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0044a0c746e265c/Documentos/"/>
    </mc:Choice>
  </mc:AlternateContent>
  <xr:revisionPtr revIDLastSave="0" documentId="8_{12CF1197-53D1-4D5D-B9DF-51D333199A2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 Simple Project Budget" sheetId="1" r:id="rId1"/>
    <sheet name="Dropdown Keys - Do Not Delete -" sheetId="3" r:id="rId2"/>
  </sheets>
  <externalReferences>
    <externalReference r:id="rId3"/>
    <externalReference r:id="rId4"/>
  </externalReferences>
  <definedNames>
    <definedName name="_xlnm.Print_Area" localSheetId="0">' Simple Project Budget'!$B$1:$S$43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I29" i="1"/>
  <c r="J5" i="1"/>
  <c r="M10" i="1"/>
  <c r="M13" i="1"/>
  <c r="H29" i="1"/>
  <c r="J7" i="1"/>
  <c r="J6" i="1"/>
  <c r="Q29" i="1"/>
  <c r="M6" i="1"/>
  <c r="M7" i="1"/>
  <c r="M8" i="1"/>
  <c r="M9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5" i="1"/>
  <c r="J13" i="1"/>
  <c r="J14" i="1"/>
  <c r="J15" i="1"/>
  <c r="J16" i="1"/>
  <c r="J17" i="1"/>
  <c r="J18" i="1"/>
  <c r="R18" i="1" s="1"/>
  <c r="S18" i="1" s="1"/>
  <c r="J19" i="1"/>
  <c r="R19" i="1" s="1"/>
  <c r="S19" i="1" s="1"/>
  <c r="J20" i="1"/>
  <c r="R20" i="1" s="1"/>
  <c r="S20" i="1" s="1"/>
  <c r="J21" i="1"/>
  <c r="R21" i="1" s="1"/>
  <c r="S21" i="1" s="1"/>
  <c r="J22" i="1"/>
  <c r="R22" i="1" s="1"/>
  <c r="S22" i="1" s="1"/>
  <c r="J23" i="1"/>
  <c r="R23" i="1" s="1"/>
  <c r="S23" i="1" s="1"/>
  <c r="J24" i="1"/>
  <c r="R24" i="1" s="1"/>
  <c r="S24" i="1" s="1"/>
  <c r="J25" i="1"/>
  <c r="J26" i="1"/>
  <c r="J27" i="1"/>
  <c r="J28" i="1"/>
  <c r="P29" i="1"/>
  <c r="Q43" i="1"/>
  <c r="M43" i="1"/>
  <c r="N43" i="1"/>
  <c r="O43" i="1"/>
  <c r="P43" i="1"/>
  <c r="J9" i="1"/>
  <c r="J10" i="1"/>
  <c r="J11" i="1"/>
  <c r="J12" i="1"/>
  <c r="N29" i="1"/>
  <c r="O29" i="1"/>
  <c r="R28" i="1" l="1"/>
  <c r="S28" i="1" s="1"/>
  <c r="R27" i="1"/>
  <c r="S27" i="1" s="1"/>
  <c r="R26" i="1"/>
  <c r="S26" i="1" s="1"/>
  <c r="R25" i="1"/>
  <c r="S25" i="1" s="1"/>
  <c r="R17" i="1"/>
  <c r="S17" i="1" s="1"/>
  <c r="R16" i="1"/>
  <c r="S16" i="1" s="1"/>
  <c r="R15" i="1"/>
  <c r="S15" i="1" s="1"/>
  <c r="R14" i="1"/>
  <c r="S14" i="1" s="1"/>
  <c r="R13" i="1"/>
  <c r="S13" i="1" s="1"/>
  <c r="R9" i="1"/>
  <c r="S9" i="1" s="1"/>
  <c r="R8" i="1"/>
  <c r="S8" i="1" s="1"/>
  <c r="R7" i="1"/>
  <c r="S7" i="1" s="1"/>
  <c r="R12" i="1"/>
  <c r="S12" i="1" s="1"/>
  <c r="R6" i="1"/>
  <c r="S6" i="1" s="1"/>
  <c r="M29" i="1"/>
  <c r="R10" i="1"/>
  <c r="S10" i="1" s="1"/>
  <c r="R11" i="1"/>
  <c r="S11" i="1" s="1"/>
  <c r="J43" i="1"/>
  <c r="R43" i="1" s="1"/>
  <c r="S43" i="1" s="1"/>
  <c r="R5" i="1"/>
  <c r="S5" i="1" s="1"/>
  <c r="J29" i="1"/>
  <c r="R29" i="1" s="1"/>
  <c r="S29" i="1" s="1"/>
</calcChain>
</file>

<file path=xl/sharedStrings.xml><?xml version="1.0" encoding="utf-8"?>
<sst xmlns="http://schemas.openxmlformats.org/spreadsheetml/2006/main" count="116" uniqueCount="90">
  <si>
    <t>Presupuesto de Proyecto</t>
  </si>
  <si>
    <t>FACE CHECK</t>
  </si>
  <si>
    <t>Mano de Obra</t>
  </si>
  <si>
    <t>Materiales</t>
  </si>
  <si>
    <t>Costos Fijos</t>
  </si>
  <si>
    <t>Balance</t>
  </si>
  <si>
    <t>TAREA</t>
  </si>
  <si>
    <t>DESCRIPCION</t>
  </si>
  <si>
    <t>ESTADO</t>
  </si>
  <si>
    <t>FECHA INICIO PLANIFICADA</t>
  </si>
  <si>
    <t>FECHA INICIO REAL</t>
  </si>
  <si>
    <t>FECHA FIN</t>
  </si>
  <si>
    <t>HORAS</t>
  </si>
  <si>
    <t>VALOR HORA</t>
  </si>
  <si>
    <t>TOTAL MANO DE OBRA</t>
  </si>
  <si>
    <t>UNIDADES</t>
  </si>
  <si>
    <t>VALOR UNIDAD</t>
  </si>
  <si>
    <t>TOTAL MATERIALES</t>
  </si>
  <si>
    <t>VIAJES</t>
  </si>
  <si>
    <t>EQUIPOS</t>
  </si>
  <si>
    <t>MISCELANEOS</t>
  </si>
  <si>
    <t>PRESUPUESTO</t>
  </si>
  <si>
    <t>REAL</t>
  </si>
  <si>
    <t>Diferencia (Menos / Más del Presupuesto)</t>
  </si>
  <si>
    <t>Constitución del acta de inicio.</t>
  </si>
  <si>
    <t>Documento que formaliza el inicio del proyecto</t>
  </si>
  <si>
    <t>Complete</t>
  </si>
  <si>
    <t>8/31/2025</t>
  </si>
  <si>
    <t>Conformación del Equipo de trabajo.</t>
  </si>
  <si>
    <t>Selección y organización del equipo responsable</t>
  </si>
  <si>
    <t>Explicación de la idea.</t>
  </si>
  <si>
    <t>Presentación del concepto principal del proyecto</t>
  </si>
  <si>
    <t>Presentación y Asignación de actividades.</t>
  </si>
  <si>
    <t>Distribución de roles y tareas</t>
  </si>
  <si>
    <t>Levantamiento de información</t>
  </si>
  <si>
    <t>Recopilación de datos necesarios</t>
  </si>
  <si>
    <t>Diseño</t>
  </si>
  <si>
    <t>Creación de la estructura del sistema</t>
  </si>
  <si>
    <t>In Progress</t>
  </si>
  <si>
    <t>Análisis.</t>
  </si>
  <si>
    <t>Evaluación de requisitos y alternativas</t>
  </si>
  <si>
    <t>Toma de decisiones y ajuste.</t>
  </si>
  <si>
    <t>Definición final de cambios y mejoras</t>
  </si>
  <si>
    <t>Programación del Código fuente</t>
  </si>
  <si>
    <t>Desarrollo del software</t>
  </si>
  <si>
    <t>Tipos de requerimientos</t>
  </si>
  <si>
    <t>Clasificación de requisitos funcionales y no funcionales</t>
  </si>
  <si>
    <t>Approved</t>
  </si>
  <si>
    <t>Cargo inicial</t>
  </si>
  <si>
    <t>Asignación de responsabilidades y presupuesto</t>
  </si>
  <si>
    <t>Pruebas funcionales</t>
  </si>
  <si>
    <t>Validación del funcionamiento básico</t>
  </si>
  <si>
    <t>Integración</t>
  </si>
  <si>
    <t>Unión de módulos y componentes</t>
  </si>
  <si>
    <t>Configuración con el servidor</t>
  </si>
  <si>
    <t>Ajuste y conexión del sistema con el servidor</t>
  </si>
  <si>
    <t>Pruebas funcionales con el servidor</t>
  </si>
  <si>
    <t>Validación en entorno servidor</t>
  </si>
  <si>
    <t>Pruebas funcionales de integración.</t>
  </si>
  <si>
    <t>Verificación de integración de todos los módulos</t>
  </si>
  <si>
    <t>Puesta en operación.</t>
  </si>
  <si>
    <t>Lanzamiento del sistema</t>
  </si>
  <si>
    <t>Entregables</t>
  </si>
  <si>
    <t>Página web,Producto final entregado</t>
  </si>
  <si>
    <t>Elaboración interfaz</t>
  </si>
  <si>
    <t>Diseño y desarrollo de la interfaz gráfica</t>
  </si>
  <si>
    <t>Revisión de la planeación</t>
  </si>
  <si>
    <t>Verificación de cronograma</t>
  </si>
  <si>
    <t>Control de la ejecución.</t>
  </si>
  <si>
    <t>Seguimiento de actividades</t>
  </si>
  <si>
    <t>Control de la ejecución del código</t>
  </si>
  <si>
    <t>Supervisión del desarrollo técnico</t>
  </si>
  <si>
    <t>Reuniones</t>
  </si>
  <si>
    <t>Espacios de seguimiento y coordinación</t>
  </si>
  <si>
    <t>Informe</t>
  </si>
  <si>
    <t>Documento final del proyecto</t>
  </si>
  <si>
    <t>SUBTOTAL</t>
  </si>
  <si>
    <t>DROPDOWN KEYS</t>
  </si>
  <si>
    <t>YES / NO</t>
  </si>
  <si>
    <t>PRIORITY</t>
  </si>
  <si>
    <t>STATUS</t>
  </si>
  <si>
    <t>Yes</t>
  </si>
  <si>
    <t>Low</t>
  </si>
  <si>
    <t>Not Started</t>
  </si>
  <si>
    <t>No</t>
  </si>
  <si>
    <t>Medium</t>
  </si>
  <si>
    <t>High</t>
  </si>
  <si>
    <t>Needs Review</t>
  </si>
  <si>
    <t>Overdue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</si>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</sst>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mm/dd/yy;@"/>
    <numFmt numFmtId="166" formatCode="_(&quot;$&quot;* #,##0_);_(&quot;$&quot;* \(#,##0\);_(&quot;$&quot;* &quot;-&quot;??_);_(@_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Century Gothic"/>
      <family val="1"/>
    </font>
    <font>
      <sz val="10"/>
      <name val="Century Gothic"/>
      <family val="1"/>
    </font>
    <font>
      <sz val="10"/>
      <color theme="1"/>
      <name val="Century Gothic"/>
      <family val="1"/>
    </font>
    <font>
      <b/>
      <sz val="10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sz val="22"/>
      <color theme="1" tint="0.34998626667073579"/>
      <name val="Century Gothic"/>
      <family val="1"/>
    </font>
    <font>
      <sz val="12"/>
      <color theme="1" tint="0.34998626667073579"/>
      <name val="Century Gothic"/>
      <family val="1"/>
    </font>
    <font>
      <b/>
      <sz val="26"/>
      <color rgb="FF001033"/>
      <name val="Century Gothic"/>
      <family val="1"/>
    </font>
    <font>
      <b/>
      <u/>
      <sz val="22"/>
      <color theme="0"/>
      <name val="Century Gothic"/>
      <family val="1"/>
    </font>
    <font>
      <sz val="10"/>
      <color theme="0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ouble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/>
      <bottom style="thin">
        <color theme="0" tint="-0.249977111117893"/>
      </bottom>
      <diagonal/>
    </border>
    <border>
      <left style="double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34998626667073579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ashed">
        <color theme="0" tint="-0.34998626667073579"/>
      </right>
      <top/>
      <bottom/>
      <diagonal/>
    </border>
    <border>
      <left style="thin">
        <color theme="0" tint="-0.249977111117893"/>
      </left>
      <right style="dashed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110">
    <xf numFmtId="0" fontId="0" fillId="0" borderId="0" xfId="0"/>
    <xf numFmtId="164" fontId="4" fillId="3" borderId="0" xfId="0" applyNumberFormat="1" applyFont="1" applyFill="1" applyAlignment="1" applyProtection="1">
      <alignment wrapText="1"/>
      <protection locked="0"/>
    </xf>
    <xf numFmtId="7" fontId="4" fillId="3" borderId="0" xfId="1" applyNumberFormat="1" applyFont="1" applyFill="1" applyBorder="1" applyAlignment="1" applyProtection="1">
      <alignment wrapText="1"/>
      <protection locked="0"/>
    </xf>
    <xf numFmtId="43" fontId="6" fillId="3" borderId="0" xfId="0" applyNumberFormat="1" applyFont="1" applyFill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horizontal="center" wrapText="1"/>
    </xf>
    <xf numFmtId="43" fontId="4" fillId="3" borderId="0" xfId="1" applyNumberFormat="1" applyFont="1" applyFill="1" applyBorder="1" applyAlignment="1" applyProtection="1">
      <alignment wrapText="1"/>
    </xf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164" fontId="4" fillId="3" borderId="0" xfId="0" applyNumberFormat="1" applyFont="1" applyFill="1" applyAlignment="1" applyProtection="1">
      <alignment horizontal="left" vertical="center" wrapText="1" indent="1"/>
      <protection locked="0"/>
    </xf>
    <xf numFmtId="7" fontId="4" fillId="3" borderId="0" xfId="1" applyNumberFormat="1" applyFont="1" applyFill="1" applyBorder="1" applyAlignment="1" applyProtection="1">
      <alignment horizontal="left" vertical="center" wrapText="1" indent="1"/>
      <protection locked="0"/>
    </xf>
    <xf numFmtId="43" fontId="4" fillId="3" borderId="0" xfId="1" applyNumberFormat="1" applyFont="1" applyFill="1" applyBorder="1" applyAlignment="1" applyProtection="1">
      <alignment horizontal="left" vertical="center" wrapText="1" indent="1"/>
    </xf>
    <xf numFmtId="43" fontId="6" fillId="3" borderId="0" xfId="0" applyNumberFormat="1" applyFont="1" applyFill="1" applyAlignment="1" applyProtection="1">
      <alignment horizontal="left" vertical="center" wrapText="1" indent="1"/>
      <protection locked="0"/>
    </xf>
    <xf numFmtId="0" fontId="5" fillId="3" borderId="1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 indent="1"/>
    </xf>
    <xf numFmtId="165" fontId="12" fillId="5" borderId="1" xfId="0" applyNumberFormat="1" applyFont="1" applyFill="1" applyBorder="1" applyAlignment="1">
      <alignment horizontal="left" vertical="center" wrapText="1" indent="1"/>
    </xf>
    <xf numFmtId="0" fontId="10" fillId="3" borderId="0" xfId="0" applyFont="1" applyFill="1" applyAlignment="1">
      <alignment vertical="center"/>
    </xf>
    <xf numFmtId="0" fontId="14" fillId="0" borderId="0" xfId="0" applyFont="1"/>
    <xf numFmtId="0" fontId="5" fillId="7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/>
    </xf>
    <xf numFmtId="0" fontId="5" fillId="11" borderId="1" xfId="0" applyFont="1" applyFill="1" applyBorder="1" applyAlignment="1">
      <alignment horizontal="left" vertical="center" wrapText="1" indent="1"/>
    </xf>
    <xf numFmtId="0" fontId="11" fillId="12" borderId="1" xfId="0" applyFont="1" applyFill="1" applyBorder="1" applyAlignment="1">
      <alignment horizontal="left" vertical="center" indent="1"/>
    </xf>
    <xf numFmtId="0" fontId="11" fillId="13" borderId="1" xfId="0" applyFont="1" applyFill="1" applyBorder="1" applyAlignment="1">
      <alignment horizontal="left" vertical="center" indent="1"/>
    </xf>
    <xf numFmtId="0" fontId="11" fillId="7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left" vertical="center" indent="1"/>
    </xf>
    <xf numFmtId="0" fontId="11" fillId="15" borderId="1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vertical="center"/>
    </xf>
    <xf numFmtId="0" fontId="12" fillId="2" borderId="2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3" fillId="5" borderId="1" xfId="0" applyFont="1" applyFill="1" applyBorder="1" applyAlignment="1">
      <alignment horizontal="left" vertical="center" wrapText="1" indent="1"/>
    </xf>
    <xf numFmtId="7" fontId="12" fillId="5" borderId="1" xfId="1" applyNumberFormat="1" applyFont="1" applyFill="1" applyBorder="1" applyAlignment="1" applyProtection="1">
      <alignment vertical="center"/>
      <protection locked="0"/>
    </xf>
    <xf numFmtId="0" fontId="17" fillId="3" borderId="0" xfId="0" applyFont="1" applyFill="1" applyAlignment="1">
      <alignment vertical="center"/>
    </xf>
    <xf numFmtId="5" fontId="12" fillId="5" borderId="1" xfId="0" applyNumberFormat="1" applyFont="1" applyFill="1" applyBorder="1" applyAlignment="1" applyProtection="1">
      <alignment vertical="center"/>
      <protection locked="0"/>
    </xf>
    <xf numFmtId="165" fontId="5" fillId="0" borderId="1" xfId="0" applyNumberFormat="1" applyFont="1" applyBorder="1" applyAlignment="1" applyProtection="1">
      <alignment horizontal="left" vertical="center" wrapText="1" indent="1"/>
      <protection locked="0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7" fontId="4" fillId="0" borderId="1" xfId="1" applyNumberFormat="1" applyFont="1" applyFill="1" applyBorder="1" applyAlignment="1" applyProtection="1">
      <alignment horizontal="right" vertical="center"/>
      <protection locked="0"/>
    </xf>
    <xf numFmtId="5" fontId="4" fillId="0" borderId="1" xfId="0" applyNumberFormat="1" applyFont="1" applyBorder="1" applyAlignment="1" applyProtection="1">
      <alignment horizontal="right" vertical="center"/>
      <protection locked="0"/>
    </xf>
    <xf numFmtId="0" fontId="12" fillId="2" borderId="10" xfId="0" applyFont="1" applyFill="1" applyBorder="1" applyAlignment="1">
      <alignment horizontal="center" vertical="center" wrapText="1"/>
    </xf>
    <xf numFmtId="5" fontId="12" fillId="5" borderId="10" xfId="1" applyNumberFormat="1" applyFont="1" applyFill="1" applyBorder="1" applyAlignment="1" applyProtection="1">
      <alignment vertical="center"/>
      <protection locked="0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166" fontId="12" fillId="5" borderId="14" xfId="1" applyNumberFormat="1" applyFont="1" applyFill="1" applyBorder="1" applyAlignment="1" applyProtection="1">
      <alignment vertical="center"/>
      <protection locked="0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166" fontId="12" fillId="5" borderId="15" xfId="1" applyNumberFormat="1" applyFont="1" applyFill="1" applyBorder="1" applyAlignment="1" applyProtection="1">
      <alignment vertical="center"/>
    </xf>
    <xf numFmtId="0" fontId="17" fillId="3" borderId="16" xfId="0" applyFont="1" applyFill="1" applyBorder="1" applyAlignment="1">
      <alignment vertical="center"/>
    </xf>
    <xf numFmtId="0" fontId="12" fillId="2" borderId="17" xfId="0" applyFont="1" applyFill="1" applyBorder="1" applyAlignment="1">
      <alignment horizontal="center" vertical="center" wrapText="1"/>
    </xf>
    <xf numFmtId="165" fontId="12" fillId="5" borderId="18" xfId="0" applyNumberFormat="1" applyFont="1" applyFill="1" applyBorder="1" applyAlignment="1">
      <alignment horizontal="left" vertical="center" wrapText="1" indent="1"/>
    </xf>
    <xf numFmtId="165" fontId="5" fillId="4" borderId="1" xfId="0" applyNumberFormat="1" applyFont="1" applyFill="1" applyBorder="1" applyAlignment="1">
      <alignment horizontal="left" vertical="center" wrapText="1" indent="1"/>
    </xf>
    <xf numFmtId="165" fontId="5" fillId="4" borderId="18" xfId="0" applyNumberFormat="1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165" fontId="5" fillId="0" borderId="18" xfId="0" applyNumberFormat="1" applyFont="1" applyBorder="1" applyAlignment="1" applyProtection="1">
      <alignment horizontal="left" vertical="center" wrapText="1" indent="1"/>
      <protection locked="0"/>
    </xf>
    <xf numFmtId="164" fontId="4" fillId="0" borderId="8" xfId="0" applyNumberFormat="1" applyFont="1" applyBorder="1" applyAlignment="1" applyProtection="1">
      <alignment horizontal="center" vertical="center"/>
      <protection locked="0"/>
    </xf>
    <xf numFmtId="5" fontId="4" fillId="4" borderId="1" xfId="1" applyNumberFormat="1" applyFont="1" applyFill="1" applyBorder="1" applyAlignment="1" applyProtection="1">
      <alignment horizontal="right" vertical="center"/>
      <protection locked="0"/>
    </xf>
    <xf numFmtId="5" fontId="4" fillId="0" borderId="10" xfId="1" applyNumberFormat="1" applyFont="1" applyFill="1" applyBorder="1" applyAlignment="1" applyProtection="1">
      <alignment vertical="center"/>
      <protection locked="0"/>
    </xf>
    <xf numFmtId="166" fontId="4" fillId="6" borderId="14" xfId="1" applyNumberFormat="1" applyFont="1" applyFill="1" applyBorder="1" applyAlignment="1" applyProtection="1">
      <alignment horizontal="left" vertical="center"/>
      <protection locked="0"/>
    </xf>
    <xf numFmtId="166" fontId="5" fillId="7" borderId="14" xfId="1" applyNumberFormat="1" applyFont="1" applyFill="1" applyBorder="1" applyAlignment="1" applyProtection="1">
      <alignment horizontal="left" vertical="center"/>
    </xf>
    <xf numFmtId="0" fontId="18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left" vertical="center" wrapText="1" indent="1"/>
    </xf>
    <xf numFmtId="165" fontId="5" fillId="3" borderId="0" xfId="0" applyNumberFormat="1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 applyProtection="1">
      <alignment horizontal="left" vertical="center" wrapText="1" indent="1"/>
      <protection locked="0"/>
    </xf>
    <xf numFmtId="165" fontId="5" fillId="3" borderId="0" xfId="0" applyNumberFormat="1" applyFont="1" applyFill="1" applyAlignment="1" applyProtection="1">
      <alignment horizontal="left" vertical="center" wrapText="1" inden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7" fontId="4" fillId="3" borderId="0" xfId="1" applyNumberFormat="1" applyFont="1" applyFill="1" applyBorder="1" applyAlignment="1" applyProtection="1">
      <alignment horizontal="right" vertical="center"/>
      <protection locked="0"/>
    </xf>
    <xf numFmtId="5" fontId="4" fillId="3" borderId="0" xfId="1" applyNumberFormat="1" applyFont="1" applyFill="1" applyBorder="1" applyAlignment="1" applyProtection="1">
      <alignment horizontal="right" vertical="center"/>
      <protection locked="0"/>
    </xf>
    <xf numFmtId="5" fontId="4" fillId="3" borderId="0" xfId="0" applyNumberFormat="1" applyFont="1" applyFill="1" applyAlignment="1" applyProtection="1">
      <alignment horizontal="right" vertical="center"/>
      <protection locked="0"/>
    </xf>
    <xf numFmtId="5" fontId="4" fillId="3" borderId="0" xfId="1" applyNumberFormat="1" applyFont="1" applyFill="1" applyBorder="1" applyAlignment="1" applyProtection="1">
      <alignment vertical="center"/>
      <protection locked="0"/>
    </xf>
    <xf numFmtId="166" fontId="5" fillId="3" borderId="0" xfId="1" applyNumberFormat="1" applyFont="1" applyFill="1" applyBorder="1" applyAlignment="1" applyProtection="1">
      <alignment vertical="center"/>
    </xf>
    <xf numFmtId="166" fontId="4" fillId="3" borderId="0" xfId="1" applyNumberFormat="1" applyFont="1" applyFill="1" applyBorder="1" applyAlignment="1" applyProtection="1">
      <alignment horizontal="left" vertical="center"/>
      <protection locked="0"/>
    </xf>
    <xf numFmtId="166" fontId="5" fillId="3" borderId="0" xfId="1" applyNumberFormat="1" applyFont="1" applyFill="1" applyBorder="1" applyAlignment="1" applyProtection="1">
      <alignment horizontal="left" vertical="center"/>
    </xf>
    <xf numFmtId="0" fontId="11" fillId="3" borderId="0" xfId="0" applyFont="1" applyFill="1" applyAlignment="1">
      <alignment horizontal="left" vertical="center" wrapText="1" indent="1" readingOrder="1"/>
    </xf>
    <xf numFmtId="165" fontId="12" fillId="3" borderId="0" xfId="0" applyNumberFormat="1" applyFont="1" applyFill="1" applyAlignment="1">
      <alignment horizontal="left" vertical="center" wrapText="1" indent="1"/>
    </xf>
    <xf numFmtId="164" fontId="13" fillId="3" borderId="0" xfId="0" applyNumberFormat="1" applyFont="1" applyFill="1" applyAlignment="1" applyProtection="1">
      <alignment horizontal="left" vertical="center"/>
      <protection locked="0"/>
    </xf>
    <xf numFmtId="7" fontId="12" fillId="3" borderId="0" xfId="1" applyNumberFormat="1" applyFont="1" applyFill="1" applyBorder="1" applyAlignment="1" applyProtection="1">
      <alignment vertical="center"/>
      <protection locked="0"/>
    </xf>
    <xf numFmtId="5" fontId="12" fillId="3" borderId="0" xfId="0" applyNumberFormat="1" applyFont="1" applyFill="1" applyAlignment="1" applyProtection="1">
      <alignment vertical="center"/>
      <protection locked="0"/>
    </xf>
    <xf numFmtId="5" fontId="12" fillId="3" borderId="0" xfId="1" applyNumberFormat="1" applyFont="1" applyFill="1" applyBorder="1" applyAlignment="1" applyProtection="1">
      <alignment vertical="center"/>
      <protection locked="0"/>
    </xf>
    <xf numFmtId="166" fontId="12" fillId="3" borderId="0" xfId="1" applyNumberFormat="1" applyFont="1" applyFill="1" applyBorder="1" applyAlignment="1" applyProtection="1">
      <alignment vertical="center"/>
    </xf>
    <xf numFmtId="166" fontId="12" fillId="3" borderId="0" xfId="1" applyNumberFormat="1" applyFont="1" applyFill="1" applyBorder="1" applyAlignment="1" applyProtection="1">
      <alignment vertical="center"/>
      <protection locked="0"/>
    </xf>
    <xf numFmtId="17" fontId="11" fillId="16" borderId="0" xfId="0" applyNumberFormat="1" applyFont="1" applyFill="1" applyAlignment="1">
      <alignment horizontal="center" vertical="center" wrapText="1"/>
    </xf>
    <xf numFmtId="164" fontId="20" fillId="5" borderId="8" xfId="0" applyNumberFormat="1" applyFont="1" applyFill="1" applyBorder="1" applyAlignment="1" applyProtection="1">
      <alignment horizontal="left" vertical="center"/>
      <protection locked="0"/>
    </xf>
    <xf numFmtId="44" fontId="5" fillId="0" borderId="15" xfId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right" vertical="center"/>
      <protection locked="0"/>
    </xf>
    <xf numFmtId="2" fontId="4" fillId="4" borderId="1" xfId="1" applyNumberFormat="1" applyFont="1" applyFill="1" applyBorder="1" applyAlignment="1" applyProtection="1">
      <alignment horizontal="right" vertical="center"/>
      <protection locked="0"/>
    </xf>
    <xf numFmtId="0" fontId="19" fillId="3" borderId="0" xfId="8" applyFont="1" applyFill="1" applyAlignment="1">
      <alignment horizontal="center" vertical="center"/>
    </xf>
    <xf numFmtId="0" fontId="19" fillId="3" borderId="0" xfId="8" applyFont="1" applyFill="1" applyAlignment="1"/>
    <xf numFmtId="0" fontId="12" fillId="9" borderId="12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</cellXfs>
  <cellStyles count="9">
    <cellStyle name="Currency" xfId="1" builtinId="4"/>
    <cellStyle name="Followed Hyperlink" xfId="6" builtinId="9" hidden="1"/>
    <cellStyle name="Followed Hyperlink" xfId="5" builtinId="9" hidden="1"/>
    <cellStyle name="Followed Hyperlink" xfId="3" builtinId="9" hidden="1"/>
    <cellStyle name="Followed Hyperlink" xfId="4" builtinId="9" hidden="1"/>
    <cellStyle name="Followed Hyperlink" xfId="2" builtinId="9" hidden="1"/>
    <cellStyle name="Hyperlink" xfId="8" builtinId="8"/>
    <cellStyle name="Normal" xfId="0" builtinId="0"/>
    <cellStyle name="Normal 2" xfId="7" xr:uid="{096755C3-0BB5-E94E-8E6C-945830891248}"/>
  </cellStyles>
  <dxfs count="19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600000"/>
      <color rgb="FF880000"/>
      <color rgb="FFFF927C"/>
      <color rgb="FFFF8B78"/>
      <color rgb="FFE7FFCA"/>
      <color rgb="FFE8EFF9"/>
      <color rgb="FF00BD32"/>
      <color rgb="FF03C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AO433"/>
  <sheetViews>
    <sheetView showGridLines="0" tabSelected="1" zoomScaleNormal="100" workbookViewId="0">
      <pane ySplit="1" topLeftCell="B2" activePane="bottomLeft" state="frozen"/>
      <selection pane="bottomLeft" activeCell="H8" sqref="H8"/>
    </sheetView>
  </sheetViews>
  <sheetFormatPr defaultColWidth="11" defaultRowHeight="13.5"/>
  <cols>
    <col min="1" max="1" width="3.125" style="5" customWidth="1"/>
    <col min="2" max="2" width="13.875" style="5" customWidth="1"/>
    <col min="3" max="3" width="16.875" style="5" customWidth="1"/>
    <col min="4" max="4" width="12.875" style="5" customWidth="1"/>
    <col min="5" max="7" width="11.625" style="5" customWidth="1"/>
    <col min="8" max="8" width="8.875" style="5" customWidth="1"/>
    <col min="9" max="9" width="13" style="5" bestFit="1" customWidth="1"/>
    <col min="10" max="10" width="15.625" style="5" customWidth="1"/>
    <col min="11" max="11" width="8.875" style="5" customWidth="1"/>
    <col min="12" max="12" width="12.875" style="5" bestFit="1" customWidth="1"/>
    <col min="13" max="13" width="13.625" style="5" customWidth="1"/>
    <col min="14" max="15" width="11.875" style="5" customWidth="1"/>
    <col min="16" max="16" width="14.375" style="5" customWidth="1"/>
    <col min="17" max="19" width="12.875" style="5" customWidth="1"/>
    <col min="20" max="20" width="3.125" style="5" customWidth="1"/>
    <col min="21" max="16384" width="11" style="5"/>
  </cols>
  <sheetData>
    <row r="1" spans="1:41" ht="45" customHeight="1" thickBot="1">
      <c r="A1" s="4"/>
      <c r="B1" s="71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8"/>
      <c r="P1" s="8"/>
      <c r="Q1" s="8"/>
      <c r="R1" s="8"/>
      <c r="S1" s="8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s="10" customFormat="1" ht="35.1" customHeight="1">
      <c r="A2" s="9"/>
      <c r="B2" s="41" t="s">
        <v>1</v>
      </c>
      <c r="C2" s="41"/>
      <c r="D2" s="41"/>
      <c r="E2" s="41"/>
      <c r="F2" s="41"/>
      <c r="G2" s="55"/>
      <c r="H2" s="106" t="s">
        <v>2</v>
      </c>
      <c r="I2" s="107"/>
      <c r="J2" s="107"/>
      <c r="K2" s="107" t="s">
        <v>3</v>
      </c>
      <c r="L2" s="107"/>
      <c r="M2" s="107"/>
      <c r="N2" s="108" t="s">
        <v>4</v>
      </c>
      <c r="O2" s="103"/>
      <c r="P2" s="109"/>
      <c r="Q2" s="102" t="s">
        <v>5</v>
      </c>
      <c r="R2" s="103"/>
      <c r="S2" s="104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s="10" customFormat="1" ht="51">
      <c r="A3" s="9"/>
      <c r="B3" s="36" t="s">
        <v>6</v>
      </c>
      <c r="C3" s="36" t="s">
        <v>7</v>
      </c>
      <c r="D3" s="36" t="s">
        <v>8</v>
      </c>
      <c r="E3" s="20" t="s">
        <v>9</v>
      </c>
      <c r="F3" s="20" t="s">
        <v>10</v>
      </c>
      <c r="G3" s="56" t="s">
        <v>11</v>
      </c>
      <c r="H3" s="49" t="s">
        <v>12</v>
      </c>
      <c r="I3" s="21" t="s">
        <v>13</v>
      </c>
      <c r="J3" s="21" t="s">
        <v>14</v>
      </c>
      <c r="K3" s="20" t="s">
        <v>15</v>
      </c>
      <c r="L3" s="20" t="s">
        <v>16</v>
      </c>
      <c r="M3" s="20" t="s">
        <v>17</v>
      </c>
      <c r="N3" s="20" t="s">
        <v>18</v>
      </c>
      <c r="O3" s="20" t="s">
        <v>19</v>
      </c>
      <c r="P3" s="47" t="s">
        <v>20</v>
      </c>
      <c r="Q3" s="53" t="s">
        <v>21</v>
      </c>
      <c r="R3" s="52" t="s">
        <v>22</v>
      </c>
      <c r="S3" s="50" t="s">
        <v>23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s="10" customFormat="1" ht="30" customHeight="1">
      <c r="A4" s="9"/>
      <c r="B4" s="37" t="s">
        <v>1</v>
      </c>
      <c r="C4" s="37"/>
      <c r="D4" s="37"/>
      <c r="E4" s="58"/>
      <c r="F4" s="58"/>
      <c r="G4" s="59"/>
      <c r="H4" s="60"/>
      <c r="I4" s="61"/>
      <c r="J4" s="61"/>
      <c r="K4" s="61"/>
      <c r="L4" s="61"/>
      <c r="M4" s="61"/>
      <c r="N4" s="61"/>
      <c r="O4" s="61"/>
      <c r="P4" s="62"/>
      <c r="Q4" s="63"/>
      <c r="R4" s="64"/>
      <c r="S4" s="64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10" customFormat="1" ht="40.5">
      <c r="A5" s="9"/>
      <c r="B5" s="38" t="s">
        <v>24</v>
      </c>
      <c r="C5" s="38" t="s">
        <v>25</v>
      </c>
      <c r="D5" s="16" t="s">
        <v>26</v>
      </c>
      <c r="E5" s="43"/>
      <c r="F5" s="95" t="s">
        <v>27</v>
      </c>
      <c r="G5" s="65">
        <v>45900</v>
      </c>
      <c r="H5" s="66">
        <v>10</v>
      </c>
      <c r="I5" s="45">
        <v>5417</v>
      </c>
      <c r="J5" s="67">
        <f>H5*I5</f>
        <v>54170</v>
      </c>
      <c r="K5" s="44">
        <v>0</v>
      </c>
      <c r="L5" s="45">
        <v>0</v>
      </c>
      <c r="M5" s="67">
        <f>L5*K5</f>
        <v>0</v>
      </c>
      <c r="N5" s="46">
        <v>0</v>
      </c>
      <c r="O5" s="46">
        <v>0</v>
      </c>
      <c r="P5" s="68">
        <v>180000</v>
      </c>
      <c r="Q5" s="97">
        <v>0</v>
      </c>
      <c r="R5" s="69">
        <f>J5+M5+N5+O5+P5</f>
        <v>234170</v>
      </c>
      <c r="S5" s="70">
        <f>R5-Q5</f>
        <v>234170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10" customFormat="1" ht="54">
      <c r="A6" s="9"/>
      <c r="B6" s="38" t="s">
        <v>28</v>
      </c>
      <c r="C6" s="38" t="s">
        <v>29</v>
      </c>
      <c r="D6" s="17" t="s">
        <v>26</v>
      </c>
      <c r="E6" s="43"/>
      <c r="F6" s="43">
        <v>45900</v>
      </c>
      <c r="G6" s="65">
        <v>45913</v>
      </c>
      <c r="H6" s="66">
        <v>20</v>
      </c>
      <c r="I6" s="45">
        <v>5417</v>
      </c>
      <c r="J6" s="67">
        <f>H6*I6</f>
        <v>108340</v>
      </c>
      <c r="K6" s="44">
        <v>0</v>
      </c>
      <c r="L6" s="45">
        <v>0</v>
      </c>
      <c r="M6" s="67">
        <f t="shared" ref="M6:M28" si="0">L6*K6</f>
        <v>0</v>
      </c>
      <c r="N6" s="46">
        <v>0</v>
      </c>
      <c r="O6" s="46">
        <v>0</v>
      </c>
      <c r="P6" s="68">
        <v>18500</v>
      </c>
      <c r="Q6" s="97">
        <v>0</v>
      </c>
      <c r="R6" s="69">
        <f t="shared" ref="R6:R28" si="1">J6+M6+N6+O6+P6</f>
        <v>126840</v>
      </c>
      <c r="S6" s="70">
        <f t="shared" ref="S5:S28" si="2">R6-Q6</f>
        <v>126840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10" customFormat="1" ht="54">
      <c r="A7" s="9"/>
      <c r="B7" s="38" t="s">
        <v>30</v>
      </c>
      <c r="C7" s="38" t="s">
        <v>31</v>
      </c>
      <c r="D7" s="17" t="s">
        <v>26</v>
      </c>
      <c r="E7" s="43"/>
      <c r="F7" s="43">
        <v>45913</v>
      </c>
      <c r="G7" s="65">
        <v>45920</v>
      </c>
      <c r="H7" s="66">
        <v>10</v>
      </c>
      <c r="I7" s="45">
        <v>5417</v>
      </c>
      <c r="J7" s="67">
        <f>H7*I7</f>
        <v>54170</v>
      </c>
      <c r="K7" s="44">
        <v>0</v>
      </c>
      <c r="L7" s="45">
        <v>0</v>
      </c>
      <c r="M7" s="67">
        <f t="shared" si="0"/>
        <v>0</v>
      </c>
      <c r="N7" s="46">
        <v>0</v>
      </c>
      <c r="O7" s="46">
        <v>0</v>
      </c>
      <c r="P7" s="68">
        <v>20000</v>
      </c>
      <c r="Q7" s="97">
        <v>0</v>
      </c>
      <c r="R7" s="69">
        <f t="shared" si="1"/>
        <v>74170</v>
      </c>
      <c r="S7" s="70">
        <f t="shared" si="2"/>
        <v>74170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10" customFormat="1" ht="54">
      <c r="A8" s="9"/>
      <c r="B8" s="38" t="s">
        <v>32</v>
      </c>
      <c r="C8" s="38" t="s">
        <v>33</v>
      </c>
      <c r="D8" s="18" t="s">
        <v>26</v>
      </c>
      <c r="E8" s="43"/>
      <c r="F8" s="43">
        <v>45920</v>
      </c>
      <c r="G8" s="65">
        <v>45927</v>
      </c>
      <c r="H8" s="66">
        <v>100</v>
      </c>
      <c r="I8" s="45">
        <v>5417</v>
      </c>
      <c r="J8" s="67">
        <f t="shared" ref="J6:J28" si="3">H8*I8</f>
        <v>541700</v>
      </c>
      <c r="K8" s="44">
        <v>0</v>
      </c>
      <c r="L8" s="45">
        <v>0</v>
      </c>
      <c r="M8" s="67">
        <f t="shared" si="0"/>
        <v>0</v>
      </c>
      <c r="N8" s="46">
        <v>0</v>
      </c>
      <c r="O8" s="46">
        <v>0</v>
      </c>
      <c r="P8" s="68">
        <v>21000</v>
      </c>
      <c r="Q8" s="97">
        <v>0</v>
      </c>
      <c r="R8" s="69">
        <f t="shared" si="1"/>
        <v>562700</v>
      </c>
      <c r="S8" s="70">
        <f t="shared" si="2"/>
        <v>562700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10" customFormat="1" ht="40.5">
      <c r="A9" s="9"/>
      <c r="B9" s="38" t="s">
        <v>34</v>
      </c>
      <c r="C9" s="38" t="s">
        <v>35</v>
      </c>
      <c r="D9" s="17" t="s">
        <v>26</v>
      </c>
      <c r="E9" s="43"/>
      <c r="F9" s="43">
        <v>45927</v>
      </c>
      <c r="G9" s="65">
        <v>45927</v>
      </c>
      <c r="H9" s="66">
        <v>100</v>
      </c>
      <c r="I9" s="45">
        <v>5417</v>
      </c>
      <c r="J9" s="67">
        <f t="shared" si="3"/>
        <v>541700</v>
      </c>
      <c r="K9" s="44">
        <v>0</v>
      </c>
      <c r="L9" s="45">
        <v>0</v>
      </c>
      <c r="M9" s="67">
        <f t="shared" si="0"/>
        <v>0</v>
      </c>
      <c r="N9" s="46">
        <v>0</v>
      </c>
      <c r="O9" s="46">
        <v>0</v>
      </c>
      <c r="P9" s="68">
        <v>93000</v>
      </c>
      <c r="Q9" s="97">
        <v>0</v>
      </c>
      <c r="R9" s="69">
        <f t="shared" si="1"/>
        <v>634700</v>
      </c>
      <c r="S9" s="70">
        <f t="shared" si="2"/>
        <v>634700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10" customFormat="1" ht="40.5">
      <c r="A10" s="9"/>
      <c r="B10" s="38" t="s">
        <v>36</v>
      </c>
      <c r="C10" s="38" t="s">
        <v>37</v>
      </c>
      <c r="D10" s="38" t="s">
        <v>38</v>
      </c>
      <c r="E10" s="43"/>
      <c r="F10" s="43">
        <v>45927</v>
      </c>
      <c r="G10" s="65">
        <v>45934</v>
      </c>
      <c r="H10" s="66">
        <v>170</v>
      </c>
      <c r="I10" s="45">
        <v>4583</v>
      </c>
      <c r="J10" s="67">
        <f t="shared" si="3"/>
        <v>779110</v>
      </c>
      <c r="K10" s="44">
        <v>7</v>
      </c>
      <c r="L10" s="98">
        <v>14000000</v>
      </c>
      <c r="M10" s="67">
        <f>L10*K10</f>
        <v>98000000</v>
      </c>
      <c r="N10" s="46">
        <v>0</v>
      </c>
      <c r="O10" s="46">
        <v>7</v>
      </c>
      <c r="P10" s="68">
        <v>3500</v>
      </c>
      <c r="Q10" s="97">
        <v>0</v>
      </c>
      <c r="R10" s="69">
        <f t="shared" si="1"/>
        <v>98782617</v>
      </c>
      <c r="S10" s="70">
        <f t="shared" si="2"/>
        <v>98782617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10" customFormat="1" ht="40.5">
      <c r="A11" s="9"/>
      <c r="B11" s="38" t="s">
        <v>39</v>
      </c>
      <c r="C11" s="38" t="s">
        <v>40</v>
      </c>
      <c r="D11" s="38" t="s">
        <v>38</v>
      </c>
      <c r="E11" s="43"/>
      <c r="F11" s="43">
        <v>45934</v>
      </c>
      <c r="G11" s="65">
        <v>45941</v>
      </c>
      <c r="H11" s="66">
        <v>120</v>
      </c>
      <c r="I11" s="45">
        <v>5417</v>
      </c>
      <c r="J11" s="67">
        <f t="shared" si="3"/>
        <v>650040</v>
      </c>
      <c r="K11" s="44">
        <v>0</v>
      </c>
      <c r="L11" s="45">
        <v>0</v>
      </c>
      <c r="M11" s="67">
        <f t="shared" si="0"/>
        <v>0</v>
      </c>
      <c r="N11" s="46">
        <v>0</v>
      </c>
      <c r="O11" s="46">
        <v>0</v>
      </c>
      <c r="P11" s="68">
        <v>3500</v>
      </c>
      <c r="Q11" s="97">
        <v>0</v>
      </c>
      <c r="R11" s="69">
        <f t="shared" si="1"/>
        <v>653540</v>
      </c>
      <c r="S11" s="70">
        <f t="shared" si="2"/>
        <v>653540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s="10" customFormat="1" ht="36.75">
      <c r="A12" s="9"/>
      <c r="B12" s="38" t="s">
        <v>41</v>
      </c>
      <c r="C12" s="38" t="s">
        <v>42</v>
      </c>
      <c r="D12" s="38" t="s">
        <v>38</v>
      </c>
      <c r="E12" s="43"/>
      <c r="F12" s="43">
        <v>45941</v>
      </c>
      <c r="G12" s="65">
        <v>45948</v>
      </c>
      <c r="H12" s="66">
        <v>28</v>
      </c>
      <c r="I12" s="45">
        <v>5417</v>
      </c>
      <c r="J12" s="67">
        <f t="shared" si="3"/>
        <v>151676</v>
      </c>
      <c r="K12" s="44">
        <v>0</v>
      </c>
      <c r="L12" s="45">
        <v>0</v>
      </c>
      <c r="M12" s="67">
        <f t="shared" si="0"/>
        <v>0</v>
      </c>
      <c r="N12" s="46">
        <v>0</v>
      </c>
      <c r="O12" s="46">
        <v>0</v>
      </c>
      <c r="P12" s="68">
        <v>0</v>
      </c>
      <c r="Q12" s="97">
        <v>0</v>
      </c>
      <c r="R12" s="69">
        <f t="shared" si="1"/>
        <v>151676</v>
      </c>
      <c r="S12" s="70">
        <f t="shared" si="2"/>
        <v>151676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s="10" customFormat="1" ht="40.5">
      <c r="A13" s="9"/>
      <c r="B13" s="38" t="s">
        <v>43</v>
      </c>
      <c r="C13" s="38" t="s">
        <v>44</v>
      </c>
      <c r="D13" s="38" t="s">
        <v>38</v>
      </c>
      <c r="E13" s="43"/>
      <c r="F13" s="43">
        <v>45948</v>
      </c>
      <c r="G13" s="65">
        <v>45955</v>
      </c>
      <c r="H13" s="66">
        <v>117</v>
      </c>
      <c r="I13" s="45">
        <v>7083</v>
      </c>
      <c r="J13" s="67">
        <f t="shared" si="3"/>
        <v>828711</v>
      </c>
      <c r="K13" s="44">
        <v>2</v>
      </c>
      <c r="L13" s="45">
        <v>10000000</v>
      </c>
      <c r="M13" s="67">
        <f>L13*K13</f>
        <v>20000000</v>
      </c>
      <c r="N13" s="46">
        <v>0</v>
      </c>
      <c r="O13" s="46">
        <v>0</v>
      </c>
      <c r="P13" s="68">
        <v>0</v>
      </c>
      <c r="Q13" s="97">
        <v>0</v>
      </c>
      <c r="R13" s="69">
        <f t="shared" si="1"/>
        <v>20828711</v>
      </c>
      <c r="S13" s="70">
        <f t="shared" si="2"/>
        <v>20828711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s="10" customFormat="1" ht="54">
      <c r="A14" s="9"/>
      <c r="B14" s="38" t="s">
        <v>45</v>
      </c>
      <c r="C14" s="38" t="s">
        <v>46</v>
      </c>
      <c r="D14" s="38" t="s">
        <v>47</v>
      </c>
      <c r="E14" s="43"/>
      <c r="F14" s="43">
        <v>45955</v>
      </c>
      <c r="G14" s="65">
        <v>45962</v>
      </c>
      <c r="H14" s="66">
        <v>120</v>
      </c>
      <c r="I14" s="45">
        <v>5417</v>
      </c>
      <c r="J14" s="67">
        <f t="shared" si="3"/>
        <v>650040</v>
      </c>
      <c r="K14" s="44">
        <v>0</v>
      </c>
      <c r="L14" s="45">
        <v>0</v>
      </c>
      <c r="M14" s="99">
        <f t="shared" si="0"/>
        <v>0</v>
      </c>
      <c r="N14" s="46">
        <v>0</v>
      </c>
      <c r="O14" s="46">
        <v>0</v>
      </c>
      <c r="P14" s="68">
        <v>0</v>
      </c>
      <c r="Q14" s="97">
        <v>0</v>
      </c>
      <c r="R14" s="69">
        <f t="shared" si="1"/>
        <v>650040</v>
      </c>
      <c r="S14" s="70">
        <f t="shared" si="2"/>
        <v>650040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s="10" customFormat="1" ht="40.5">
      <c r="A15" s="9"/>
      <c r="B15" s="38" t="s">
        <v>48</v>
      </c>
      <c r="C15" s="38" t="s">
        <v>49</v>
      </c>
      <c r="D15" s="38" t="s">
        <v>47</v>
      </c>
      <c r="E15" s="43"/>
      <c r="F15" s="43">
        <v>45962</v>
      </c>
      <c r="G15" s="65">
        <v>45969</v>
      </c>
      <c r="H15" s="66">
        <v>40</v>
      </c>
      <c r="I15" s="45">
        <v>5417</v>
      </c>
      <c r="J15" s="67">
        <f t="shared" si="3"/>
        <v>216680</v>
      </c>
      <c r="K15" s="44">
        <v>0</v>
      </c>
      <c r="L15" s="45">
        <v>0</v>
      </c>
      <c r="M15" s="67">
        <f t="shared" si="0"/>
        <v>0</v>
      </c>
      <c r="N15" s="46">
        <v>0</v>
      </c>
      <c r="O15" s="46">
        <v>0</v>
      </c>
      <c r="P15" s="68">
        <v>0</v>
      </c>
      <c r="Q15" s="97">
        <v>0</v>
      </c>
      <c r="R15" s="69">
        <f t="shared" si="1"/>
        <v>216680</v>
      </c>
      <c r="S15" s="70">
        <f t="shared" si="2"/>
        <v>216680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s="10" customFormat="1" ht="40.5">
      <c r="A16" s="9"/>
      <c r="B16" s="38" t="s">
        <v>50</v>
      </c>
      <c r="C16" s="38" t="s">
        <v>51</v>
      </c>
      <c r="D16" s="38" t="s">
        <v>38</v>
      </c>
      <c r="E16" s="43"/>
      <c r="F16" s="43">
        <v>45969</v>
      </c>
      <c r="G16" s="65">
        <v>45976</v>
      </c>
      <c r="H16" s="66">
        <v>200</v>
      </c>
      <c r="I16" s="45">
        <v>4583</v>
      </c>
      <c r="J16" s="67">
        <f t="shared" si="3"/>
        <v>916600</v>
      </c>
      <c r="K16" s="44">
        <v>5</v>
      </c>
      <c r="L16" s="45">
        <v>3000000</v>
      </c>
      <c r="M16" s="67">
        <f t="shared" si="0"/>
        <v>15000000</v>
      </c>
      <c r="N16" s="46">
        <v>0</v>
      </c>
      <c r="O16" s="46">
        <v>0</v>
      </c>
      <c r="P16" s="68">
        <v>0</v>
      </c>
      <c r="Q16" s="97">
        <v>0</v>
      </c>
      <c r="R16" s="69">
        <f t="shared" si="1"/>
        <v>15916600</v>
      </c>
      <c r="S16" s="70">
        <f t="shared" si="2"/>
        <v>15916600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s="10" customFormat="1" ht="40.5">
      <c r="A17" s="9"/>
      <c r="B17" s="38" t="s">
        <v>52</v>
      </c>
      <c r="C17" s="38" t="s">
        <v>53</v>
      </c>
      <c r="D17" s="38" t="s">
        <v>38</v>
      </c>
      <c r="E17" s="43"/>
      <c r="F17" s="43">
        <v>45976</v>
      </c>
      <c r="G17" s="65">
        <v>45976</v>
      </c>
      <c r="H17" s="66">
        <v>80</v>
      </c>
      <c r="I17" s="45">
        <v>5000</v>
      </c>
      <c r="J17" s="67">
        <f t="shared" si="3"/>
        <v>400000</v>
      </c>
      <c r="K17" s="44">
        <v>4</v>
      </c>
      <c r="L17" s="45">
        <v>2500000</v>
      </c>
      <c r="M17" s="67">
        <f t="shared" si="0"/>
        <v>10000000</v>
      </c>
      <c r="N17" s="46">
        <v>0</v>
      </c>
      <c r="O17" s="46">
        <v>0</v>
      </c>
      <c r="P17" s="68">
        <v>0</v>
      </c>
      <c r="Q17" s="97">
        <v>0</v>
      </c>
      <c r="R17" s="69">
        <f t="shared" si="1"/>
        <v>10400000</v>
      </c>
      <c r="S17" s="70">
        <f t="shared" si="2"/>
        <v>10400000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s="10" customFormat="1" ht="40.5">
      <c r="A18" s="9"/>
      <c r="B18" s="38" t="s">
        <v>54</v>
      </c>
      <c r="C18" s="38" t="s">
        <v>55</v>
      </c>
      <c r="D18" s="38" t="s">
        <v>38</v>
      </c>
      <c r="E18" s="43"/>
      <c r="F18" s="43">
        <v>45976</v>
      </c>
      <c r="G18" s="65">
        <v>45976</v>
      </c>
      <c r="H18" s="66">
        <v>140</v>
      </c>
      <c r="I18" s="45">
        <v>7083</v>
      </c>
      <c r="J18" s="67">
        <f t="shared" si="3"/>
        <v>991620</v>
      </c>
      <c r="K18" s="44">
        <v>2</v>
      </c>
      <c r="L18" s="45">
        <v>20000000</v>
      </c>
      <c r="M18" s="67">
        <f t="shared" si="0"/>
        <v>40000000</v>
      </c>
      <c r="N18" s="46">
        <v>0</v>
      </c>
      <c r="O18" s="46">
        <v>0</v>
      </c>
      <c r="P18" s="68">
        <v>0</v>
      </c>
      <c r="Q18" s="97">
        <v>0</v>
      </c>
      <c r="R18" s="69">
        <f t="shared" si="1"/>
        <v>40991620</v>
      </c>
      <c r="S18" s="70">
        <f t="shared" si="2"/>
        <v>40991620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s="10" customFormat="1" ht="54">
      <c r="A19" s="9"/>
      <c r="B19" s="38" t="s">
        <v>56</v>
      </c>
      <c r="C19" s="38" t="s">
        <v>57</v>
      </c>
      <c r="D19" s="38" t="s">
        <v>38</v>
      </c>
      <c r="E19" s="43"/>
      <c r="F19" s="43">
        <v>45976</v>
      </c>
      <c r="G19" s="65">
        <v>45983</v>
      </c>
      <c r="H19" s="66">
        <v>200</v>
      </c>
      <c r="I19" s="45">
        <v>7083</v>
      </c>
      <c r="J19" s="67">
        <f t="shared" si="3"/>
        <v>1416600</v>
      </c>
      <c r="K19" s="44">
        <v>3</v>
      </c>
      <c r="L19" s="45">
        <v>7000000</v>
      </c>
      <c r="M19" s="67">
        <f t="shared" si="0"/>
        <v>21000000</v>
      </c>
      <c r="N19" s="46">
        <v>0</v>
      </c>
      <c r="O19" s="46">
        <v>0</v>
      </c>
      <c r="P19" s="68">
        <v>0</v>
      </c>
      <c r="Q19" s="97">
        <v>0</v>
      </c>
      <c r="R19" s="69">
        <f t="shared" si="1"/>
        <v>22416600</v>
      </c>
      <c r="S19" s="70">
        <f t="shared" si="2"/>
        <v>22416600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10" customFormat="1" ht="54">
      <c r="A20" s="9"/>
      <c r="B20" s="38" t="s">
        <v>58</v>
      </c>
      <c r="C20" s="38" t="s">
        <v>59</v>
      </c>
      <c r="D20" s="38" t="s">
        <v>38</v>
      </c>
      <c r="E20" s="43"/>
      <c r="F20" s="43">
        <v>45983</v>
      </c>
      <c r="G20" s="65">
        <v>45983</v>
      </c>
      <c r="H20" s="66">
        <v>200</v>
      </c>
      <c r="I20" s="45">
        <v>7083</v>
      </c>
      <c r="J20" s="67">
        <f t="shared" si="3"/>
        <v>1416600</v>
      </c>
      <c r="K20" s="44">
        <v>3</v>
      </c>
      <c r="L20" s="45">
        <v>3000000</v>
      </c>
      <c r="M20" s="67">
        <f t="shared" si="0"/>
        <v>9000000</v>
      </c>
      <c r="N20" s="46">
        <v>0</v>
      </c>
      <c r="O20" s="46">
        <v>0</v>
      </c>
      <c r="P20" s="68">
        <v>0</v>
      </c>
      <c r="Q20" s="97">
        <v>0</v>
      </c>
      <c r="R20" s="69">
        <f t="shared" si="1"/>
        <v>10416600</v>
      </c>
      <c r="S20" s="70">
        <f t="shared" si="2"/>
        <v>10416600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s="10" customFormat="1" ht="27">
      <c r="A21" s="9"/>
      <c r="B21" s="38" t="s">
        <v>60</v>
      </c>
      <c r="C21" s="38" t="s">
        <v>61</v>
      </c>
      <c r="D21" s="38" t="s">
        <v>38</v>
      </c>
      <c r="E21" s="43"/>
      <c r="F21" s="43">
        <v>45983</v>
      </c>
      <c r="G21" s="65">
        <v>45983</v>
      </c>
      <c r="H21" s="66">
        <v>160</v>
      </c>
      <c r="I21" s="45">
        <v>7083</v>
      </c>
      <c r="J21" s="67">
        <f t="shared" si="3"/>
        <v>1133280</v>
      </c>
      <c r="K21" s="44">
        <v>5</v>
      </c>
      <c r="L21" s="45">
        <v>1500000</v>
      </c>
      <c r="M21" s="67">
        <f t="shared" si="0"/>
        <v>7500000</v>
      </c>
      <c r="N21" s="46">
        <v>0</v>
      </c>
      <c r="O21" s="46">
        <v>0</v>
      </c>
      <c r="P21" s="68">
        <v>0</v>
      </c>
      <c r="Q21" s="97">
        <v>0</v>
      </c>
      <c r="R21" s="69">
        <f t="shared" si="1"/>
        <v>8633280</v>
      </c>
      <c r="S21" s="70">
        <f t="shared" si="2"/>
        <v>8633280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s="10" customFormat="1" ht="40.5">
      <c r="A22" s="9"/>
      <c r="B22" s="38" t="s">
        <v>62</v>
      </c>
      <c r="C22" s="38" t="s">
        <v>63</v>
      </c>
      <c r="D22" s="38" t="s">
        <v>38</v>
      </c>
      <c r="E22" s="43"/>
      <c r="F22" s="43">
        <v>45983</v>
      </c>
      <c r="G22" s="65">
        <v>45934</v>
      </c>
      <c r="H22" s="66">
        <v>120</v>
      </c>
      <c r="I22" s="45">
        <v>6417</v>
      </c>
      <c r="J22" s="67">
        <f t="shared" si="3"/>
        <v>770040</v>
      </c>
      <c r="K22" s="44">
        <v>0</v>
      </c>
      <c r="L22" s="45">
        <v>0</v>
      </c>
      <c r="M22" s="67">
        <f t="shared" si="0"/>
        <v>0</v>
      </c>
      <c r="N22" s="46">
        <v>0</v>
      </c>
      <c r="O22" s="46">
        <v>0</v>
      </c>
      <c r="P22" s="68">
        <v>0</v>
      </c>
      <c r="Q22" s="97">
        <v>0</v>
      </c>
      <c r="R22" s="69">
        <f t="shared" si="1"/>
        <v>770040</v>
      </c>
      <c r="S22" s="70">
        <f t="shared" si="2"/>
        <v>770040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s="10" customFormat="1" ht="40.5">
      <c r="A23" s="9"/>
      <c r="B23" s="38" t="s">
        <v>64</v>
      </c>
      <c r="C23" s="38" t="s">
        <v>65</v>
      </c>
      <c r="D23" s="38" t="s">
        <v>38</v>
      </c>
      <c r="E23" s="43"/>
      <c r="F23" s="43">
        <v>45934</v>
      </c>
      <c r="G23" s="65">
        <v>45941</v>
      </c>
      <c r="H23" s="66">
        <v>170</v>
      </c>
      <c r="I23" s="45">
        <v>4583</v>
      </c>
      <c r="J23" s="67">
        <f t="shared" si="3"/>
        <v>779110</v>
      </c>
      <c r="K23" s="44">
        <v>4</v>
      </c>
      <c r="L23" s="45">
        <v>3000000</v>
      </c>
      <c r="M23" s="67">
        <f t="shared" si="0"/>
        <v>12000000</v>
      </c>
      <c r="N23" s="46">
        <v>0</v>
      </c>
      <c r="O23" s="46">
        <v>0</v>
      </c>
      <c r="P23" s="68">
        <v>0</v>
      </c>
      <c r="Q23" s="97">
        <v>0</v>
      </c>
      <c r="R23" s="69">
        <f t="shared" si="1"/>
        <v>12779110</v>
      </c>
      <c r="S23" s="70">
        <f t="shared" si="2"/>
        <v>12779110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10" customFormat="1" ht="24.75">
      <c r="A24" s="9"/>
      <c r="B24" s="38" t="s">
        <v>66</v>
      </c>
      <c r="C24" s="38" t="s">
        <v>67</v>
      </c>
      <c r="D24" s="38" t="s">
        <v>38</v>
      </c>
      <c r="E24" s="43"/>
      <c r="F24" s="43">
        <v>45941</v>
      </c>
      <c r="G24" s="65">
        <v>45948</v>
      </c>
      <c r="H24" s="66">
        <v>133</v>
      </c>
      <c r="I24" s="45">
        <v>6417</v>
      </c>
      <c r="J24" s="67">
        <f t="shared" si="3"/>
        <v>853461</v>
      </c>
      <c r="K24" s="44">
        <v>0</v>
      </c>
      <c r="L24" s="45">
        <v>0</v>
      </c>
      <c r="M24" s="67">
        <f t="shared" si="0"/>
        <v>0</v>
      </c>
      <c r="N24" s="46">
        <v>0</v>
      </c>
      <c r="O24" s="46">
        <v>0</v>
      </c>
      <c r="P24" s="68">
        <v>0</v>
      </c>
      <c r="Q24" s="97">
        <v>0</v>
      </c>
      <c r="R24" s="69">
        <f t="shared" si="1"/>
        <v>853461</v>
      </c>
      <c r="S24" s="70">
        <f t="shared" si="2"/>
        <v>853461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s="10" customFormat="1" ht="27">
      <c r="A25" s="9"/>
      <c r="B25" s="38" t="s">
        <v>68</v>
      </c>
      <c r="C25" s="38" t="s">
        <v>69</v>
      </c>
      <c r="D25" s="38" t="s">
        <v>38</v>
      </c>
      <c r="E25" s="43"/>
      <c r="F25" s="43">
        <v>45948</v>
      </c>
      <c r="G25" s="65">
        <v>45983</v>
      </c>
      <c r="H25" s="66">
        <v>50</v>
      </c>
      <c r="I25" s="45">
        <v>6417</v>
      </c>
      <c r="J25" s="67">
        <f t="shared" si="3"/>
        <v>320850</v>
      </c>
      <c r="K25" s="44">
        <v>0</v>
      </c>
      <c r="L25" s="45">
        <v>0</v>
      </c>
      <c r="M25" s="67">
        <f t="shared" si="0"/>
        <v>0</v>
      </c>
      <c r="N25" s="46">
        <v>0</v>
      </c>
      <c r="O25" s="46">
        <v>0</v>
      </c>
      <c r="P25" s="68">
        <v>0</v>
      </c>
      <c r="Q25" s="97">
        <v>0</v>
      </c>
      <c r="R25" s="69">
        <f t="shared" si="1"/>
        <v>320850</v>
      </c>
      <c r="S25" s="70">
        <f t="shared" si="2"/>
        <v>320850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s="10" customFormat="1" ht="40.5">
      <c r="A26" s="9"/>
      <c r="B26" s="38" t="s">
        <v>70</v>
      </c>
      <c r="C26" s="38" t="s">
        <v>71</v>
      </c>
      <c r="D26" s="38" t="s">
        <v>38</v>
      </c>
      <c r="E26" s="43"/>
      <c r="F26" s="43">
        <v>45983</v>
      </c>
      <c r="G26" s="65">
        <v>45983</v>
      </c>
      <c r="H26" s="66">
        <v>120</v>
      </c>
      <c r="I26" s="45">
        <v>7083</v>
      </c>
      <c r="J26" s="67">
        <f t="shared" si="3"/>
        <v>849960</v>
      </c>
      <c r="K26" s="44">
        <v>6</v>
      </c>
      <c r="L26" s="45">
        <v>4000000</v>
      </c>
      <c r="M26" s="67">
        <f t="shared" si="0"/>
        <v>24000000</v>
      </c>
      <c r="N26" s="46">
        <v>0</v>
      </c>
      <c r="O26" s="46">
        <v>0</v>
      </c>
      <c r="P26" s="68">
        <v>0</v>
      </c>
      <c r="Q26" s="97">
        <v>0</v>
      </c>
      <c r="R26" s="69">
        <f t="shared" si="1"/>
        <v>24849960</v>
      </c>
      <c r="S26" s="70">
        <f t="shared" si="2"/>
        <v>24849960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s="10" customFormat="1" ht="40.5">
      <c r="A27" s="9"/>
      <c r="B27" s="38" t="s">
        <v>72</v>
      </c>
      <c r="C27" s="38" t="s">
        <v>73</v>
      </c>
      <c r="D27" s="38" t="s">
        <v>38</v>
      </c>
      <c r="E27" s="43"/>
      <c r="F27" s="43">
        <v>45983</v>
      </c>
      <c r="G27" s="65">
        <v>45983</v>
      </c>
      <c r="H27" s="66">
        <v>112</v>
      </c>
      <c r="I27" s="45">
        <v>6417</v>
      </c>
      <c r="J27" s="67">
        <f t="shared" si="3"/>
        <v>718704</v>
      </c>
      <c r="K27" s="44">
        <v>5</v>
      </c>
      <c r="L27" s="45">
        <v>10000000</v>
      </c>
      <c r="M27" s="67">
        <f t="shared" si="0"/>
        <v>50000000</v>
      </c>
      <c r="N27" s="46">
        <v>500000</v>
      </c>
      <c r="O27" s="46">
        <v>0</v>
      </c>
      <c r="P27" s="68">
        <v>20000</v>
      </c>
      <c r="Q27" s="97">
        <v>0</v>
      </c>
      <c r="R27" s="69">
        <f t="shared" si="1"/>
        <v>51238704</v>
      </c>
      <c r="S27" s="70">
        <f t="shared" si="2"/>
        <v>51238704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s="10" customFormat="1" ht="24.75">
      <c r="A28" s="9"/>
      <c r="B28" s="38" t="s">
        <v>74</v>
      </c>
      <c r="C28" s="38" t="s">
        <v>75</v>
      </c>
      <c r="D28" s="38" t="s">
        <v>38</v>
      </c>
      <c r="E28" s="43"/>
      <c r="F28" s="43">
        <v>45983</v>
      </c>
      <c r="G28" s="65">
        <v>45983</v>
      </c>
      <c r="H28" s="66">
        <v>133</v>
      </c>
      <c r="I28" s="45">
        <v>6417</v>
      </c>
      <c r="J28" s="67">
        <f t="shared" si="3"/>
        <v>853461</v>
      </c>
      <c r="K28" s="44">
        <v>0</v>
      </c>
      <c r="L28" s="45">
        <v>0</v>
      </c>
      <c r="M28" s="67">
        <f t="shared" si="0"/>
        <v>0</v>
      </c>
      <c r="N28" s="46">
        <v>0</v>
      </c>
      <c r="O28" s="46">
        <v>0</v>
      </c>
      <c r="P28" s="68">
        <v>0</v>
      </c>
      <c r="Q28" s="97">
        <v>0</v>
      </c>
      <c r="R28" s="69">
        <f t="shared" si="1"/>
        <v>853461</v>
      </c>
      <c r="S28" s="70">
        <f t="shared" si="2"/>
        <v>853461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s="10" customFormat="1" ht="30" customHeight="1">
      <c r="A29" s="9"/>
      <c r="B29" s="22" t="s">
        <v>76</v>
      </c>
      <c r="C29" s="22"/>
      <c r="D29" s="39"/>
      <c r="E29" s="23"/>
      <c r="F29" s="23"/>
      <c r="G29" s="57"/>
      <c r="H29" s="96">
        <f>AVERAGE(H5:H28)</f>
        <v>110.54166666666667</v>
      </c>
      <c r="I29" s="40">
        <f>AVERAGE(I5:I28)</f>
        <v>5920.208333333333</v>
      </c>
      <c r="J29" s="42">
        <f>SUM(J5:J28)</f>
        <v>15996623</v>
      </c>
      <c r="K29" s="42"/>
      <c r="L29" s="42"/>
      <c r="M29" s="42">
        <f>SUM(M5:M28)</f>
        <v>306500000</v>
      </c>
      <c r="N29" s="42">
        <f>SUM(N5:N28)</f>
        <v>500000</v>
      </c>
      <c r="O29" s="42">
        <f>SUM(O5:O28)</f>
        <v>7</v>
      </c>
      <c r="P29" s="48">
        <f>SUM(P5:P28)</f>
        <v>359500</v>
      </c>
      <c r="Q29" s="54">
        <f>SUM(Q5:Q28)</f>
        <v>0</v>
      </c>
      <c r="R29" s="51">
        <f>SUM(J29:P29)</f>
        <v>323356130</v>
      </c>
      <c r="S29" s="51">
        <f>R29-Q29</f>
        <v>323356130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s="10" customFormat="1" ht="11.1" customHeight="1">
      <c r="A30" s="9"/>
      <c r="B30" s="11"/>
      <c r="C30" s="11"/>
      <c r="D30" s="11"/>
      <c r="E30" s="11"/>
      <c r="F30" s="11"/>
      <c r="G30" s="11"/>
      <c r="H30" s="12"/>
      <c r="I30" s="13"/>
      <c r="J30" s="13"/>
      <c r="K30" s="12"/>
      <c r="L30" s="13"/>
      <c r="M30" s="13"/>
      <c r="N30" s="12"/>
      <c r="O30" s="12"/>
      <c r="P30" s="13"/>
      <c r="Q30" s="14"/>
      <c r="R30" s="13"/>
      <c r="S30" s="15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10" customFormat="1" ht="35.1" customHeight="1">
      <c r="A31" s="9"/>
      <c r="B31" s="41"/>
      <c r="C31" s="41"/>
      <c r="D31" s="41"/>
      <c r="E31" s="41"/>
      <c r="F31" s="41"/>
      <c r="G31" s="41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s="10" customFormat="1" ht="35.1" customHeight="1">
      <c r="A32" s="9"/>
      <c r="B32" s="73"/>
      <c r="C32" s="73"/>
      <c r="D32" s="73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s="10" customFormat="1" ht="30" customHeight="1">
      <c r="A33" s="9"/>
      <c r="B33" s="9"/>
      <c r="C33" s="9"/>
      <c r="D33" s="9"/>
      <c r="E33" s="74"/>
      <c r="F33" s="74"/>
      <c r="G33" s="74"/>
      <c r="H33" s="75"/>
      <c r="I33" s="75"/>
      <c r="J33" s="75"/>
      <c r="K33" s="75"/>
      <c r="L33" s="75"/>
      <c r="M33" s="75"/>
      <c r="N33" s="75"/>
      <c r="O33" s="75"/>
      <c r="P33" s="76"/>
      <c r="Q33" s="76"/>
      <c r="R33" s="76"/>
      <c r="S33" s="76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10" customFormat="1" ht="30" customHeight="1">
      <c r="A34" s="9"/>
      <c r="B34" s="77"/>
      <c r="C34" s="77"/>
      <c r="D34" s="9"/>
      <c r="E34" s="78"/>
      <c r="F34" s="78"/>
      <c r="G34" s="78"/>
      <c r="H34" s="79"/>
      <c r="I34" s="80"/>
      <c r="J34" s="81"/>
      <c r="K34" s="79"/>
      <c r="L34" s="80"/>
      <c r="M34" s="81"/>
      <c r="N34" s="82"/>
      <c r="O34" s="82"/>
      <c r="P34" s="83"/>
      <c r="Q34" s="84"/>
      <c r="R34" s="85"/>
      <c r="S34" s="86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s="10" customFormat="1" ht="30" customHeight="1">
      <c r="A35" s="9"/>
      <c r="B35" s="77"/>
      <c r="C35" s="77"/>
      <c r="D35" s="87"/>
      <c r="E35" s="78"/>
      <c r="F35" s="78"/>
      <c r="G35" s="78"/>
      <c r="H35" s="79"/>
      <c r="I35" s="80"/>
      <c r="J35" s="81"/>
      <c r="K35" s="79"/>
      <c r="L35" s="80"/>
      <c r="M35" s="81"/>
      <c r="N35" s="82"/>
      <c r="O35" s="82"/>
      <c r="P35" s="83"/>
      <c r="Q35" s="84"/>
      <c r="R35" s="85"/>
      <c r="S35" s="8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s="10" customFormat="1" ht="30" customHeight="1">
      <c r="A36" s="9"/>
      <c r="B36" s="77"/>
      <c r="C36" s="77"/>
      <c r="D36" s="87"/>
      <c r="E36" s="78"/>
      <c r="F36" s="78"/>
      <c r="G36" s="78"/>
      <c r="H36" s="79"/>
      <c r="I36" s="80"/>
      <c r="J36" s="81"/>
      <c r="K36" s="79"/>
      <c r="L36" s="80"/>
      <c r="M36" s="81"/>
      <c r="N36" s="82"/>
      <c r="O36" s="82"/>
      <c r="P36" s="83"/>
      <c r="Q36" s="84"/>
      <c r="R36" s="85"/>
      <c r="S36" s="86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s="10" customFormat="1" ht="30" customHeight="1">
      <c r="A37" s="9"/>
      <c r="B37" s="77"/>
      <c r="C37" s="77"/>
      <c r="D37" s="9"/>
      <c r="E37" s="78"/>
      <c r="F37" s="78"/>
      <c r="G37" s="78"/>
      <c r="H37" s="79"/>
      <c r="I37" s="80"/>
      <c r="J37" s="81"/>
      <c r="K37" s="79"/>
      <c r="L37" s="80"/>
      <c r="M37" s="81"/>
      <c r="N37" s="82"/>
      <c r="O37" s="82"/>
      <c r="P37" s="83"/>
      <c r="Q37" s="84"/>
      <c r="R37" s="85"/>
      <c r="S37" s="8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s="10" customFormat="1" ht="30" customHeight="1">
      <c r="A38" s="9"/>
      <c r="B38" s="77"/>
      <c r="C38" s="77"/>
      <c r="D38" s="87"/>
      <c r="E38" s="78"/>
      <c r="F38" s="78"/>
      <c r="G38" s="78"/>
      <c r="H38" s="79"/>
      <c r="I38" s="80"/>
      <c r="J38" s="81"/>
      <c r="K38" s="79"/>
      <c r="L38" s="80"/>
      <c r="M38" s="81"/>
      <c r="N38" s="82"/>
      <c r="O38" s="82"/>
      <c r="P38" s="83"/>
      <c r="Q38" s="84"/>
      <c r="R38" s="85"/>
      <c r="S38" s="86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s="10" customFormat="1" ht="30" customHeight="1">
      <c r="A39" s="9"/>
      <c r="B39" s="77"/>
      <c r="C39" s="77"/>
      <c r="D39" s="77"/>
      <c r="E39" s="78"/>
      <c r="F39" s="78"/>
      <c r="G39" s="78"/>
      <c r="H39" s="79"/>
      <c r="I39" s="80"/>
      <c r="J39" s="81"/>
      <c r="K39" s="79"/>
      <c r="L39" s="80"/>
      <c r="M39" s="81"/>
      <c r="N39" s="82"/>
      <c r="O39" s="82"/>
      <c r="P39" s="83"/>
      <c r="Q39" s="84"/>
      <c r="R39" s="85"/>
      <c r="S39" s="8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s="10" customFormat="1" ht="30" customHeight="1">
      <c r="A40" s="9"/>
      <c r="B40" s="77"/>
      <c r="C40" s="77"/>
      <c r="D40" s="77"/>
      <c r="E40" s="78"/>
      <c r="F40" s="78"/>
      <c r="G40" s="78"/>
      <c r="H40" s="79"/>
      <c r="I40" s="80"/>
      <c r="J40" s="81"/>
      <c r="K40" s="79"/>
      <c r="L40" s="80"/>
      <c r="M40" s="81"/>
      <c r="N40" s="82"/>
      <c r="O40" s="82"/>
      <c r="P40" s="83"/>
      <c r="Q40" s="84"/>
      <c r="R40" s="85"/>
      <c r="S40" s="86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s="10" customFormat="1" ht="30" customHeight="1">
      <c r="A41" s="9"/>
      <c r="B41" s="77"/>
      <c r="C41" s="77"/>
      <c r="D41" s="77"/>
      <c r="E41" s="78"/>
      <c r="F41" s="78"/>
      <c r="G41" s="78"/>
      <c r="H41" s="79"/>
      <c r="I41" s="80"/>
      <c r="J41" s="81"/>
      <c r="K41" s="79"/>
      <c r="L41" s="80"/>
      <c r="M41" s="81"/>
      <c r="N41" s="82"/>
      <c r="O41" s="82"/>
      <c r="P41" s="83"/>
      <c r="Q41" s="84"/>
      <c r="R41" s="85"/>
      <c r="S41" s="8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s="10" customFormat="1" ht="30" customHeight="1">
      <c r="A42" s="9"/>
      <c r="B42" s="77"/>
      <c r="C42" s="77"/>
      <c r="D42" s="77"/>
      <c r="E42" s="78"/>
      <c r="F42" s="78"/>
      <c r="G42" s="78"/>
      <c r="H42" s="79"/>
      <c r="I42" s="80"/>
      <c r="J42" s="81"/>
      <c r="K42" s="79"/>
      <c r="L42" s="80"/>
      <c r="M42" s="81"/>
      <c r="N42" s="82"/>
      <c r="O42" s="82"/>
      <c r="P42" s="83"/>
      <c r="Q42" s="84"/>
      <c r="R42" s="85"/>
      <c r="S42" s="86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s="10" customFormat="1" ht="30" customHeight="1">
      <c r="A43" s="9"/>
      <c r="B43" s="73" t="s">
        <v>76</v>
      </c>
      <c r="C43" s="73"/>
      <c r="D43" s="11"/>
      <c r="E43" s="88"/>
      <c r="F43" s="88"/>
      <c r="G43" s="88"/>
      <c r="H43" s="89"/>
      <c r="I43" s="90"/>
      <c r="J43" s="91">
        <f t="shared" ref="J43" si="4">SUM(J34:J42)</f>
        <v>0</v>
      </c>
      <c r="K43" s="91"/>
      <c r="L43" s="91"/>
      <c r="M43" s="91">
        <f>SUM(M34:M42)</f>
        <v>0</v>
      </c>
      <c r="N43" s="91">
        <f>SUM(N34:N42)</f>
        <v>0</v>
      </c>
      <c r="O43" s="91">
        <f>SUM(O34:O42)</f>
        <v>0</v>
      </c>
      <c r="P43" s="92">
        <f>SUM(P34:P42)</f>
        <v>0</v>
      </c>
      <c r="Q43" s="93">
        <f>SUM(Q34:Q42)</f>
        <v>0</v>
      </c>
      <c r="R43" s="94">
        <f>SUM(J43:P43)</f>
        <v>0</v>
      </c>
      <c r="S43" s="94">
        <f>R43-Q43</f>
        <v>0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s="4" customFormat="1" ht="21" customHeight="1">
      <c r="B44" s="6"/>
      <c r="C44" s="6"/>
      <c r="D44" s="6"/>
      <c r="E44" s="6"/>
      <c r="F44" s="6"/>
      <c r="G44" s="6"/>
      <c r="H44" s="1"/>
      <c r="I44" s="2"/>
      <c r="J44" s="2"/>
      <c r="K44" s="1"/>
      <c r="L44" s="2"/>
      <c r="M44" s="2"/>
      <c r="N44" s="1"/>
      <c r="O44" s="1"/>
      <c r="P44" s="2"/>
      <c r="Q44" s="7"/>
      <c r="R44" s="2"/>
      <c r="S44" s="3"/>
    </row>
    <row r="45" spans="1:41" ht="50.1" customHeight="1">
      <c r="A45" s="4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1"/>
      <c r="O45" s="101"/>
      <c r="P45" s="101"/>
      <c r="Q45" s="101"/>
      <c r="R45" s="101"/>
      <c r="S45" s="101"/>
      <c r="T45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4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4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4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4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4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</sheetData>
  <mergeCells count="9">
    <mergeCell ref="B45:S45"/>
    <mergeCell ref="Q2:S2"/>
    <mergeCell ref="Q31:S31"/>
    <mergeCell ref="H31:J31"/>
    <mergeCell ref="H2:J2"/>
    <mergeCell ref="K2:M2"/>
    <mergeCell ref="K31:M31"/>
    <mergeCell ref="N2:P2"/>
    <mergeCell ref="N31:P31"/>
  </mergeCells>
  <conditionalFormatting sqref="D4:D28 D33:D42">
    <cfRule type="containsText" dxfId="18" priority="5" operator="containsText" text="Approved">
      <formula>NOT(ISERROR(SEARCH("Approved",D4)))</formula>
    </cfRule>
    <cfRule type="containsText" dxfId="17" priority="6" operator="containsText" text="Needs Review">
      <formula>NOT(ISERROR(SEARCH("Needs Review",D4)))</formula>
    </cfRule>
    <cfRule type="containsText" dxfId="16" priority="7" operator="containsText" text="Not Started">
      <formula>NOT(ISERROR(SEARCH("Not Started",D4)))</formula>
    </cfRule>
    <cfRule type="containsText" dxfId="15" priority="8" operator="containsText" text="On Hold">
      <formula>NOT(ISERROR(SEARCH("On Hold",D4)))</formula>
    </cfRule>
    <cfRule type="containsText" dxfId="14" priority="9" operator="containsText" text="Overdue">
      <formula>NOT(ISERROR(SEARCH("Overdue",D4)))</formula>
    </cfRule>
    <cfRule type="containsText" dxfId="13" priority="10" operator="containsText" text="Complete">
      <formula>NOT(ISERROR(SEARCH("Complete",D4)))</formula>
    </cfRule>
    <cfRule type="containsText" dxfId="12" priority="11" operator="containsText" text="In Progress">
      <formula>NOT(ISERROR(SEARCH("In Progress",D4)))</formula>
    </cfRule>
  </conditionalFormatting>
  <conditionalFormatting sqref="S34:S43 S5:S29">
    <cfRule type="cellIs" dxfId="11" priority="3" operator="lessThan">
      <formula>0</formula>
    </cfRule>
    <cfRule type="cellIs" dxfId="10" priority="4" operator="greaterThan">
      <formula>0</formula>
    </cfRule>
  </conditionalFormatting>
  <conditionalFormatting sqref="S30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3" right="0.3" top="0.3" bottom="0.3" header="0" footer="0"/>
  <pageSetup scale="63" fitToHeight="0" orientation="landscape" horizontalDpi="4294967292" verticalDpi="4294967292" r:id="rId1"/>
  <ignoredErrors>
    <ignoredError sqref="N29:P29 R29 J43 M43:R43 R5:R12 J8:J12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40620A-86AA-7640-A40A-C207960F3FD0}">
          <x14:formula1>
            <xm:f>'Dropdown Keys - Do Not Delete -'!$F$3:$F$11</xm:f>
          </x14:formula1>
          <xm:sqref>D4:D28 D33:D42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1A8-FE55-D44A-A80C-197932E0CA85}">
  <sheetPr>
    <tabColor theme="0" tint="-0.249977111117893"/>
  </sheetPr>
  <dimension ref="A1:AG61"/>
  <sheetViews>
    <sheetView showGridLines="0" workbookViewId="0">
      <selection activeCell="C1" sqref="C1"/>
    </sheetView>
  </sheetViews>
  <sheetFormatPr defaultColWidth="11" defaultRowHeight="15.75"/>
  <cols>
    <col min="1" max="1" width="3.375" style="10" customWidth="1"/>
    <col min="2" max="2" width="10.875" style="10"/>
    <col min="3" max="3" width="3.375" style="10" customWidth="1"/>
    <col min="5" max="5" width="3.375" style="10" customWidth="1"/>
    <col min="6" max="6" width="12.875" customWidth="1"/>
    <col min="7" max="7" width="3.375" style="10" customWidth="1"/>
  </cols>
  <sheetData>
    <row r="1" spans="1:33" s="10" customFormat="1" ht="42" customHeight="1" thickBot="1">
      <c r="B1" s="35" t="s">
        <v>77</v>
      </c>
      <c r="C1" s="8"/>
      <c r="D1" s="8"/>
      <c r="E1" s="8"/>
      <c r="F1" s="8"/>
      <c r="G1" s="8"/>
      <c r="H1" s="8"/>
      <c r="I1" s="8"/>
      <c r="J1" s="8"/>
      <c r="K1" s="8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24.95" customHeight="1" thickTop="1">
      <c r="A2" s="9"/>
      <c r="B2" s="34" t="s">
        <v>78</v>
      </c>
      <c r="C2" s="9"/>
      <c r="D2" s="34" t="s">
        <v>79</v>
      </c>
      <c r="E2" s="9"/>
      <c r="F2" s="34" t="s">
        <v>80</v>
      </c>
      <c r="G2" s="9"/>
    </row>
    <row r="3" spans="1:33" ht="35.1" customHeight="1">
      <c r="A3" s="9"/>
      <c r="B3" s="33" t="s">
        <v>81</v>
      </c>
      <c r="C3" s="9"/>
      <c r="D3" s="32" t="s">
        <v>82</v>
      </c>
      <c r="E3" s="9"/>
      <c r="F3" s="16" t="s">
        <v>83</v>
      </c>
      <c r="G3" s="9"/>
    </row>
    <row r="4" spans="1:33" ht="35.1" customHeight="1">
      <c r="A4" s="9"/>
      <c r="B4" s="31" t="s">
        <v>84</v>
      </c>
      <c r="C4" s="9"/>
      <c r="D4" s="30" t="s">
        <v>85</v>
      </c>
      <c r="E4" s="9"/>
      <c r="F4" s="17" t="s">
        <v>38</v>
      </c>
      <c r="G4" s="9"/>
    </row>
    <row r="5" spans="1:33" ht="35.1" customHeight="1">
      <c r="A5" s="9"/>
      <c r="C5" s="9"/>
      <c r="D5" s="29" t="s">
        <v>86</v>
      </c>
      <c r="E5" s="9"/>
      <c r="F5" s="17" t="s">
        <v>26</v>
      </c>
      <c r="G5" s="9"/>
    </row>
    <row r="6" spans="1:33" ht="35.1" customHeight="1">
      <c r="A6" s="9"/>
      <c r="C6" s="9"/>
      <c r="D6" s="25"/>
      <c r="E6" s="9"/>
      <c r="F6" s="28" t="s">
        <v>87</v>
      </c>
      <c r="G6" s="9"/>
    </row>
    <row r="7" spans="1:33" ht="35.1" customHeight="1">
      <c r="A7" s="9"/>
      <c r="C7" s="9"/>
      <c r="D7" s="25"/>
      <c r="E7" s="9"/>
      <c r="F7" s="27" t="s">
        <v>47</v>
      </c>
      <c r="G7" s="9"/>
    </row>
    <row r="8" spans="1:33" ht="35.1" customHeight="1">
      <c r="A8" s="9"/>
      <c r="C8" s="9"/>
      <c r="E8" s="9"/>
      <c r="F8" s="19" t="s">
        <v>88</v>
      </c>
      <c r="G8" s="9"/>
    </row>
    <row r="9" spans="1:33" ht="35.1" customHeight="1">
      <c r="A9" s="9"/>
      <c r="B9" s="9"/>
      <c r="C9" s="9"/>
      <c r="E9" s="9"/>
      <c r="F9" s="26" t="s">
        <v>89</v>
      </c>
      <c r="G9" s="9"/>
    </row>
    <row r="10" spans="1:33" ht="35.1" customHeight="1">
      <c r="A10" s="9"/>
      <c r="B10" s="9"/>
      <c r="C10" s="9"/>
      <c r="D10" s="25"/>
      <c r="E10" s="9"/>
      <c r="F10" s="18"/>
      <c r="G10" s="9"/>
    </row>
    <row r="11" spans="1:33" ht="35.1" customHeight="1">
      <c r="A11" s="9"/>
      <c r="B11" s="9"/>
      <c r="C11" s="9"/>
      <c r="D11" s="25"/>
      <c r="E11" s="9"/>
      <c r="F11" s="18"/>
      <c r="G11" s="9"/>
    </row>
    <row r="12" spans="1:33" ht="16.5">
      <c r="A12" s="9"/>
      <c r="B12" s="9"/>
      <c r="C12" s="9"/>
      <c r="D12" s="25"/>
      <c r="E12" s="9"/>
      <c r="F12" s="25"/>
      <c r="G12" s="9"/>
    </row>
    <row r="13" spans="1:33" ht="16.5">
      <c r="A13" s="9"/>
      <c r="B13" s="9"/>
      <c r="C13" s="9"/>
      <c r="D13" s="25"/>
      <c r="E13" s="9"/>
      <c r="F13" s="25"/>
      <c r="G13" s="9"/>
    </row>
    <row r="14" spans="1:33" ht="16.5">
      <c r="A14" s="9"/>
      <c r="B14" s="9"/>
      <c r="C14" s="9"/>
      <c r="D14" s="25"/>
      <c r="E14" s="9"/>
      <c r="F14" s="25"/>
      <c r="G14" s="9"/>
    </row>
    <row r="15" spans="1:33" ht="16.5">
      <c r="A15" s="9"/>
      <c r="B15" s="9"/>
      <c r="C15" s="9"/>
      <c r="D15" s="25"/>
      <c r="E15" s="9"/>
      <c r="F15" s="25"/>
      <c r="G15" s="9"/>
    </row>
    <row r="16" spans="1:33" ht="16.5">
      <c r="A16" s="9"/>
      <c r="B16" s="9"/>
      <c r="C16" s="9"/>
      <c r="D16" s="25"/>
      <c r="E16" s="9"/>
      <c r="F16" s="25"/>
      <c r="G16" s="9"/>
    </row>
    <row r="17" spans="1:7" ht="16.5">
      <c r="A17" s="9"/>
      <c r="B17" s="9"/>
      <c r="C17" s="9"/>
      <c r="D17" s="25"/>
      <c r="E17" s="9"/>
      <c r="G17" s="9"/>
    </row>
    <row r="18" spans="1:7" ht="16.5">
      <c r="A18" s="9"/>
      <c r="B18" s="9"/>
      <c r="C18" s="9"/>
      <c r="D18" s="25"/>
      <c r="E18" s="9"/>
      <c r="G18" s="9"/>
    </row>
    <row r="19" spans="1:7" ht="16.5">
      <c r="A19" s="9"/>
      <c r="B19" s="9"/>
      <c r="C19" s="9"/>
      <c r="D19" s="25"/>
      <c r="E19" s="9"/>
      <c r="G19" s="9"/>
    </row>
    <row r="20" spans="1:7" ht="16.5">
      <c r="A20" s="9"/>
      <c r="B20" s="9"/>
      <c r="C20" s="9"/>
      <c r="D20" s="25"/>
      <c r="E20" s="9"/>
      <c r="G20" s="9"/>
    </row>
    <row r="21" spans="1:7" ht="16.5">
      <c r="A21" s="9"/>
      <c r="B21" s="9"/>
      <c r="C21" s="9"/>
      <c r="D21" s="25"/>
      <c r="E21" s="9"/>
      <c r="G21" s="9"/>
    </row>
    <row r="22" spans="1:7" ht="16.5">
      <c r="A22" s="9"/>
      <c r="B22" s="9"/>
      <c r="C22" s="9"/>
      <c r="D22" s="25"/>
      <c r="E22" s="9"/>
      <c r="G22" s="9"/>
    </row>
    <row r="23" spans="1:7" ht="16.5">
      <c r="A23" s="9"/>
      <c r="B23" s="9"/>
      <c r="C23" s="9"/>
      <c r="D23" s="25"/>
      <c r="E23" s="9"/>
      <c r="G23" s="9"/>
    </row>
    <row r="24" spans="1:7" ht="16.5">
      <c r="A24" s="9"/>
      <c r="B24" s="9"/>
      <c r="C24" s="9"/>
      <c r="D24" s="25"/>
      <c r="E24" s="9"/>
      <c r="G24" s="9"/>
    </row>
    <row r="25" spans="1:7" ht="16.5">
      <c r="A25" s="9"/>
      <c r="B25" s="9"/>
      <c r="C25" s="9"/>
      <c r="D25" s="25"/>
      <c r="E25" s="9"/>
      <c r="G25" s="9"/>
    </row>
    <row r="26" spans="1:7" ht="16.5">
      <c r="A26" s="9"/>
      <c r="B26" s="9"/>
      <c r="C26" s="9"/>
      <c r="D26" s="25"/>
      <c r="E26" s="9"/>
      <c r="G26" s="9"/>
    </row>
    <row r="27" spans="1:7" ht="16.5">
      <c r="A27" s="9"/>
      <c r="B27" s="9"/>
      <c r="C27" s="9"/>
      <c r="D27" s="25"/>
      <c r="E27" s="9"/>
      <c r="G27" s="9"/>
    </row>
    <row r="28" spans="1:7" ht="16.5">
      <c r="A28" s="9"/>
      <c r="B28" s="9"/>
      <c r="C28" s="9"/>
      <c r="D28" s="25"/>
      <c r="E28" s="9"/>
      <c r="G28" s="9"/>
    </row>
    <row r="29" spans="1:7" ht="16.5">
      <c r="A29" s="9"/>
      <c r="B29" s="9"/>
      <c r="C29" s="9"/>
      <c r="D29" s="25"/>
      <c r="E29" s="9"/>
      <c r="G29" s="9"/>
    </row>
    <row r="30" spans="1:7" ht="16.5">
      <c r="A30" s="9"/>
      <c r="B30" s="9"/>
      <c r="C30" s="9"/>
      <c r="D30" s="25"/>
      <c r="E30" s="9"/>
      <c r="G30" s="9"/>
    </row>
    <row r="31" spans="1:7" ht="16.5">
      <c r="A31" s="9"/>
      <c r="B31" s="9"/>
      <c r="C31" s="9"/>
      <c r="D31" s="25"/>
      <c r="E31" s="9"/>
      <c r="G31" s="9"/>
    </row>
    <row r="32" spans="1:7" ht="16.5">
      <c r="A32"/>
      <c r="B32"/>
      <c r="C32"/>
      <c r="D32" s="25"/>
      <c r="E32"/>
      <c r="G32"/>
    </row>
    <row r="33" spans="1:7">
      <c r="A33" s="9"/>
      <c r="B33" s="9"/>
      <c r="C33" s="9"/>
      <c r="E33" s="9"/>
      <c r="G33" s="9"/>
    </row>
    <row r="34" spans="1:7">
      <c r="A34" s="9"/>
      <c r="B34" s="9"/>
      <c r="C34" s="9"/>
      <c r="E34" s="9"/>
      <c r="G34" s="9"/>
    </row>
    <row r="35" spans="1:7">
      <c r="A35" s="9"/>
      <c r="B35" s="9"/>
      <c r="C35" s="9"/>
      <c r="E35" s="9"/>
      <c r="G35" s="9"/>
    </row>
    <row r="36" spans="1:7">
      <c r="A36" s="9"/>
      <c r="B36" s="9"/>
      <c r="C36" s="9"/>
      <c r="E36" s="9"/>
      <c r="G36" s="9"/>
    </row>
    <row r="37" spans="1:7">
      <c r="A37" s="9"/>
      <c r="B37" s="9"/>
      <c r="C37" s="9"/>
      <c r="E37" s="9"/>
      <c r="G37" s="9"/>
    </row>
    <row r="38" spans="1:7">
      <c r="A38" s="9"/>
      <c r="B38" s="9"/>
      <c r="C38" s="9"/>
      <c r="E38" s="9"/>
      <c r="G38" s="9"/>
    </row>
    <row r="39" spans="1:7">
      <c r="A39" s="9"/>
      <c r="B39" s="9"/>
      <c r="C39" s="9"/>
      <c r="E39" s="9"/>
      <c r="G39" s="9"/>
    </row>
    <row r="40" spans="1:7">
      <c r="A40" s="9"/>
      <c r="B40" s="9"/>
      <c r="C40" s="9"/>
      <c r="E40" s="9"/>
      <c r="G40" s="9"/>
    </row>
    <row r="41" spans="1:7">
      <c r="A41" s="9"/>
      <c r="B41" s="9"/>
      <c r="C41" s="9"/>
      <c r="E41" s="9"/>
      <c r="G41" s="9"/>
    </row>
    <row r="42" spans="1:7">
      <c r="A42" s="9"/>
      <c r="B42" s="9"/>
      <c r="C42" s="9"/>
      <c r="E42" s="9"/>
      <c r="G42" s="9"/>
    </row>
    <row r="43" spans="1:7">
      <c r="A43" s="9"/>
      <c r="B43" s="9"/>
      <c r="C43" s="9"/>
      <c r="E43" s="9"/>
      <c r="G43" s="9"/>
    </row>
    <row r="44" spans="1:7">
      <c r="A44" s="9"/>
      <c r="B44" s="9"/>
      <c r="C44" s="9"/>
      <c r="E44" s="9"/>
      <c r="G44" s="9"/>
    </row>
    <row r="45" spans="1:7">
      <c r="A45" s="9"/>
      <c r="B45" s="9"/>
      <c r="C45" s="9"/>
      <c r="E45" s="9"/>
      <c r="G45" s="9"/>
    </row>
    <row r="46" spans="1:7">
      <c r="A46" s="9"/>
      <c r="B46" s="9"/>
      <c r="C46" s="9"/>
      <c r="E46" s="9"/>
      <c r="G46" s="9"/>
    </row>
    <row r="47" spans="1:7">
      <c r="A47" s="9"/>
      <c r="B47" s="9"/>
      <c r="C47" s="9"/>
      <c r="E47" s="9"/>
      <c r="G47" s="9"/>
    </row>
    <row r="48" spans="1:7">
      <c r="A48" s="9"/>
      <c r="B48" s="9"/>
      <c r="C48" s="9"/>
      <c r="E48" s="9"/>
      <c r="G48" s="9"/>
    </row>
    <row r="49" spans="1:7">
      <c r="A49" s="9"/>
      <c r="B49" s="9"/>
      <c r="C49" s="9"/>
      <c r="E49" s="9"/>
      <c r="G49" s="9"/>
    </row>
    <row r="50" spans="1:7">
      <c r="A50" s="9"/>
      <c r="B50" s="9"/>
      <c r="C50" s="9"/>
      <c r="E50" s="9"/>
      <c r="G50" s="9"/>
    </row>
    <row r="51" spans="1:7">
      <c r="A51" s="9"/>
      <c r="B51" s="9"/>
      <c r="C51" s="9"/>
      <c r="E51" s="9"/>
      <c r="G51" s="9"/>
    </row>
    <row r="52" spans="1:7">
      <c r="A52" s="9"/>
      <c r="B52" s="9"/>
      <c r="C52" s="9"/>
      <c r="E52" s="9"/>
      <c r="G52" s="9"/>
    </row>
    <row r="53" spans="1:7">
      <c r="A53" s="9"/>
      <c r="B53" s="9"/>
      <c r="C53" s="9"/>
      <c r="E53" s="9"/>
      <c r="G53" s="9"/>
    </row>
    <row r="54" spans="1:7">
      <c r="A54" s="9"/>
      <c r="B54" s="9"/>
      <c r="C54" s="9"/>
      <c r="E54" s="9"/>
      <c r="G54" s="9"/>
    </row>
    <row r="55" spans="1:7">
      <c r="A55" s="9"/>
      <c r="B55" s="9"/>
      <c r="C55" s="9"/>
      <c r="E55" s="9"/>
      <c r="G55" s="9"/>
    </row>
    <row r="56" spans="1:7">
      <c r="A56" s="9"/>
      <c r="B56" s="9"/>
      <c r="C56" s="9"/>
      <c r="E56" s="9"/>
      <c r="G56" s="9"/>
    </row>
    <row r="57" spans="1:7">
      <c r="A57" s="9"/>
      <c r="B57" s="9"/>
      <c r="C57" s="9"/>
      <c r="E57" s="9"/>
      <c r="G57" s="9"/>
    </row>
    <row r="58" spans="1:7">
      <c r="A58" s="9"/>
      <c r="B58" s="9"/>
      <c r="C58" s="9"/>
      <c r="E58" s="9"/>
      <c r="G58" s="9"/>
    </row>
    <row r="59" spans="1:7">
      <c r="A59" s="9"/>
      <c r="B59" s="9"/>
      <c r="C59" s="9"/>
      <c r="E59" s="9"/>
      <c r="G59" s="9"/>
    </row>
    <row r="60" spans="1:7">
      <c r="A60" s="9"/>
      <c r="B60" s="9"/>
      <c r="C60" s="9"/>
      <c r="E60" s="9"/>
      <c r="G60" s="9"/>
    </row>
    <row r="61" spans="1:7">
      <c r="A61" s="9"/>
      <c r="B61" s="9"/>
      <c r="C61" s="9"/>
      <c r="E61" s="9"/>
      <c r="G61" s="9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Smartsheet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Bess</dc:creator>
  <cp:keywords/>
  <dc:description/>
  <cp:lastModifiedBy/>
  <cp:revision/>
  <dcterms:created xsi:type="dcterms:W3CDTF">2015-08-28T20:34:30Z</dcterms:created>
  <dcterms:modified xsi:type="dcterms:W3CDTF">2025-09-12T19:13:16Z</dcterms:modified>
  <cp:category/>
  <cp:contentStatus/>
</cp:coreProperties>
</file>