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shar\Desktop\eoa\"/>
    </mc:Choice>
  </mc:AlternateContent>
  <xr:revisionPtr revIDLastSave="0" documentId="13_ncr:1_{EEDB55B7-FF03-426B-BFDE-C5332ED0A3DA}" xr6:coauthVersionLast="36" xr6:coauthVersionMax="36" xr10:uidLastSave="{00000000-0000-0000-0000-000000000000}"/>
  <bookViews>
    <workbookView xWindow="0" yWindow="0" windowWidth="28800" windowHeight="12225" firstSheet="4" activeTab="7" xr2:uid="{B3DBD4D2-3816-4F19-905B-1249A3A8CC5C}"/>
  </bookViews>
  <sheets>
    <sheet name="sheet8" sheetId="9" r:id="rId1"/>
    <sheet name="Sheet1" sheetId="1" r:id="rId2"/>
    <sheet name="Sheet2" sheetId="2" r:id="rId3"/>
    <sheet name="Sheet3" sheetId="3" r:id="rId4"/>
    <sheet name="Elix" sheetId="4" r:id="rId5"/>
    <sheet name="Sheet5" sheetId="5" r:id="rId6"/>
    <sheet name="Sheet6" sheetId="6" r:id="rId7"/>
    <sheet name="Sheet4" sheetId="7" r:id="rId8"/>
    <sheet name="Sheet7" sheetId="8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B23" i="7"/>
  <c r="D17" i="7"/>
  <c r="F17" i="7"/>
  <c r="H17" i="7"/>
  <c r="B17" i="7"/>
  <c r="C3" i="4" l="1"/>
  <c r="C8" i="4"/>
  <c r="C28" i="4"/>
  <c r="C24" i="4"/>
  <c r="C25" i="4"/>
  <c r="C16" i="4"/>
  <c r="C23" i="4"/>
  <c r="C9" i="4"/>
  <c r="C26" i="4"/>
  <c r="C2" i="4"/>
  <c r="C19" i="4"/>
  <c r="C12" i="4"/>
  <c r="C15" i="4"/>
  <c r="C30" i="4"/>
  <c r="C29" i="4"/>
  <c r="C32" i="4"/>
  <c r="C27" i="4"/>
  <c r="C20" i="4"/>
  <c r="C17" i="4"/>
  <c r="C5" i="4"/>
  <c r="C11" i="4"/>
  <c r="C4" i="4"/>
  <c r="C7" i="4"/>
  <c r="C21" i="4"/>
  <c r="C31" i="4"/>
  <c r="C13" i="4"/>
  <c r="C1" i="4"/>
  <c r="C14" i="4"/>
  <c r="C22" i="4"/>
  <c r="C10" i="4"/>
  <c r="C6" i="4"/>
  <c r="C18" i="4"/>
</calcChain>
</file>

<file path=xl/sharedStrings.xml><?xml version="1.0" encoding="utf-8"?>
<sst xmlns="http://schemas.openxmlformats.org/spreadsheetml/2006/main" count="238" uniqueCount="167">
  <si>
    <t>Table: Descriptive statistics</t>
  </si>
  <si>
    <t>(N=712212)</t>
  </si>
  <si>
    <t>Age</t>
  </si>
  <si>
    <t>62.0 (12.0)</t>
  </si>
  <si>
    <t>Female</t>
  </si>
  <si>
    <t>431734 (60.6%)</t>
  </si>
  <si>
    <t>Elixhauser Comorbidity Index</t>
  </si>
  <si>
    <t>3.00 (3.00)</t>
  </si>
  <si>
    <t>Diabetes Mellitus</t>
  </si>
  <si>
    <t>176112 (24.7%)</t>
  </si>
  <si>
    <t>Current Smoker</t>
  </si>
  <si>
    <t>45714 (6.4%)</t>
  </si>
  <si>
    <t>History of Sepsis</t>
  </si>
  <si>
    <t>7356 (1.0%)</t>
  </si>
  <si>
    <t>MRSA or MSSA Nasal Colonization</t>
  </si>
  <si>
    <t>5059 (0.7%)</t>
  </si>
  <si>
    <t>CKD</t>
  </si>
  <si>
    <t>34633 (4.9%)</t>
  </si>
  <si>
    <t>Renal Failure</t>
  </si>
  <si>
    <t>36763 (5.2%)</t>
  </si>
  <si>
    <t>Autoimmune Disease</t>
  </si>
  <si>
    <t>68104 (9.6%)</t>
  </si>
  <si>
    <t>Stasis Dermatitis</t>
  </si>
  <si>
    <t>19501 (2.7%)</t>
  </si>
  <si>
    <t>Chronic Cystitis</t>
  </si>
  <si>
    <t>5422 (0.8%)</t>
  </si>
  <si>
    <t>Hepatitis C</t>
  </si>
  <si>
    <t>3921 (0.6%)</t>
  </si>
  <si>
    <t>Table 1: Descriptive statistics</t>
  </si>
  <si>
    <t>BMI &gt;= 35</t>
  </si>
  <si>
    <t>132942 (18.7%)</t>
  </si>
  <si>
    <t>*Not normally distributed and hence reported as median (interquartile range).​</t>
  </si>
  <si>
    <t>Elixhauser Comorbidity Index*</t>
  </si>
  <si>
    <r>
      <t xml:space="preserve">Age </t>
    </r>
    <r>
      <rPr>
        <i/>
        <sz val="14"/>
        <color rgb="FF000000"/>
        <rFont val="Arial"/>
        <family val="2"/>
      </rPr>
      <t>Mean (SD)</t>
    </r>
  </si>
  <si>
    <t>Count (%) or ​
Mean (SD) or ​
Median (IQR)​​(N=712212)</t>
  </si>
  <si>
    <t>63.0 (9.3)</t>
  </si>
  <si>
    <t>Year</t>
  </si>
  <si>
    <t>Cases</t>
  </si>
  <si>
    <t>Overall Cohort</t>
  </si>
  <si>
    <t>High Risk</t>
  </si>
  <si>
    <t>Standard Risk</t>
  </si>
  <si>
    <t>Rate (%)</t>
  </si>
  <si>
    <t>V1</t>
  </si>
  <si>
    <t>Elix_CHF</t>
  </si>
  <si>
    <t>Elix_Arrythmia</t>
  </si>
  <si>
    <t>Elix_Valvular</t>
  </si>
  <si>
    <t>Elix_PulmCirc</t>
  </si>
  <si>
    <t>Elix_PVD</t>
  </si>
  <si>
    <t>Elix_UncompHTN</t>
  </si>
  <si>
    <t>Elix_CompHTN</t>
  </si>
  <si>
    <t>Elix_Paralysis</t>
  </si>
  <si>
    <t>Elix_OtherNeuro</t>
  </si>
  <si>
    <t>Elix_ChronicPulm</t>
  </si>
  <si>
    <t>Elix_DiabetesUncomp</t>
  </si>
  <si>
    <t>Elix_DiabetesComp</t>
  </si>
  <si>
    <t>Elix_Hypothyroid</t>
  </si>
  <si>
    <t>Elix_RenalFailure</t>
  </si>
  <si>
    <t>Elix_LiverDz</t>
  </si>
  <si>
    <t>Elix_PUD</t>
  </si>
  <si>
    <t>Elix_HIVAIDS</t>
  </si>
  <si>
    <t>Elix_Lymphoma</t>
  </si>
  <si>
    <t>Elix_MetastaticCx</t>
  </si>
  <si>
    <t>Elix_SolidTumor</t>
  </si>
  <si>
    <t>Elix_RA</t>
  </si>
  <si>
    <t>Elix_Coagulopathy</t>
  </si>
  <si>
    <t>Elix_Obesity</t>
  </si>
  <si>
    <t>Elix_WeightLoss</t>
  </si>
  <si>
    <t>Elix_FluidElectrolyte</t>
  </si>
  <si>
    <t>Elix_BloodLossAnemia</t>
  </si>
  <si>
    <t>Elix_DeficiencyAnemia</t>
  </si>
  <si>
    <t>Elix_ETOH</t>
  </si>
  <si>
    <t>Elix_DrugAbuse</t>
  </si>
  <si>
    <t>Elix_Psychosis</t>
  </si>
  <si>
    <t>Elix_Depression</t>
  </si>
  <si>
    <t>Elix</t>
  </si>
  <si>
    <t>ignore of course -- is equal to mean of Elix across cohort</t>
  </si>
  <si>
    <t>No EOA</t>
  </si>
  <si>
    <t>(N=699200)</t>
  </si>
  <si>
    <t>EOA</t>
  </si>
  <si>
    <t>(N=13012)</t>
  </si>
  <si>
    <t>Overall</t>
  </si>
  <si>
    <t>P-value</t>
  </si>
  <si>
    <t>HTN</t>
  </si>
  <si>
    <t>498202 (71.3%)</t>
  </si>
  <si>
    <t>9238 (71.0%)</t>
  </si>
  <si>
    <t>507440 (71.2%)</t>
  </si>
  <si>
    <t>Hypothyroid</t>
  </si>
  <si>
    <t>137731 (19.7%)</t>
  </si>
  <si>
    <t>2625 (20.2%)</t>
  </si>
  <si>
    <t>140356 (19.7%)</t>
  </si>
  <si>
    <t>Arrythmia</t>
  </si>
  <si>
    <t>127493 (18.2%)</t>
  </si>
  <si>
    <t>2345 (18.0%)</t>
  </si>
  <si>
    <t>129838 (18.2%)</t>
  </si>
  <si>
    <t>Chronic Pulmonary Disease</t>
  </si>
  <si>
    <t>126444 (18.1%)</t>
  </si>
  <si>
    <t>2372 (18.2%)</t>
  </si>
  <si>
    <t>128816 (18.1%)</t>
  </si>
  <si>
    <t>Depression</t>
  </si>
  <si>
    <t>&lt;0.001</t>
  </si>
  <si>
    <t>121702 (17.4%)</t>
  </si>
  <si>
    <t>2577 (19.8%)</t>
  </si>
  <si>
    <t>124279 (17.4%)</t>
  </si>
  <si>
    <t>Electrolyte Abnormalities</t>
  </si>
  <si>
    <t>74887 (10.7%)</t>
  </si>
  <si>
    <t>1284 (9.9%)</t>
  </si>
  <si>
    <t>76171 (10.7%)</t>
  </si>
  <si>
    <t>Valvular Heart Disease</t>
  </si>
  <si>
    <t>64560 (9.2%)</t>
  </si>
  <si>
    <t>1011 (7.8%)</t>
  </si>
  <si>
    <t>65571 (9.2%)</t>
  </si>
  <si>
    <t>Rheumatoid Arthritis</t>
  </si>
  <si>
    <t>56270 (8.0%)</t>
  </si>
  <si>
    <t>1194 (9.2%)</t>
  </si>
  <si>
    <t>57464 (8.1%)</t>
  </si>
  <si>
    <t>Peripheral Vascular Disease</t>
  </si>
  <si>
    <t>51424 (7.4%)</t>
  </si>
  <si>
    <t>817 (6.3%)</t>
  </si>
  <si>
    <t>52241 (7.3%)</t>
  </si>
  <si>
    <t>Solid Tumor</t>
  </si>
  <si>
    <t>49420 (7.1%)</t>
  </si>
  <si>
    <t>794 (6.1%)</t>
  </si>
  <si>
    <t>50214 (7.1%)</t>
  </si>
  <si>
    <t>Iron Deficiency Anemia</t>
  </si>
  <si>
    <t>40661 (5.8%)</t>
  </si>
  <si>
    <t>754 (5.8%)</t>
  </si>
  <si>
    <t>41415 (5.8%)</t>
  </si>
  <si>
    <t>61.0 (8.00)</t>
  </si>
  <si>
    <t>424055 (60.6%)</t>
  </si>
  <si>
    <t>7679 (59.0%)</t>
  </si>
  <si>
    <t>3.00 (2.00)</t>
  </si>
  <si>
    <t>129211 (18.5%)</t>
  </si>
  <si>
    <t>3731 (28.7%)</t>
  </si>
  <si>
    <t>172575 (24.7%)</t>
  </si>
  <si>
    <t>3537 (27.2%)</t>
  </si>
  <si>
    <t>44719 (6.4%)</t>
  </si>
  <si>
    <t>995 (7.6%)</t>
  </si>
  <si>
    <t>7140 (1.0%)</t>
  </si>
  <si>
    <t>216 (1.7%)</t>
  </si>
  <si>
    <t>4940 (0.7%)</t>
  </si>
  <si>
    <t>119 (0.9%)</t>
  </si>
  <si>
    <t>33930 (4.9%)</t>
  </si>
  <si>
    <t>703 (5.4%)</t>
  </si>
  <si>
    <t>36024 (5.2%)</t>
  </si>
  <si>
    <t>739 (5.7%)</t>
  </si>
  <si>
    <t>66664 (9.5%)</t>
  </si>
  <si>
    <t>1440 (11.1%)</t>
  </si>
  <si>
    <t>19102 (2.7%)</t>
  </si>
  <si>
    <t>399 (3.1%)</t>
  </si>
  <si>
    <t>5300 (0.8%)</t>
  </si>
  <si>
    <t>122 (0.9%)</t>
  </si>
  <si>
    <t>3870 (0.6%)</t>
  </si>
  <si>
    <t>51 (0.4%)</t>
  </si>
  <si>
    <t>Primary</t>
  </si>
  <si>
    <t>Post-traumatic</t>
  </si>
  <si>
    <t>Inflammatory</t>
  </si>
  <si>
    <t>Arthritis, type unspecified</t>
  </si>
  <si>
    <t>Cefadroxil</t>
  </si>
  <si>
    <t>Cefdinir</t>
  </si>
  <si>
    <t>Cephalexin</t>
  </si>
  <si>
    <t>Clindamycin</t>
  </si>
  <si>
    <t>Doxycycline</t>
  </si>
  <si>
    <t>TMP_SMX</t>
  </si>
  <si>
    <t>Percent of EOA Cases</t>
  </si>
  <si>
    <t>Antibiotic</t>
  </si>
  <si>
    <t>EOA Rate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</si>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</sst>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9" formatCode="_(* #,##0.000_);_(* \(#,##0.000\);_(* &quot;-&quot;??_);_(@_)"/>
    <numFmt numFmtId="171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Arial"/>
      <family val="2"/>
    </font>
    <font>
      <i/>
      <sz val="14"/>
      <color rgb="FF000000"/>
      <name val="Arial"/>
      <family val="2"/>
    </font>
    <font>
      <sz val="14"/>
      <color rgb="FF000000"/>
      <name val="Arial"/>
      <family val="2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rgb="FF000000"/>
      <name val="Arial"/>
      <family val="2"/>
    </font>
    <font>
      <sz val="16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3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8" fillId="0" borderId="0" xfId="0" applyFont="1"/>
    <xf numFmtId="0" fontId="6" fillId="0" borderId="6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right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right" vertical="center" wrapText="1"/>
    </xf>
    <xf numFmtId="0" fontId="7" fillId="0" borderId="6" xfId="0" applyFont="1" applyBorder="1" applyAlignment="1">
      <alignment vertical="center"/>
    </xf>
    <xf numFmtId="164" fontId="0" fillId="0" borderId="0" xfId="1" applyNumberFormat="1" applyFont="1"/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horizontal="right" vertical="center"/>
    </xf>
    <xf numFmtId="164" fontId="0" fillId="0" borderId="7" xfId="1" applyNumberFormat="1" applyFont="1" applyBorder="1"/>
    <xf numFmtId="0" fontId="6" fillId="0" borderId="0" xfId="0" applyFont="1" applyBorder="1" applyAlignment="1">
      <alignment horizontal="left" vertical="center" wrapText="1"/>
    </xf>
    <xf numFmtId="0" fontId="0" fillId="0" borderId="4" xfId="0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0" fillId="2" borderId="5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 wrapText="1"/>
    </xf>
    <xf numFmtId="0" fontId="8" fillId="2" borderId="2" xfId="0" applyFont="1" applyFill="1" applyBorder="1"/>
    <xf numFmtId="0" fontId="8" fillId="0" borderId="4" xfId="0" applyFont="1" applyBorder="1"/>
    <xf numFmtId="0" fontId="2" fillId="2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5" fillId="2" borderId="0" xfId="0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3" xfId="0" applyFont="1" applyBorder="1"/>
    <xf numFmtId="0" fontId="10" fillId="2" borderId="1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 applyBorder="1" applyAlignment="1">
      <alignment vertical="center"/>
    </xf>
    <xf numFmtId="0" fontId="2" fillId="0" borderId="0" xfId="0" applyFont="1" applyBorder="1"/>
    <xf numFmtId="164" fontId="2" fillId="0" borderId="0" xfId="1" applyNumberFormat="1" applyFont="1" applyBorder="1"/>
    <xf numFmtId="0" fontId="15" fillId="2" borderId="0" xfId="0" applyFont="1" applyFill="1" applyBorder="1" applyAlignment="1">
      <alignment vertical="center"/>
    </xf>
    <xf numFmtId="0" fontId="13" fillId="0" borderId="8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>
      <alignment horizontal="left" wrapText="1"/>
    </xf>
    <xf numFmtId="169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8" xfId="0" applyFont="1" applyBorder="1"/>
    <xf numFmtId="0" fontId="16" fillId="0" borderId="8" xfId="0" applyFont="1" applyBorder="1" applyAlignment="1">
      <alignment horizontal="right"/>
    </xf>
    <xf numFmtId="171" fontId="8" fillId="0" borderId="0" xfId="2" applyNumberFormat="1" applyFont="1"/>
    <xf numFmtId="164" fontId="8" fillId="0" borderId="0" xfId="1" applyNumberFormat="1" applyFont="1"/>
    <xf numFmtId="171" fontId="16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81CFE-16EE-455C-9C17-AC390FBD5FF7}">
  <dimension ref="A1:C7"/>
  <sheetViews>
    <sheetView workbookViewId="0">
      <selection activeCell="G7" sqref="G6:G7"/>
    </sheetView>
  </sheetViews>
  <sheetFormatPr defaultRowHeight="15" x14ac:dyDescent="0.25"/>
  <cols>
    <col min="1" max="1" width="14.7109375" bestFit="1" customWidth="1"/>
    <col min="3" max="3" width="14.7109375" customWidth="1"/>
  </cols>
  <sheetData>
    <row r="1" spans="1:3" ht="38.25" customHeight="1" thickBot="1" x14ac:dyDescent="0.35">
      <c r="A1" s="52" t="s">
        <v>164</v>
      </c>
      <c r="B1" s="53" t="s">
        <v>37</v>
      </c>
      <c r="C1" s="54" t="s">
        <v>163</v>
      </c>
    </row>
    <row r="2" spans="1:3" ht="18.75" x14ac:dyDescent="0.3">
      <c r="A2" s="48" t="s">
        <v>157</v>
      </c>
      <c r="B2" s="49">
        <v>2848</v>
      </c>
      <c r="C2" s="50">
        <v>0.21887487999999999</v>
      </c>
    </row>
    <row r="3" spans="1:3" ht="18.75" x14ac:dyDescent="0.3">
      <c r="A3" s="48" t="s">
        <v>158</v>
      </c>
      <c r="B3" s="49">
        <v>206</v>
      </c>
      <c r="C3" s="50">
        <v>1.5831540000000002E-2</v>
      </c>
    </row>
    <row r="4" spans="1:3" ht="18.75" customHeight="1" x14ac:dyDescent="0.3">
      <c r="A4" s="48" t="s">
        <v>159</v>
      </c>
      <c r="B4" s="49">
        <v>5281</v>
      </c>
      <c r="C4" s="50">
        <v>0.40585612999999998</v>
      </c>
    </row>
    <row r="5" spans="1:3" ht="18.75" customHeight="1" x14ac:dyDescent="0.3">
      <c r="A5" s="48" t="s">
        <v>160</v>
      </c>
      <c r="B5" s="49">
        <v>753</v>
      </c>
      <c r="C5" s="50">
        <v>5.7869660000000003E-2</v>
      </c>
    </row>
    <row r="6" spans="1:3" ht="18.75" x14ac:dyDescent="0.3">
      <c r="A6" s="48" t="s">
        <v>161</v>
      </c>
      <c r="B6" s="49">
        <v>1297</v>
      </c>
      <c r="C6" s="50">
        <v>9.9677219999999997E-2</v>
      </c>
    </row>
    <row r="7" spans="1:3" ht="18.75" customHeight="1" x14ac:dyDescent="0.3">
      <c r="A7" s="51" t="s">
        <v>162</v>
      </c>
      <c r="B7" s="49">
        <v>2627</v>
      </c>
      <c r="C7" s="50">
        <v>0.20189056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FD749-F70E-47E4-90A1-550E88201E21}">
  <dimension ref="C4:G20"/>
  <sheetViews>
    <sheetView workbookViewId="0">
      <selection activeCell="J5" sqref="J5"/>
    </sheetView>
  </sheetViews>
  <sheetFormatPr defaultRowHeight="15" x14ac:dyDescent="0.25"/>
  <cols>
    <col min="3" max="3" width="48.140625" bestFit="1" customWidth="1"/>
    <col min="4" max="4" width="21.28515625" bestFit="1" customWidth="1"/>
  </cols>
  <sheetData>
    <row r="4" spans="3:7" ht="19.5" thickBot="1" x14ac:dyDescent="0.35">
      <c r="C4" s="36" t="s">
        <v>28</v>
      </c>
      <c r="D4" s="37"/>
    </row>
    <row r="5" spans="3:7" ht="91.5" thickTop="1" thickBot="1" x14ac:dyDescent="0.3">
      <c r="C5" s="7"/>
      <c r="D5" s="2" t="s">
        <v>34</v>
      </c>
    </row>
    <row r="6" spans="3:7" ht="18.75" x14ac:dyDescent="0.25">
      <c r="C6" s="5" t="s">
        <v>33</v>
      </c>
      <c r="D6" s="3" t="s">
        <v>35</v>
      </c>
    </row>
    <row r="7" spans="3:7" ht="18" x14ac:dyDescent="0.25">
      <c r="C7" s="5" t="s">
        <v>4</v>
      </c>
      <c r="D7" s="3" t="s">
        <v>5</v>
      </c>
    </row>
    <row r="8" spans="3:7" ht="18" x14ac:dyDescent="0.25">
      <c r="C8" s="5" t="s">
        <v>32</v>
      </c>
      <c r="D8" s="3" t="s">
        <v>7</v>
      </c>
    </row>
    <row r="9" spans="3:7" ht="18" x14ac:dyDescent="0.25">
      <c r="C9" s="5" t="s">
        <v>29</v>
      </c>
      <c r="D9" s="3" t="s">
        <v>30</v>
      </c>
    </row>
    <row r="10" spans="3:7" ht="18" x14ac:dyDescent="0.25">
      <c r="C10" s="5" t="s">
        <v>8</v>
      </c>
      <c r="D10" s="3" t="s">
        <v>9</v>
      </c>
    </row>
    <row r="11" spans="3:7" ht="18" x14ac:dyDescent="0.25">
      <c r="C11" s="5" t="s">
        <v>10</v>
      </c>
      <c r="D11" s="3" t="s">
        <v>11</v>
      </c>
    </row>
    <row r="12" spans="3:7" ht="18" x14ac:dyDescent="0.25">
      <c r="C12" s="5" t="s">
        <v>12</v>
      </c>
      <c r="D12" s="3" t="s">
        <v>13</v>
      </c>
    </row>
    <row r="13" spans="3:7" ht="18" x14ac:dyDescent="0.25">
      <c r="C13" s="5" t="s">
        <v>14</v>
      </c>
      <c r="D13" s="3" t="s">
        <v>15</v>
      </c>
    </row>
    <row r="14" spans="3:7" ht="18.75" x14ac:dyDescent="0.3">
      <c r="C14" s="5" t="s">
        <v>16</v>
      </c>
      <c r="D14" s="3" t="s">
        <v>17</v>
      </c>
      <c r="G14" s="1"/>
    </row>
    <row r="15" spans="3:7" ht="18" x14ac:dyDescent="0.25">
      <c r="C15" s="5" t="s">
        <v>18</v>
      </c>
      <c r="D15" s="3" t="s">
        <v>19</v>
      </c>
    </row>
    <row r="16" spans="3:7" ht="18" x14ac:dyDescent="0.25">
      <c r="C16" s="5" t="s">
        <v>20</v>
      </c>
      <c r="D16" s="3" t="s">
        <v>21</v>
      </c>
    </row>
    <row r="17" spans="3:4" ht="18" x14ac:dyDescent="0.25">
      <c r="C17" s="5" t="s">
        <v>22</v>
      </c>
      <c r="D17" s="3" t="s">
        <v>23</v>
      </c>
    </row>
    <row r="18" spans="3:4" ht="18" x14ac:dyDescent="0.25">
      <c r="C18" s="5" t="s">
        <v>24</v>
      </c>
      <c r="D18" s="3" t="s">
        <v>25</v>
      </c>
    </row>
    <row r="19" spans="3:4" ht="18.75" thickBot="1" x14ac:dyDescent="0.3">
      <c r="C19" s="6" t="s">
        <v>26</v>
      </c>
      <c r="D19" s="4" t="s">
        <v>27</v>
      </c>
    </row>
    <row r="20" spans="3:4" ht="18.75" thickTop="1" x14ac:dyDescent="0.25">
      <c r="C20" s="38" t="s">
        <v>31</v>
      </c>
      <c r="D20" s="38"/>
    </row>
  </sheetData>
  <mergeCells count="2">
    <mergeCell ref="C4:D4"/>
    <mergeCell ref="C20:D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1064-70D7-4334-B25B-96DFE06AACC1}">
  <dimension ref="B5:I21"/>
  <sheetViews>
    <sheetView zoomScale="69" zoomScaleNormal="69" workbookViewId="0">
      <selection activeCell="E31" sqref="E31"/>
    </sheetView>
  </sheetViews>
  <sheetFormatPr defaultRowHeight="15" x14ac:dyDescent="0.25"/>
  <cols>
    <col min="3" max="3" width="22.85546875" customWidth="1"/>
    <col min="4" max="4" width="16" customWidth="1"/>
    <col min="5" max="5" width="22.85546875" customWidth="1"/>
    <col min="6" max="6" width="16" customWidth="1"/>
    <col min="7" max="7" width="22.85546875" customWidth="1"/>
    <col min="8" max="8" width="16" customWidth="1"/>
  </cols>
  <sheetData>
    <row r="5" spans="2:9" ht="15" customHeight="1" x14ac:dyDescent="0.25"/>
    <row r="6" spans="2:9" ht="63.75" customHeight="1" thickBot="1" x14ac:dyDescent="0.3">
      <c r="B6" s="16"/>
      <c r="C6" s="39" t="s">
        <v>40</v>
      </c>
      <c r="D6" s="39"/>
      <c r="E6" s="40" t="s">
        <v>39</v>
      </c>
      <c r="F6" s="40"/>
      <c r="G6" s="40" t="s">
        <v>38</v>
      </c>
      <c r="H6" s="40"/>
    </row>
    <row r="7" spans="2:9" ht="22.5" thickTop="1" thickBot="1" x14ac:dyDescent="0.3">
      <c r="B7" s="14" t="s">
        <v>36</v>
      </c>
      <c r="C7" s="14" t="s">
        <v>37</v>
      </c>
      <c r="D7" s="14" t="s">
        <v>41</v>
      </c>
      <c r="E7" s="14" t="s">
        <v>37</v>
      </c>
      <c r="F7" s="14" t="s">
        <v>41</v>
      </c>
      <c r="G7" s="14" t="s">
        <v>37</v>
      </c>
      <c r="H7" s="14" t="s">
        <v>41</v>
      </c>
      <c r="I7" s="13"/>
    </row>
    <row r="8" spans="2:9" ht="21" x14ac:dyDescent="0.25">
      <c r="B8" s="15">
        <v>2009</v>
      </c>
      <c r="C8" s="15">
        <v>39820</v>
      </c>
      <c r="D8" s="15">
        <v>0.84</v>
      </c>
      <c r="E8" s="15">
        <v>28296</v>
      </c>
      <c r="F8" s="15">
        <v>1.01</v>
      </c>
      <c r="G8" s="15">
        <v>68116</v>
      </c>
      <c r="H8" s="15">
        <v>0.91</v>
      </c>
    </row>
    <row r="9" spans="2:9" ht="21" x14ac:dyDescent="0.25">
      <c r="B9" s="15">
        <v>2010</v>
      </c>
      <c r="C9" s="15">
        <v>38271</v>
      </c>
      <c r="D9" s="15">
        <v>0.99</v>
      </c>
      <c r="E9" s="15">
        <v>31947</v>
      </c>
      <c r="F9" s="15">
        <v>1.05</v>
      </c>
      <c r="G9" s="15">
        <v>70218</v>
      </c>
      <c r="H9" s="15">
        <v>1.02</v>
      </c>
    </row>
    <row r="10" spans="2:9" ht="21" x14ac:dyDescent="0.25">
      <c r="B10" s="15">
        <v>2011</v>
      </c>
      <c r="C10" s="15">
        <v>40555</v>
      </c>
      <c r="D10" s="15">
        <v>0.86</v>
      </c>
      <c r="E10" s="15">
        <v>35917</v>
      </c>
      <c r="F10" s="15">
        <v>0.98</v>
      </c>
      <c r="G10" s="15">
        <v>76472</v>
      </c>
      <c r="H10" s="15">
        <v>0.92</v>
      </c>
    </row>
    <row r="11" spans="2:9" ht="21" x14ac:dyDescent="0.25">
      <c r="B11" s="15">
        <v>2012</v>
      </c>
      <c r="C11" s="15">
        <v>39097</v>
      </c>
      <c r="D11" s="15">
        <v>0.98</v>
      </c>
      <c r="E11" s="15">
        <v>36171</v>
      </c>
      <c r="F11" s="15">
        <v>0.97</v>
      </c>
      <c r="G11" s="15">
        <v>75268</v>
      </c>
      <c r="H11" s="15">
        <v>0.98</v>
      </c>
    </row>
    <row r="12" spans="2:9" ht="21" x14ac:dyDescent="0.25">
      <c r="B12" s="15">
        <v>2013</v>
      </c>
      <c r="C12" s="15">
        <v>32369</v>
      </c>
      <c r="D12" s="15">
        <v>0.93</v>
      </c>
      <c r="E12" s="15">
        <v>31559</v>
      </c>
      <c r="F12" s="15">
        <v>1.03</v>
      </c>
      <c r="G12" s="15">
        <v>63928</v>
      </c>
      <c r="H12" s="15">
        <v>0.98</v>
      </c>
    </row>
    <row r="13" spans="2:9" ht="21" x14ac:dyDescent="0.25">
      <c r="B13" s="15">
        <v>2014</v>
      </c>
      <c r="C13" s="15">
        <v>31859</v>
      </c>
      <c r="D13" s="15">
        <v>0.91</v>
      </c>
      <c r="E13" s="15">
        <v>33497</v>
      </c>
      <c r="F13" s="15">
        <v>1.04</v>
      </c>
      <c r="G13" s="15">
        <v>65356</v>
      </c>
      <c r="H13" s="15">
        <v>0.98</v>
      </c>
    </row>
    <row r="14" spans="2:9" ht="21" x14ac:dyDescent="0.25">
      <c r="B14" s="15">
        <v>2015</v>
      </c>
      <c r="C14" s="15">
        <v>19825</v>
      </c>
      <c r="D14" s="15">
        <v>1.1000000000000001</v>
      </c>
      <c r="E14" s="15">
        <v>23102</v>
      </c>
      <c r="F14" s="15">
        <v>1.22</v>
      </c>
      <c r="G14" s="15">
        <v>42927</v>
      </c>
      <c r="H14" s="15">
        <v>1.1599999999999999</v>
      </c>
    </row>
    <row r="15" spans="2:9" ht="21" x14ac:dyDescent="0.25">
      <c r="B15" s="15">
        <v>2016</v>
      </c>
      <c r="C15" s="15">
        <v>22723</v>
      </c>
      <c r="D15" s="15">
        <v>1.17</v>
      </c>
      <c r="E15" s="15">
        <v>28288</v>
      </c>
      <c r="F15" s="15">
        <v>1.5</v>
      </c>
      <c r="G15" s="15">
        <v>51011</v>
      </c>
      <c r="H15" s="15">
        <v>1.35</v>
      </c>
    </row>
    <row r="16" spans="2:9" ht="21" x14ac:dyDescent="0.25">
      <c r="B16" s="15">
        <v>2017</v>
      </c>
      <c r="C16" s="15">
        <v>18837</v>
      </c>
      <c r="D16" s="15">
        <v>1.39</v>
      </c>
      <c r="E16" s="15">
        <v>24870</v>
      </c>
      <c r="F16" s="15">
        <v>1.86</v>
      </c>
      <c r="G16" s="15">
        <v>43707</v>
      </c>
      <c r="H16" s="15">
        <v>1.66</v>
      </c>
    </row>
    <row r="17" spans="2:8" ht="21" x14ac:dyDescent="0.25">
      <c r="B17" s="15">
        <v>2018</v>
      </c>
      <c r="C17" s="15">
        <v>18013</v>
      </c>
      <c r="D17" s="15">
        <v>2.02</v>
      </c>
      <c r="E17" s="15">
        <v>23805</v>
      </c>
      <c r="F17" s="15">
        <v>2.66</v>
      </c>
      <c r="G17" s="15">
        <v>41818</v>
      </c>
      <c r="H17" s="15">
        <v>2.38</v>
      </c>
    </row>
    <row r="18" spans="2:8" ht="21" x14ac:dyDescent="0.25">
      <c r="B18" s="15">
        <v>2019</v>
      </c>
      <c r="C18" s="15">
        <v>13447</v>
      </c>
      <c r="D18" s="15">
        <v>2.75</v>
      </c>
      <c r="E18" s="15">
        <v>18780</v>
      </c>
      <c r="F18" s="15">
        <v>3.78</v>
      </c>
      <c r="G18" s="15">
        <v>32227</v>
      </c>
      <c r="H18" s="15">
        <v>3.35</v>
      </c>
    </row>
    <row r="19" spans="2:8" ht="21" x14ac:dyDescent="0.25">
      <c r="B19" s="15">
        <v>2020</v>
      </c>
      <c r="C19" s="15">
        <v>13184</v>
      </c>
      <c r="D19" s="15">
        <v>3.66</v>
      </c>
      <c r="E19" s="15">
        <v>17182</v>
      </c>
      <c r="F19" s="15">
        <v>5.28</v>
      </c>
      <c r="G19" s="15">
        <v>30366</v>
      </c>
      <c r="H19" s="15">
        <v>4.58</v>
      </c>
    </row>
    <row r="20" spans="2:8" ht="21" x14ac:dyDescent="0.25">
      <c r="B20" s="15">
        <v>2021</v>
      </c>
      <c r="C20" s="15">
        <v>14786</v>
      </c>
      <c r="D20" s="15">
        <v>5.31</v>
      </c>
      <c r="E20" s="15">
        <v>19878</v>
      </c>
      <c r="F20" s="15">
        <v>7.67</v>
      </c>
      <c r="G20" s="15">
        <v>34664</v>
      </c>
      <c r="H20" s="15">
        <v>6.66</v>
      </c>
    </row>
    <row r="21" spans="2:8" ht="21" x14ac:dyDescent="0.25">
      <c r="B21" s="15">
        <v>2022</v>
      </c>
      <c r="C21" s="15">
        <v>6838</v>
      </c>
      <c r="D21" s="15">
        <v>6.6</v>
      </c>
      <c r="E21" s="15">
        <v>9296</v>
      </c>
      <c r="F21" s="15">
        <v>8.9499999999999993</v>
      </c>
      <c r="G21" s="15">
        <v>16134</v>
      </c>
      <c r="H21" s="15">
        <v>7.95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5CAE-3C7F-47C8-B77F-3DF95A26F09C}">
  <dimension ref="C8:J43"/>
  <sheetViews>
    <sheetView topLeftCell="C27" workbookViewId="0">
      <selection activeCell="K43" sqref="H11:K43"/>
    </sheetView>
  </sheetViews>
  <sheetFormatPr defaultRowHeight="15" x14ac:dyDescent="0.25"/>
  <sheetData>
    <row r="8" spans="3:10" ht="42.75" thickBot="1" x14ac:dyDescent="0.3">
      <c r="C8" s="17" t="s">
        <v>36</v>
      </c>
      <c r="D8" s="17" t="s">
        <v>41</v>
      </c>
    </row>
    <row r="9" spans="3:10" ht="21.75" thickTop="1" x14ac:dyDescent="0.25">
      <c r="C9" s="15">
        <v>2009</v>
      </c>
      <c r="D9" s="15">
        <v>0.91</v>
      </c>
    </row>
    <row r="10" spans="3:10" ht="21.75" thickBot="1" x14ac:dyDescent="0.3">
      <c r="C10" s="15">
        <v>2010</v>
      </c>
      <c r="D10" s="15">
        <v>1.02</v>
      </c>
      <c r="G10" s="8" t="s">
        <v>42</v>
      </c>
      <c r="J10" s="8"/>
    </row>
    <row r="11" spans="3:10" ht="21" x14ac:dyDescent="0.25">
      <c r="C11" s="15">
        <v>2011</v>
      </c>
      <c r="D11" s="15">
        <v>0.92</v>
      </c>
      <c r="G11" s="9"/>
    </row>
    <row r="12" spans="3:10" ht="21.75" thickBot="1" x14ac:dyDescent="0.3">
      <c r="C12" s="15">
        <v>2012</v>
      </c>
      <c r="D12" s="15">
        <v>0.98</v>
      </c>
      <c r="G12" s="10">
        <v>1</v>
      </c>
    </row>
    <row r="13" spans="3:10" ht="21.75" thickBot="1" x14ac:dyDescent="0.3">
      <c r="C13" s="15">
        <v>2013</v>
      </c>
      <c r="D13" s="15">
        <v>0.98</v>
      </c>
      <c r="G13" s="10">
        <v>2</v>
      </c>
    </row>
    <row r="14" spans="3:10" ht="21.75" thickBot="1" x14ac:dyDescent="0.3">
      <c r="C14" s="15">
        <v>2014</v>
      </c>
      <c r="D14" s="15">
        <v>0.98</v>
      </c>
      <c r="G14" s="10">
        <v>3</v>
      </c>
    </row>
    <row r="15" spans="3:10" ht="21.75" thickBot="1" x14ac:dyDescent="0.3">
      <c r="C15" s="15">
        <v>2015</v>
      </c>
      <c r="D15" s="15">
        <v>1.1599999999999999</v>
      </c>
      <c r="G15" s="10">
        <v>4</v>
      </c>
    </row>
    <row r="16" spans="3:10" ht="21.75" thickBot="1" x14ac:dyDescent="0.3">
      <c r="C16" s="15">
        <v>2016</v>
      </c>
      <c r="D16" s="15">
        <v>1.35</v>
      </c>
      <c r="G16" s="10">
        <v>5</v>
      </c>
    </row>
    <row r="17" spans="3:7" ht="21.75" thickBot="1" x14ac:dyDescent="0.3">
      <c r="C17" s="15">
        <v>2017</v>
      </c>
      <c r="D17" s="15">
        <v>1.66</v>
      </c>
      <c r="G17" s="10">
        <v>6</v>
      </c>
    </row>
    <row r="18" spans="3:7" ht="21.75" thickBot="1" x14ac:dyDescent="0.3">
      <c r="C18" s="15">
        <v>2018</v>
      </c>
      <c r="D18" s="15">
        <v>2.38</v>
      </c>
      <c r="G18" s="10">
        <v>7</v>
      </c>
    </row>
    <row r="19" spans="3:7" ht="21.75" thickBot="1" x14ac:dyDescent="0.3">
      <c r="C19" s="15">
        <v>2019</v>
      </c>
      <c r="D19" s="15">
        <v>3.35</v>
      </c>
      <c r="G19" s="10">
        <v>8</v>
      </c>
    </row>
    <row r="20" spans="3:7" ht="21.75" thickBot="1" x14ac:dyDescent="0.3">
      <c r="C20" s="15">
        <v>2020</v>
      </c>
      <c r="D20" s="15">
        <v>4.58</v>
      </c>
      <c r="G20" s="10">
        <v>9</v>
      </c>
    </row>
    <row r="21" spans="3:7" ht="21.75" thickBot="1" x14ac:dyDescent="0.3">
      <c r="C21" s="15">
        <v>2021</v>
      </c>
      <c r="D21" s="15">
        <v>6.66</v>
      </c>
      <c r="G21" s="10">
        <v>10</v>
      </c>
    </row>
    <row r="22" spans="3:7" ht="21.75" thickBot="1" x14ac:dyDescent="0.3">
      <c r="C22" s="15">
        <v>2022</v>
      </c>
      <c r="D22" s="15">
        <v>7.95</v>
      </c>
      <c r="G22" s="10">
        <v>11</v>
      </c>
    </row>
    <row r="23" spans="3:7" ht="15.75" thickBot="1" x14ac:dyDescent="0.3">
      <c r="G23" s="10">
        <v>12</v>
      </c>
    </row>
    <row r="24" spans="3:7" ht="15.75" thickBot="1" x14ac:dyDescent="0.3">
      <c r="G24" s="10">
        <v>13</v>
      </c>
    </row>
    <row r="25" spans="3:7" ht="15.75" thickBot="1" x14ac:dyDescent="0.3">
      <c r="G25" s="10">
        <v>14</v>
      </c>
    </row>
    <row r="26" spans="3:7" ht="15.75" thickBot="1" x14ac:dyDescent="0.3">
      <c r="G26" s="10">
        <v>15</v>
      </c>
    </row>
    <row r="27" spans="3:7" ht="15.75" thickBot="1" x14ac:dyDescent="0.3">
      <c r="G27" s="10">
        <v>16</v>
      </c>
    </row>
    <row r="28" spans="3:7" ht="15.75" thickBot="1" x14ac:dyDescent="0.3">
      <c r="G28" s="10">
        <v>17</v>
      </c>
    </row>
    <row r="29" spans="3:7" ht="15.75" thickBot="1" x14ac:dyDescent="0.3">
      <c r="G29" s="10">
        <v>18</v>
      </c>
    </row>
    <row r="30" spans="3:7" ht="15.75" thickBot="1" x14ac:dyDescent="0.3">
      <c r="G30" s="10">
        <v>19</v>
      </c>
    </row>
    <row r="31" spans="3:7" ht="15.75" thickBot="1" x14ac:dyDescent="0.3">
      <c r="G31" s="10">
        <v>20</v>
      </c>
    </row>
    <row r="32" spans="3:7" ht="15.75" thickBot="1" x14ac:dyDescent="0.3">
      <c r="G32" s="10">
        <v>21</v>
      </c>
    </row>
    <row r="33" spans="7:7" ht="15.75" thickBot="1" x14ac:dyDescent="0.3">
      <c r="G33" s="10">
        <v>22</v>
      </c>
    </row>
    <row r="34" spans="7:7" ht="15.75" thickBot="1" x14ac:dyDescent="0.3">
      <c r="G34" s="10">
        <v>23</v>
      </c>
    </row>
    <row r="35" spans="7:7" ht="15.75" thickBot="1" x14ac:dyDescent="0.3">
      <c r="G35" s="10">
        <v>24</v>
      </c>
    </row>
    <row r="36" spans="7:7" ht="15.75" thickBot="1" x14ac:dyDescent="0.3">
      <c r="G36" s="10">
        <v>25</v>
      </c>
    </row>
    <row r="37" spans="7:7" ht="15.75" thickBot="1" x14ac:dyDescent="0.3">
      <c r="G37" s="10">
        <v>26</v>
      </c>
    </row>
    <row r="38" spans="7:7" ht="15.75" thickBot="1" x14ac:dyDescent="0.3">
      <c r="G38" s="10">
        <v>27</v>
      </c>
    </row>
    <row r="39" spans="7:7" ht="15.75" thickBot="1" x14ac:dyDescent="0.3">
      <c r="G39" s="10">
        <v>28</v>
      </c>
    </row>
    <row r="40" spans="7:7" ht="15.75" thickBot="1" x14ac:dyDescent="0.3">
      <c r="G40" s="10">
        <v>29</v>
      </c>
    </row>
    <row r="41" spans="7:7" ht="15.75" thickBot="1" x14ac:dyDescent="0.3">
      <c r="G41" s="10">
        <v>30</v>
      </c>
    </row>
    <row r="42" spans="7:7" ht="15.75" thickBot="1" x14ac:dyDescent="0.3">
      <c r="G42" s="10">
        <v>31</v>
      </c>
    </row>
    <row r="43" spans="7:7" ht="15.75" thickBot="1" x14ac:dyDescent="0.3">
      <c r="G43" s="10">
        <v>32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ED90-6E35-455B-843C-C1C0BDBC4B49}">
  <dimension ref="A1:E33"/>
  <sheetViews>
    <sheetView workbookViewId="0">
      <selection activeCell="E16" sqref="E16"/>
    </sheetView>
  </sheetViews>
  <sheetFormatPr defaultRowHeight="15" x14ac:dyDescent="0.25"/>
  <cols>
    <col min="1" max="1" width="17.28515625" bestFit="1" customWidth="1"/>
    <col min="2" max="3" width="6.140625" bestFit="1" customWidth="1"/>
  </cols>
  <sheetData>
    <row r="1" spans="1:5" x14ac:dyDescent="0.25">
      <c r="A1" s="20" t="s">
        <v>48</v>
      </c>
      <c r="B1" s="21">
        <v>503373</v>
      </c>
      <c r="C1" s="22">
        <f t="shared" ref="C1:C32" si="0">B1/712212</f>
        <v>0.70677410658624118</v>
      </c>
    </row>
    <row r="2" spans="1:5" ht="15.75" thickBot="1" x14ac:dyDescent="0.3">
      <c r="A2" s="18" t="s">
        <v>65</v>
      </c>
      <c r="B2" s="11">
        <v>235506</v>
      </c>
      <c r="C2" s="19">
        <f t="shared" si="0"/>
        <v>0.33066839648868596</v>
      </c>
    </row>
    <row r="3" spans="1:5" ht="15.75" thickBot="1" x14ac:dyDescent="0.3">
      <c r="A3" s="18" t="s">
        <v>74</v>
      </c>
      <c r="B3" s="11">
        <v>212312</v>
      </c>
      <c r="C3" s="19">
        <f t="shared" si="0"/>
        <v>0.29810225045351663</v>
      </c>
      <c r="E3" t="s">
        <v>75</v>
      </c>
    </row>
    <row r="4" spans="1:5" ht="15.75" thickBot="1" x14ac:dyDescent="0.3">
      <c r="A4" s="18" t="s">
        <v>53</v>
      </c>
      <c r="B4" s="11">
        <v>171198</v>
      </c>
      <c r="C4" s="19">
        <f t="shared" si="0"/>
        <v>0.24037505686509072</v>
      </c>
    </row>
    <row r="5" spans="1:5" ht="15.75" thickBot="1" x14ac:dyDescent="0.3">
      <c r="A5" s="18" t="s">
        <v>55</v>
      </c>
      <c r="B5" s="11">
        <v>140356</v>
      </c>
      <c r="C5" s="19">
        <f t="shared" si="0"/>
        <v>0.19707053517772799</v>
      </c>
    </row>
    <row r="6" spans="1:5" ht="15.75" thickBot="1" x14ac:dyDescent="0.3">
      <c r="A6" s="18" t="s">
        <v>44</v>
      </c>
      <c r="B6" s="11">
        <v>129838</v>
      </c>
      <c r="C6" s="19">
        <f t="shared" si="0"/>
        <v>0.18230246050333326</v>
      </c>
    </row>
    <row r="7" spans="1:5" ht="15.75" thickBot="1" x14ac:dyDescent="0.3">
      <c r="A7" s="18" t="s">
        <v>52</v>
      </c>
      <c r="B7" s="11">
        <v>128816</v>
      </c>
      <c r="C7" s="19">
        <f t="shared" si="0"/>
        <v>0.18086749451006162</v>
      </c>
    </row>
    <row r="8" spans="1:5" ht="15.75" thickBot="1" x14ac:dyDescent="0.3">
      <c r="A8" s="18" t="s">
        <v>73</v>
      </c>
      <c r="B8" s="11">
        <v>124279</v>
      </c>
      <c r="C8" s="19">
        <f t="shared" si="0"/>
        <v>0.17449720027182916</v>
      </c>
    </row>
    <row r="9" spans="1:5" ht="15.75" thickBot="1" x14ac:dyDescent="0.3">
      <c r="A9" s="18" t="s">
        <v>67</v>
      </c>
      <c r="B9" s="11">
        <v>76171</v>
      </c>
      <c r="C9" s="19">
        <f t="shared" si="0"/>
        <v>0.10694989694079853</v>
      </c>
    </row>
    <row r="10" spans="1:5" ht="15.75" thickBot="1" x14ac:dyDescent="0.3">
      <c r="A10" s="18" t="s">
        <v>45</v>
      </c>
      <c r="B10" s="11">
        <v>65571</v>
      </c>
      <c r="C10" s="19">
        <f t="shared" si="0"/>
        <v>9.2066688008626649E-2</v>
      </c>
    </row>
    <row r="11" spans="1:5" ht="15.75" thickBot="1" x14ac:dyDescent="0.3">
      <c r="A11" s="18" t="s">
        <v>54</v>
      </c>
      <c r="B11" s="11">
        <v>62057</v>
      </c>
      <c r="C11" s="19">
        <f t="shared" si="0"/>
        <v>8.7132763839980226E-2</v>
      </c>
    </row>
    <row r="12" spans="1:5" ht="15.75" thickBot="1" x14ac:dyDescent="0.3">
      <c r="A12" s="18" t="s">
        <v>63</v>
      </c>
      <c r="B12" s="11">
        <v>57464</v>
      </c>
      <c r="C12" s="19">
        <f t="shared" si="0"/>
        <v>8.0683841328143865E-2</v>
      </c>
    </row>
    <row r="13" spans="1:5" ht="15.75" thickBot="1" x14ac:dyDescent="0.3">
      <c r="A13" s="18" t="s">
        <v>49</v>
      </c>
      <c r="B13" s="11">
        <v>55019</v>
      </c>
      <c r="C13" s="19">
        <f t="shared" si="0"/>
        <v>7.725087473954384E-2</v>
      </c>
    </row>
    <row r="14" spans="1:5" ht="15.75" thickBot="1" x14ac:dyDescent="0.3">
      <c r="A14" s="18" t="s">
        <v>47</v>
      </c>
      <c r="B14" s="11">
        <v>52241</v>
      </c>
      <c r="C14" s="19">
        <f t="shared" si="0"/>
        <v>7.335035073826332E-2</v>
      </c>
    </row>
    <row r="15" spans="1:5" ht="15.75" thickBot="1" x14ac:dyDescent="0.3">
      <c r="A15" s="18" t="s">
        <v>62</v>
      </c>
      <c r="B15" s="11">
        <v>50214</v>
      </c>
      <c r="C15" s="19">
        <f t="shared" si="0"/>
        <v>7.0504288049064043E-2</v>
      </c>
    </row>
    <row r="16" spans="1:5" ht="15.75" thickBot="1" x14ac:dyDescent="0.3">
      <c r="A16" s="18" t="s">
        <v>69</v>
      </c>
      <c r="B16" s="11">
        <v>41415</v>
      </c>
      <c r="C16" s="19">
        <f t="shared" si="0"/>
        <v>5.8149820559047029E-2</v>
      </c>
    </row>
    <row r="17" spans="1:3" ht="15.75" thickBot="1" x14ac:dyDescent="0.3">
      <c r="A17" s="18" t="s">
        <v>56</v>
      </c>
      <c r="B17" s="11">
        <v>36763</v>
      </c>
      <c r="C17" s="19">
        <f t="shared" si="0"/>
        <v>5.161805754466367E-2</v>
      </c>
    </row>
    <row r="18" spans="1:3" ht="15.75" thickBot="1" x14ac:dyDescent="0.3">
      <c r="A18" s="18" t="s">
        <v>43</v>
      </c>
      <c r="B18" s="11">
        <v>35186</v>
      </c>
      <c r="C18" s="19">
        <f t="shared" si="0"/>
        <v>4.9403829196924515E-2</v>
      </c>
    </row>
    <row r="19" spans="1:3" ht="15.75" thickBot="1" x14ac:dyDescent="0.3">
      <c r="A19" s="18" t="s">
        <v>64</v>
      </c>
      <c r="B19" s="11">
        <v>28682</v>
      </c>
      <c r="C19" s="19">
        <f t="shared" si="0"/>
        <v>4.0271716848354143E-2</v>
      </c>
    </row>
    <row r="20" spans="1:3" ht="15.75" thickBot="1" x14ac:dyDescent="0.3">
      <c r="A20" s="18" t="s">
        <v>57</v>
      </c>
      <c r="B20" s="11">
        <v>27578</v>
      </c>
      <c r="C20" s="19">
        <f t="shared" si="0"/>
        <v>3.8721616597305296E-2</v>
      </c>
    </row>
    <row r="21" spans="1:3" ht="15.75" thickBot="1" x14ac:dyDescent="0.3">
      <c r="A21" s="18" t="s">
        <v>51</v>
      </c>
      <c r="B21" s="11">
        <v>20537</v>
      </c>
      <c r="C21" s="19">
        <f t="shared" si="0"/>
        <v>2.8835515267925844E-2</v>
      </c>
    </row>
    <row r="22" spans="1:3" ht="15.75" thickBot="1" x14ac:dyDescent="0.3">
      <c r="A22" s="18" t="s">
        <v>46</v>
      </c>
      <c r="B22" s="11">
        <v>15890</v>
      </c>
      <c r="C22" s="19">
        <f t="shared" si="0"/>
        <v>2.2310772635114263E-2</v>
      </c>
    </row>
    <row r="23" spans="1:3" ht="15.75" thickBot="1" x14ac:dyDescent="0.3">
      <c r="A23" s="18" t="s">
        <v>68</v>
      </c>
      <c r="B23" s="11">
        <v>12653</v>
      </c>
      <c r="C23" s="19">
        <f t="shared" si="0"/>
        <v>1.7765777605544417E-2</v>
      </c>
    </row>
    <row r="24" spans="1:3" ht="15.75" thickBot="1" x14ac:dyDescent="0.3">
      <c r="A24" s="18" t="s">
        <v>71</v>
      </c>
      <c r="B24" s="11">
        <v>10873</v>
      </c>
      <c r="C24" s="19">
        <f t="shared" si="0"/>
        <v>1.5266521765991026E-2</v>
      </c>
    </row>
    <row r="25" spans="1:3" ht="15.75" thickBot="1" x14ac:dyDescent="0.3">
      <c r="A25" s="18" t="s">
        <v>70</v>
      </c>
      <c r="B25" s="11">
        <v>9971</v>
      </c>
      <c r="C25" s="19">
        <f t="shared" si="0"/>
        <v>1.400004493044206E-2</v>
      </c>
    </row>
    <row r="26" spans="1:3" ht="15.75" thickBot="1" x14ac:dyDescent="0.3">
      <c r="A26" s="18" t="s">
        <v>66</v>
      </c>
      <c r="B26" s="11">
        <v>9550</v>
      </c>
      <c r="C26" s="19">
        <f t="shared" si="0"/>
        <v>1.3408928802098251E-2</v>
      </c>
    </row>
    <row r="27" spans="1:3" ht="15.75" thickBot="1" x14ac:dyDescent="0.3">
      <c r="A27" s="18" t="s">
        <v>58</v>
      </c>
      <c r="B27" s="11">
        <v>7153</v>
      </c>
      <c r="C27" s="19">
        <f t="shared" si="0"/>
        <v>1.0043357876587309E-2</v>
      </c>
    </row>
    <row r="28" spans="1:3" ht="15.75" thickBot="1" x14ac:dyDescent="0.3">
      <c r="A28" s="18" t="s">
        <v>72</v>
      </c>
      <c r="B28" s="11">
        <v>4550</v>
      </c>
      <c r="C28" s="19">
        <f t="shared" si="0"/>
        <v>6.3885472303190621E-3</v>
      </c>
    </row>
    <row r="29" spans="1:3" ht="15.75" thickBot="1" x14ac:dyDescent="0.3">
      <c r="A29" s="18" t="s">
        <v>60</v>
      </c>
      <c r="B29" s="11">
        <v>4115</v>
      </c>
      <c r="C29" s="19">
        <f t="shared" si="0"/>
        <v>5.777774033574273E-3</v>
      </c>
    </row>
    <row r="30" spans="1:3" ht="15.75" thickBot="1" x14ac:dyDescent="0.3">
      <c r="A30" s="18" t="s">
        <v>61</v>
      </c>
      <c r="B30" s="11">
        <v>3499</v>
      </c>
      <c r="C30" s="19">
        <f t="shared" si="0"/>
        <v>4.9128630239310767E-3</v>
      </c>
    </row>
    <row r="31" spans="1:3" ht="15.75" thickBot="1" x14ac:dyDescent="0.3">
      <c r="A31" s="18" t="s">
        <v>50</v>
      </c>
      <c r="B31" s="11">
        <v>2061</v>
      </c>
      <c r="C31" s="19">
        <f t="shared" si="0"/>
        <v>2.893801283887382E-3</v>
      </c>
    </row>
    <row r="32" spans="1:3" ht="15.75" thickBot="1" x14ac:dyDescent="0.3">
      <c r="A32" s="18" t="s">
        <v>59</v>
      </c>
      <c r="B32" s="11">
        <v>549</v>
      </c>
      <c r="C32" s="19">
        <f t="shared" si="0"/>
        <v>7.7083789658135497E-4</v>
      </c>
    </row>
    <row r="33" spans="1:3" ht="15.75" thickBot="1" x14ac:dyDescent="0.3">
      <c r="A33" s="8"/>
      <c r="B33" s="8"/>
      <c r="C33" s="23"/>
    </row>
  </sheetData>
  <sortState ref="A1:C33">
    <sortCondition descending="1"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136CD-2CFE-4539-BB73-23E84B8435E1}">
  <dimension ref="B6:F20"/>
  <sheetViews>
    <sheetView topLeftCell="A4" workbookViewId="0">
      <selection activeCell="B4" sqref="B4"/>
    </sheetView>
  </sheetViews>
  <sheetFormatPr defaultRowHeight="15" x14ac:dyDescent="0.25"/>
  <cols>
    <col min="2" max="2" width="42.5703125" bestFit="1" customWidth="1"/>
    <col min="3" max="3" width="23.5703125" bestFit="1" customWidth="1"/>
    <col min="4" max="4" width="20" bestFit="1" customWidth="1"/>
    <col min="5" max="5" width="23.5703125" bestFit="1" customWidth="1"/>
    <col min="6" max="6" width="12.140625" bestFit="1" customWidth="1"/>
  </cols>
  <sheetData>
    <row r="6" spans="2:6" ht="21.75" thickBot="1" x14ac:dyDescent="0.4">
      <c r="B6" s="41" t="s">
        <v>0</v>
      </c>
      <c r="C6" s="42"/>
      <c r="D6" s="42"/>
      <c r="E6" s="42"/>
      <c r="F6" s="42"/>
    </row>
    <row r="7" spans="2:6" ht="21" thickTop="1" x14ac:dyDescent="0.25">
      <c r="B7" s="43"/>
      <c r="C7" s="25" t="s">
        <v>76</v>
      </c>
      <c r="D7" s="25" t="s">
        <v>78</v>
      </c>
      <c r="E7" s="25" t="s">
        <v>80</v>
      </c>
      <c r="F7" s="45" t="s">
        <v>81</v>
      </c>
    </row>
    <row r="8" spans="2:6" ht="21" thickBot="1" x14ac:dyDescent="0.3">
      <c r="B8" s="44"/>
      <c r="C8" s="26" t="s">
        <v>77</v>
      </c>
      <c r="D8" s="26" t="s">
        <v>79</v>
      </c>
      <c r="E8" s="26" t="s">
        <v>1</v>
      </c>
      <c r="F8" s="46"/>
    </row>
    <row r="9" spans="2:6" ht="20.25" x14ac:dyDescent="0.25">
      <c r="B9" s="27" t="s">
        <v>82</v>
      </c>
      <c r="C9" s="31" t="s">
        <v>83</v>
      </c>
      <c r="D9" s="31" t="s">
        <v>84</v>
      </c>
      <c r="E9" s="31" t="s">
        <v>85</v>
      </c>
      <c r="F9" s="31">
        <v>0.53500000000000003</v>
      </c>
    </row>
    <row r="10" spans="2:6" ht="20.25" x14ac:dyDescent="0.25">
      <c r="B10" s="27" t="s">
        <v>86</v>
      </c>
      <c r="C10" s="31" t="s">
        <v>87</v>
      </c>
      <c r="D10" s="31" t="s">
        <v>88</v>
      </c>
      <c r="E10" s="31" t="s">
        <v>89</v>
      </c>
      <c r="F10" s="31">
        <v>0.19</v>
      </c>
    </row>
    <row r="11" spans="2:6" ht="20.25" x14ac:dyDescent="0.25">
      <c r="B11" s="27" t="s">
        <v>90</v>
      </c>
      <c r="C11" s="31" t="s">
        <v>91</v>
      </c>
      <c r="D11" s="31" t="s">
        <v>92</v>
      </c>
      <c r="E11" s="31" t="s">
        <v>93</v>
      </c>
      <c r="F11" s="31">
        <v>0.54400000000000004</v>
      </c>
    </row>
    <row r="12" spans="2:6" ht="20.25" x14ac:dyDescent="0.25">
      <c r="B12" s="27" t="s">
        <v>94</v>
      </c>
      <c r="C12" s="31" t="s">
        <v>95</v>
      </c>
      <c r="D12" s="31" t="s">
        <v>96</v>
      </c>
      <c r="E12" s="31" t="s">
        <v>97</v>
      </c>
      <c r="F12" s="31">
        <v>0.67500000000000004</v>
      </c>
    </row>
    <row r="13" spans="2:6" ht="20.25" x14ac:dyDescent="0.25">
      <c r="B13" s="27" t="s">
        <v>98</v>
      </c>
      <c r="C13" s="31" t="s">
        <v>100</v>
      </c>
      <c r="D13" s="31" t="s">
        <v>101</v>
      </c>
      <c r="E13" s="31" t="s">
        <v>102</v>
      </c>
      <c r="F13" s="31" t="s">
        <v>99</v>
      </c>
    </row>
    <row r="14" spans="2:6" ht="20.25" x14ac:dyDescent="0.25">
      <c r="B14" s="27" t="s">
        <v>103</v>
      </c>
      <c r="C14" s="31" t="s">
        <v>104</v>
      </c>
      <c r="D14" s="31" t="s">
        <v>105</v>
      </c>
      <c r="E14" s="31" t="s">
        <v>106</v>
      </c>
      <c r="F14" s="31">
        <v>2.5000000000000001E-3</v>
      </c>
    </row>
    <row r="15" spans="2:6" ht="20.25" x14ac:dyDescent="0.25">
      <c r="B15" s="27" t="s">
        <v>107</v>
      </c>
      <c r="C15" s="31" t="s">
        <v>108</v>
      </c>
      <c r="D15" s="31" t="s">
        <v>109</v>
      </c>
      <c r="E15" s="31" t="s">
        <v>110</v>
      </c>
      <c r="F15" s="31" t="s">
        <v>99</v>
      </c>
    </row>
    <row r="16" spans="2:6" ht="20.25" x14ac:dyDescent="0.25">
      <c r="B16" s="27" t="s">
        <v>111</v>
      </c>
      <c r="C16" s="31" t="s">
        <v>112</v>
      </c>
      <c r="D16" s="31" t="s">
        <v>113</v>
      </c>
      <c r="E16" s="31" t="s">
        <v>114</v>
      </c>
      <c r="F16" s="31" t="s">
        <v>99</v>
      </c>
    </row>
    <row r="17" spans="2:6" ht="20.25" x14ac:dyDescent="0.25">
      <c r="B17" s="27" t="s">
        <v>115</v>
      </c>
      <c r="C17" s="31" t="s">
        <v>116</v>
      </c>
      <c r="D17" s="31" t="s">
        <v>117</v>
      </c>
      <c r="E17" s="31" t="s">
        <v>118</v>
      </c>
      <c r="F17" s="31" t="s">
        <v>99</v>
      </c>
    </row>
    <row r="18" spans="2:6" ht="20.25" x14ac:dyDescent="0.25">
      <c r="B18" s="27" t="s">
        <v>119</v>
      </c>
      <c r="C18" s="31" t="s">
        <v>120</v>
      </c>
      <c r="D18" s="31" t="s">
        <v>121</v>
      </c>
      <c r="E18" s="31" t="s">
        <v>122</v>
      </c>
      <c r="F18" s="31" t="s">
        <v>99</v>
      </c>
    </row>
    <row r="19" spans="2:6" ht="21" thickBot="1" x14ac:dyDescent="0.3">
      <c r="B19" s="29" t="s">
        <v>123</v>
      </c>
      <c r="C19" s="32" t="s">
        <v>124</v>
      </c>
      <c r="D19" s="32" t="s">
        <v>125</v>
      </c>
      <c r="E19" s="32" t="s">
        <v>126</v>
      </c>
      <c r="F19" s="31">
        <v>0.92100000000000004</v>
      </c>
    </row>
    <row r="20" spans="2:6" ht="15.75" thickTop="1" x14ac:dyDescent="0.25">
      <c r="F20" s="24"/>
    </row>
  </sheetData>
  <mergeCells count="3">
    <mergeCell ref="B6:F6"/>
    <mergeCell ref="B7:B8"/>
    <mergeCell ref="F7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966FD-1D6D-4A84-812B-352D48CD3902}">
  <dimension ref="A1:F19"/>
  <sheetViews>
    <sheetView workbookViewId="0">
      <selection activeCell="A6" sqref="A6"/>
    </sheetView>
  </sheetViews>
  <sheetFormatPr defaultRowHeight="15" x14ac:dyDescent="0.25"/>
  <cols>
    <col min="1" max="1" width="52.140625" bestFit="1" customWidth="1"/>
    <col min="2" max="2" width="23.5703125" bestFit="1" customWidth="1"/>
    <col min="3" max="3" width="20" bestFit="1" customWidth="1"/>
    <col min="4" max="4" width="23.5703125" bestFit="1" customWidth="1"/>
    <col min="5" max="5" width="11.5703125" bestFit="1" customWidth="1"/>
  </cols>
  <sheetData>
    <row r="1" spans="1:6" ht="21.75" thickBot="1" x14ac:dyDescent="0.4">
      <c r="A1" s="41" t="s">
        <v>0</v>
      </c>
      <c r="B1" s="42"/>
      <c r="C1" s="42"/>
      <c r="D1" s="42"/>
      <c r="E1" s="42"/>
      <c r="F1" s="12"/>
    </row>
    <row r="2" spans="1:6" ht="41.25" thickTop="1" x14ac:dyDescent="0.35">
      <c r="A2" s="33"/>
      <c r="B2" s="25" t="s">
        <v>76</v>
      </c>
      <c r="C2" s="25" t="s">
        <v>78</v>
      </c>
      <c r="D2" s="25" t="s">
        <v>80</v>
      </c>
      <c r="E2" s="25" t="s">
        <v>81</v>
      </c>
      <c r="F2" s="12"/>
    </row>
    <row r="3" spans="1:6" ht="41.25" thickBot="1" x14ac:dyDescent="0.4">
      <c r="A3" s="34"/>
      <c r="B3" s="26" t="s">
        <v>77</v>
      </c>
      <c r="C3" s="26" t="s">
        <v>79</v>
      </c>
      <c r="D3" s="26" t="s">
        <v>1</v>
      </c>
      <c r="E3" s="34"/>
      <c r="F3" s="12"/>
    </row>
    <row r="4" spans="1:6" ht="21" x14ac:dyDescent="0.35">
      <c r="A4" s="27" t="s">
        <v>2</v>
      </c>
      <c r="B4" s="28" t="s">
        <v>3</v>
      </c>
      <c r="C4" s="28" t="s">
        <v>127</v>
      </c>
      <c r="D4" s="28" t="s">
        <v>3</v>
      </c>
      <c r="E4" s="28" t="s">
        <v>99</v>
      </c>
      <c r="F4" s="12"/>
    </row>
    <row r="5" spans="1:6" ht="21" x14ac:dyDescent="0.35">
      <c r="A5" s="27" t="s">
        <v>4</v>
      </c>
      <c r="B5" s="28" t="s">
        <v>128</v>
      </c>
      <c r="C5" s="28" t="s">
        <v>129</v>
      </c>
      <c r="D5" s="28" t="s">
        <v>5</v>
      </c>
      <c r="E5" s="28" t="s">
        <v>99</v>
      </c>
      <c r="F5" s="12"/>
    </row>
    <row r="6" spans="1:6" ht="21" x14ac:dyDescent="0.35">
      <c r="A6" s="27" t="s">
        <v>6</v>
      </c>
      <c r="B6" s="28" t="s">
        <v>7</v>
      </c>
      <c r="C6" s="28" t="s">
        <v>130</v>
      </c>
      <c r="D6" s="28" t="s">
        <v>7</v>
      </c>
      <c r="E6" s="28" t="s">
        <v>99</v>
      </c>
      <c r="F6" s="12"/>
    </row>
    <row r="7" spans="1:6" ht="21" x14ac:dyDescent="0.35">
      <c r="A7" s="27" t="s">
        <v>29</v>
      </c>
      <c r="B7" s="28" t="s">
        <v>131</v>
      </c>
      <c r="C7" s="28" t="s">
        <v>132</v>
      </c>
      <c r="D7" s="28" t="s">
        <v>30</v>
      </c>
      <c r="E7" s="28" t="s">
        <v>99</v>
      </c>
      <c r="F7" s="12"/>
    </row>
    <row r="8" spans="1:6" ht="21" x14ac:dyDescent="0.35">
      <c r="A8" s="27" t="s">
        <v>8</v>
      </c>
      <c r="B8" s="28" t="s">
        <v>133</v>
      </c>
      <c r="C8" s="28" t="s">
        <v>134</v>
      </c>
      <c r="D8" s="28" t="s">
        <v>9</v>
      </c>
      <c r="E8" s="28" t="s">
        <v>99</v>
      </c>
      <c r="F8" s="12"/>
    </row>
    <row r="9" spans="1:6" ht="21" x14ac:dyDescent="0.35">
      <c r="A9" s="27" t="s">
        <v>10</v>
      </c>
      <c r="B9" s="28" t="s">
        <v>135</v>
      </c>
      <c r="C9" s="28" t="s">
        <v>136</v>
      </c>
      <c r="D9" s="28" t="s">
        <v>11</v>
      </c>
      <c r="E9" s="28" t="s">
        <v>99</v>
      </c>
      <c r="F9" s="12"/>
    </row>
    <row r="10" spans="1:6" ht="21" x14ac:dyDescent="0.35">
      <c r="A10" s="27" t="s">
        <v>12</v>
      </c>
      <c r="B10" s="28" t="s">
        <v>137</v>
      </c>
      <c r="C10" s="28" t="s">
        <v>138</v>
      </c>
      <c r="D10" s="28" t="s">
        <v>13</v>
      </c>
      <c r="E10" s="28" t="s">
        <v>99</v>
      </c>
      <c r="F10" s="12"/>
    </row>
    <row r="11" spans="1:6" ht="21" x14ac:dyDescent="0.35">
      <c r="A11" s="27" t="s">
        <v>14</v>
      </c>
      <c r="B11" s="28" t="s">
        <v>139</v>
      </c>
      <c r="C11" s="28" t="s">
        <v>140</v>
      </c>
      <c r="D11" s="28" t="s">
        <v>15</v>
      </c>
      <c r="E11" s="28">
        <v>6.4999999999999997E-3</v>
      </c>
      <c r="F11" s="12"/>
    </row>
    <row r="12" spans="1:6" ht="21" x14ac:dyDescent="0.35">
      <c r="A12" s="27" t="s">
        <v>16</v>
      </c>
      <c r="B12" s="28" t="s">
        <v>141</v>
      </c>
      <c r="C12" s="28" t="s">
        <v>142</v>
      </c>
      <c r="D12" s="28" t="s">
        <v>17</v>
      </c>
      <c r="E12" s="28">
        <v>2.5000000000000001E-3</v>
      </c>
      <c r="F12" s="12"/>
    </row>
    <row r="13" spans="1:6" ht="21" x14ac:dyDescent="0.35">
      <c r="A13" s="27" t="s">
        <v>18</v>
      </c>
      <c r="B13" s="28" t="s">
        <v>143</v>
      </c>
      <c r="C13" s="28" t="s">
        <v>144</v>
      </c>
      <c r="D13" s="28" t="s">
        <v>19</v>
      </c>
      <c r="E13" s="28">
        <v>0.01</v>
      </c>
      <c r="F13" s="12"/>
    </row>
    <row r="14" spans="1:6" ht="21" x14ac:dyDescent="0.35">
      <c r="A14" s="27" t="s">
        <v>20</v>
      </c>
      <c r="B14" s="28" t="s">
        <v>145</v>
      </c>
      <c r="C14" s="28" t="s">
        <v>146</v>
      </c>
      <c r="D14" s="28" t="s">
        <v>21</v>
      </c>
      <c r="E14" s="28" t="s">
        <v>99</v>
      </c>
      <c r="F14" s="12"/>
    </row>
    <row r="15" spans="1:6" ht="21" x14ac:dyDescent="0.35">
      <c r="A15" s="27" t="s">
        <v>22</v>
      </c>
      <c r="B15" s="28" t="s">
        <v>147</v>
      </c>
      <c r="C15" s="28" t="s">
        <v>148</v>
      </c>
      <c r="D15" s="28" t="s">
        <v>23</v>
      </c>
      <c r="E15" s="28">
        <v>1.7500000000000002E-2</v>
      </c>
      <c r="F15" s="12"/>
    </row>
    <row r="16" spans="1:6" ht="21" x14ac:dyDescent="0.35">
      <c r="A16" s="27" t="s">
        <v>24</v>
      </c>
      <c r="B16" s="28" t="s">
        <v>149</v>
      </c>
      <c r="C16" s="28" t="s">
        <v>150</v>
      </c>
      <c r="D16" s="28" t="s">
        <v>25</v>
      </c>
      <c r="E16" s="28">
        <v>2.1999999999999999E-2</v>
      </c>
      <c r="F16" s="12"/>
    </row>
    <row r="17" spans="1:6" ht="21.75" thickBot="1" x14ac:dyDescent="0.4">
      <c r="A17" s="27" t="s">
        <v>26</v>
      </c>
      <c r="B17" s="30" t="s">
        <v>151</v>
      </c>
      <c r="C17" s="30" t="s">
        <v>152</v>
      </c>
      <c r="D17" s="30" t="s">
        <v>27</v>
      </c>
      <c r="E17" s="28">
        <v>1.4500000000000001E-2</v>
      </c>
      <c r="F17" s="12"/>
    </row>
    <row r="18" spans="1:6" ht="21.75" thickTop="1" x14ac:dyDescent="0.35">
      <c r="A18" s="35"/>
      <c r="B18" s="12"/>
      <c r="C18" s="12"/>
      <c r="D18" s="12"/>
      <c r="E18" s="35"/>
      <c r="F18" s="12"/>
    </row>
    <row r="19" spans="1:6" ht="21" x14ac:dyDescent="0.35">
      <c r="A19" s="12"/>
      <c r="B19" s="12"/>
      <c r="C19" s="12"/>
      <c r="D19" s="12"/>
      <c r="E19" s="12"/>
      <c r="F19" s="1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64D4A-37E4-4425-8740-6C871D1B96A5}">
  <dimension ref="A1:I23"/>
  <sheetViews>
    <sheetView tabSelected="1" workbookViewId="0">
      <selection activeCell="F24" sqref="F24"/>
    </sheetView>
  </sheetViews>
  <sheetFormatPr defaultRowHeight="15" x14ac:dyDescent="0.25"/>
  <cols>
    <col min="1" max="1" width="10.140625" bestFit="1" customWidth="1"/>
    <col min="2" max="2" width="18.28515625" bestFit="1" customWidth="1"/>
    <col min="3" max="3" width="16.7109375" bestFit="1" customWidth="1"/>
    <col min="4" max="4" width="10.7109375" bestFit="1" customWidth="1"/>
    <col min="5" max="5" width="16.7109375" bestFit="1" customWidth="1"/>
    <col min="6" max="6" width="10.7109375" bestFit="1" customWidth="1"/>
    <col min="7" max="7" width="16.7109375" bestFit="1" customWidth="1"/>
    <col min="8" max="8" width="18.28515625" bestFit="1" customWidth="1"/>
    <col min="9" max="9" width="16.7109375" bestFit="1" customWidth="1"/>
  </cols>
  <sheetData>
    <row r="1" spans="1:9" ht="29.25" customHeight="1" x14ac:dyDescent="0.35">
      <c r="A1" s="56"/>
      <c r="B1" s="57" t="s">
        <v>153</v>
      </c>
      <c r="C1" s="57"/>
      <c r="D1" s="57" t="s">
        <v>154</v>
      </c>
      <c r="E1" s="57"/>
      <c r="F1" s="57" t="s">
        <v>155</v>
      </c>
      <c r="G1" s="57"/>
      <c r="H1" s="58" t="s">
        <v>156</v>
      </c>
      <c r="I1" s="58"/>
    </row>
    <row r="2" spans="1:9" ht="21.75" thickBot="1" x14ac:dyDescent="0.4">
      <c r="A2" s="59" t="s">
        <v>36</v>
      </c>
      <c r="B2" s="60" t="s">
        <v>37</v>
      </c>
      <c r="C2" s="60" t="s">
        <v>165</v>
      </c>
      <c r="D2" s="60" t="s">
        <v>37</v>
      </c>
      <c r="E2" s="60" t="s">
        <v>165</v>
      </c>
      <c r="F2" s="60" t="s">
        <v>37</v>
      </c>
      <c r="G2" s="60" t="s">
        <v>165</v>
      </c>
      <c r="H2" s="60" t="s">
        <v>37</v>
      </c>
      <c r="I2" s="60" t="s">
        <v>165</v>
      </c>
    </row>
    <row r="3" spans="1:9" ht="21" x14ac:dyDescent="0.35">
      <c r="A3" s="12">
        <v>2009</v>
      </c>
      <c r="B3" s="61">
        <v>46619</v>
      </c>
      <c r="C3" s="62">
        <v>9.9699999999999997E-3</v>
      </c>
      <c r="D3" s="61">
        <v>13</v>
      </c>
      <c r="E3" s="62">
        <v>0</v>
      </c>
      <c r="F3" s="61">
        <v>88</v>
      </c>
      <c r="G3" s="62">
        <v>0</v>
      </c>
      <c r="H3" s="61">
        <v>21459</v>
      </c>
      <c r="I3" s="62">
        <v>7.3600000000000002E-3</v>
      </c>
    </row>
    <row r="4" spans="1:9" ht="21" x14ac:dyDescent="0.35">
      <c r="A4" s="12">
        <v>2010</v>
      </c>
      <c r="B4" s="61">
        <v>48667</v>
      </c>
      <c r="C4" s="62">
        <v>1.03E-2</v>
      </c>
      <c r="D4" s="61">
        <v>14</v>
      </c>
      <c r="E4" s="62">
        <v>0</v>
      </c>
      <c r="F4" s="61">
        <v>73</v>
      </c>
      <c r="G4" s="62">
        <v>0</v>
      </c>
      <c r="H4" s="61">
        <v>21527</v>
      </c>
      <c r="I4" s="62">
        <v>9.8899999999999995E-3</v>
      </c>
    </row>
    <row r="5" spans="1:9" ht="21" x14ac:dyDescent="0.35">
      <c r="A5" s="12">
        <v>2011</v>
      </c>
      <c r="B5" s="61">
        <v>52850</v>
      </c>
      <c r="C5" s="62">
        <v>8.8199999999999997E-3</v>
      </c>
      <c r="D5" s="61">
        <v>14</v>
      </c>
      <c r="E5" s="62">
        <v>7.1400000000000005E-2</v>
      </c>
      <c r="F5" s="61">
        <v>99</v>
      </c>
      <c r="G5" s="62">
        <v>0</v>
      </c>
      <c r="H5" s="61">
        <v>23583</v>
      </c>
      <c r="I5" s="62">
        <v>0.01</v>
      </c>
    </row>
    <row r="6" spans="1:9" ht="21" x14ac:dyDescent="0.35">
      <c r="A6" s="12">
        <v>2012</v>
      </c>
      <c r="B6" s="61">
        <v>51589</v>
      </c>
      <c r="C6" s="62">
        <v>0.01</v>
      </c>
      <c r="D6" s="61">
        <v>10</v>
      </c>
      <c r="E6" s="62">
        <v>0</v>
      </c>
      <c r="F6" s="61">
        <v>83</v>
      </c>
      <c r="G6" s="62">
        <v>1.2E-2</v>
      </c>
      <c r="H6" s="61">
        <v>23657</v>
      </c>
      <c r="I6" s="62">
        <v>9.1699999999999993E-3</v>
      </c>
    </row>
    <row r="7" spans="1:9" ht="21" x14ac:dyDescent="0.35">
      <c r="A7" s="12">
        <v>2013</v>
      </c>
      <c r="B7" s="61">
        <v>43253</v>
      </c>
      <c r="C7" s="62">
        <v>9.7099999999999999E-3</v>
      </c>
      <c r="D7" s="61">
        <v>8</v>
      </c>
      <c r="E7" s="62">
        <v>0</v>
      </c>
      <c r="F7" s="61">
        <v>93</v>
      </c>
      <c r="G7" s="62">
        <v>0</v>
      </c>
      <c r="H7" s="61">
        <v>20639</v>
      </c>
      <c r="I7" s="62">
        <v>9.9799999999999993E-3</v>
      </c>
    </row>
    <row r="8" spans="1:9" ht="21" x14ac:dyDescent="0.35">
      <c r="A8" s="12">
        <v>2014</v>
      </c>
      <c r="B8" s="61">
        <v>44255</v>
      </c>
      <c r="C8" s="62">
        <v>9.4500000000000001E-3</v>
      </c>
      <c r="D8" s="61">
        <v>5</v>
      </c>
      <c r="E8" s="62">
        <v>0</v>
      </c>
      <c r="F8" s="61">
        <v>127</v>
      </c>
      <c r="G8" s="62">
        <v>1.5699999999999999E-2</v>
      </c>
      <c r="H8" s="61">
        <v>21050</v>
      </c>
      <c r="I8" s="62">
        <v>1.04E-2</v>
      </c>
    </row>
    <row r="9" spans="1:9" ht="21" x14ac:dyDescent="0.35">
      <c r="A9" s="12">
        <v>2015</v>
      </c>
      <c r="B9" s="61">
        <v>33526</v>
      </c>
      <c r="C9" s="62">
        <v>1.1599999999999999E-2</v>
      </c>
      <c r="D9" s="61">
        <v>9</v>
      </c>
      <c r="E9" s="62">
        <v>0</v>
      </c>
      <c r="F9" s="61">
        <v>56</v>
      </c>
      <c r="G9" s="62">
        <v>1.7899999999999999E-2</v>
      </c>
      <c r="H9" s="61">
        <v>9379</v>
      </c>
      <c r="I9" s="62">
        <v>1.18E-2</v>
      </c>
    </row>
    <row r="10" spans="1:9" ht="21" x14ac:dyDescent="0.35">
      <c r="A10" s="12">
        <v>2016</v>
      </c>
      <c r="B10" s="61">
        <v>50992</v>
      </c>
      <c r="C10" s="62">
        <v>1.35E-2</v>
      </c>
      <c r="D10" s="61">
        <v>17</v>
      </c>
      <c r="E10" s="62">
        <v>0</v>
      </c>
      <c r="F10" s="61">
        <v>40</v>
      </c>
      <c r="G10" s="62">
        <v>0</v>
      </c>
      <c r="H10" s="61">
        <v>0</v>
      </c>
      <c r="I10" s="12">
        <v>0</v>
      </c>
    </row>
    <row r="11" spans="1:9" ht="21" x14ac:dyDescent="0.35">
      <c r="A11" s="12">
        <v>2017</v>
      </c>
      <c r="B11" s="61">
        <v>43686</v>
      </c>
      <c r="C11" s="62">
        <v>1.6500000000000001E-2</v>
      </c>
      <c r="D11" s="61">
        <v>25</v>
      </c>
      <c r="E11" s="62">
        <v>0</v>
      </c>
      <c r="F11" s="61">
        <v>30</v>
      </c>
      <c r="G11" s="62">
        <v>3.3300000000000003E-2</v>
      </c>
      <c r="H11" s="61">
        <v>0</v>
      </c>
      <c r="I11" s="12">
        <v>0</v>
      </c>
    </row>
    <row r="12" spans="1:9" ht="21" x14ac:dyDescent="0.35">
      <c r="A12" s="12">
        <v>2018</v>
      </c>
      <c r="B12" s="61">
        <v>41792</v>
      </c>
      <c r="C12" s="62">
        <v>2.3900000000000001E-2</v>
      </c>
      <c r="D12" s="61">
        <v>20</v>
      </c>
      <c r="E12" s="62">
        <v>0.05</v>
      </c>
      <c r="F12" s="61">
        <v>42</v>
      </c>
      <c r="G12" s="62">
        <v>0</v>
      </c>
      <c r="H12" s="61">
        <v>0</v>
      </c>
      <c r="I12" s="12">
        <v>0</v>
      </c>
    </row>
    <row r="13" spans="1:9" ht="21" x14ac:dyDescent="0.35">
      <c r="A13" s="12">
        <v>2019</v>
      </c>
      <c r="B13" s="61">
        <v>32214</v>
      </c>
      <c r="C13" s="62">
        <v>3.3399999999999999E-2</v>
      </c>
      <c r="D13" s="61">
        <v>25</v>
      </c>
      <c r="E13" s="62">
        <v>0.08</v>
      </c>
      <c r="F13" s="61">
        <v>17</v>
      </c>
      <c r="G13" s="62">
        <v>0.23499999999999999</v>
      </c>
      <c r="H13" s="61">
        <v>0</v>
      </c>
      <c r="I13" s="12">
        <v>0</v>
      </c>
    </row>
    <row r="14" spans="1:9" ht="21" x14ac:dyDescent="0.35">
      <c r="A14" s="12">
        <v>2020</v>
      </c>
      <c r="B14" s="61">
        <v>30357</v>
      </c>
      <c r="C14" s="62">
        <v>4.58E-2</v>
      </c>
      <c r="D14" s="61">
        <v>17</v>
      </c>
      <c r="E14" s="62">
        <v>0.17599999999999999</v>
      </c>
      <c r="F14" s="61">
        <v>15</v>
      </c>
      <c r="G14" s="62">
        <v>6.6699999999999995E-2</v>
      </c>
      <c r="H14" s="61">
        <v>0</v>
      </c>
      <c r="I14" s="12">
        <v>0</v>
      </c>
    </row>
    <row r="15" spans="1:9" ht="21" x14ac:dyDescent="0.35">
      <c r="A15" s="12">
        <v>2021</v>
      </c>
      <c r="B15" s="61">
        <v>34654</v>
      </c>
      <c r="C15" s="62">
        <v>6.6500000000000004E-2</v>
      </c>
      <c r="D15" s="61">
        <v>19</v>
      </c>
      <c r="E15" s="62">
        <v>5.2600000000000001E-2</v>
      </c>
      <c r="F15" s="61">
        <v>21</v>
      </c>
      <c r="G15" s="62">
        <v>0.19</v>
      </c>
      <c r="H15" s="61">
        <v>0</v>
      </c>
      <c r="I15" s="12">
        <v>0</v>
      </c>
    </row>
    <row r="16" spans="1:9" ht="21" x14ac:dyDescent="0.35">
      <c r="A16" s="12">
        <v>2022</v>
      </c>
      <c r="B16" s="61">
        <v>16130</v>
      </c>
      <c r="C16" s="62">
        <v>7.9500000000000001E-2</v>
      </c>
      <c r="D16" s="61">
        <v>11</v>
      </c>
      <c r="E16" s="62">
        <v>0.182</v>
      </c>
      <c r="F16" s="61">
        <v>8</v>
      </c>
      <c r="G16" s="62">
        <v>0.125</v>
      </c>
      <c r="H16" s="61">
        <v>0</v>
      </c>
      <c r="I16" s="12">
        <v>0</v>
      </c>
    </row>
    <row r="17" spans="1:9" ht="21" x14ac:dyDescent="0.35">
      <c r="A17" s="56" t="s">
        <v>166</v>
      </c>
      <c r="B17" s="63">
        <f>SUM(B3:B16)</f>
        <v>570584</v>
      </c>
      <c r="C17" s="56"/>
      <c r="D17" s="63">
        <f>SUM(D3:D16)</f>
        <v>207</v>
      </c>
      <c r="E17" s="56"/>
      <c r="F17" s="63">
        <f>SUM(F3:F16)</f>
        <v>792</v>
      </c>
      <c r="G17" s="56"/>
      <c r="H17" s="63">
        <f>SUM(H3:H16)</f>
        <v>141294</v>
      </c>
      <c r="I17" s="56"/>
    </row>
    <row r="21" spans="1:9" ht="15.75" x14ac:dyDescent="0.25">
      <c r="I21" s="47"/>
    </row>
    <row r="23" spans="1:9" x14ac:dyDescent="0.25">
      <c r="B23">
        <f>B17/SUM(B17,D17,F17,H17,)</f>
        <v>0.80039614126981229</v>
      </c>
      <c r="C23" s="55">
        <f>B17/712212</f>
        <v>0.80114347975041145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79AB-F332-436B-A51C-5DFCBC80FA57}">
  <dimension ref="A1:C7"/>
  <sheetViews>
    <sheetView workbookViewId="0">
      <selection activeCell="E14" sqref="E14"/>
    </sheetView>
  </sheetViews>
  <sheetFormatPr defaultRowHeight="15" x14ac:dyDescent="0.25"/>
  <cols>
    <col min="1" max="1" width="14.7109375" bestFit="1" customWidth="1"/>
    <col min="3" max="3" width="14.7109375" customWidth="1"/>
  </cols>
  <sheetData>
    <row r="1" spans="1:3" ht="38.25" customHeight="1" thickBot="1" x14ac:dyDescent="0.35">
      <c r="A1" s="52" t="s">
        <v>164</v>
      </c>
      <c r="B1" s="53" t="s">
        <v>37</v>
      </c>
      <c r="C1" s="54" t="s">
        <v>163</v>
      </c>
    </row>
    <row r="2" spans="1:3" ht="18.75" customHeight="1" x14ac:dyDescent="0.3">
      <c r="A2" s="48" t="s">
        <v>159</v>
      </c>
      <c r="B2" s="49">
        <v>5281</v>
      </c>
      <c r="C2" s="50">
        <v>0.40585612999999998</v>
      </c>
    </row>
    <row r="3" spans="1:3" ht="18.75" x14ac:dyDescent="0.3">
      <c r="A3" s="48" t="s">
        <v>157</v>
      </c>
      <c r="B3" s="49">
        <v>2848</v>
      </c>
      <c r="C3" s="50">
        <v>0.21887487999999999</v>
      </c>
    </row>
    <row r="4" spans="1:3" ht="18.75" customHeight="1" x14ac:dyDescent="0.3">
      <c r="A4" s="51" t="s">
        <v>162</v>
      </c>
      <c r="B4" s="49">
        <v>2627</v>
      </c>
      <c r="C4" s="50">
        <v>0.20189056</v>
      </c>
    </row>
    <row r="5" spans="1:3" ht="18.75" x14ac:dyDescent="0.3">
      <c r="A5" s="48" t="s">
        <v>161</v>
      </c>
      <c r="B5" s="49">
        <v>1297</v>
      </c>
      <c r="C5" s="50">
        <v>9.9677219999999997E-2</v>
      </c>
    </row>
    <row r="6" spans="1:3" ht="18.75" customHeight="1" x14ac:dyDescent="0.3">
      <c r="A6" s="48" t="s">
        <v>160</v>
      </c>
      <c r="B6" s="49">
        <v>753</v>
      </c>
      <c r="C6" s="50">
        <v>5.7869660000000003E-2</v>
      </c>
    </row>
    <row r="7" spans="1:3" ht="18.75" x14ac:dyDescent="0.3">
      <c r="A7" s="48" t="s">
        <v>158</v>
      </c>
      <c r="B7" s="49">
        <v>206</v>
      </c>
      <c r="C7" s="50">
        <v>1.5831540000000002E-2</v>
      </c>
    </row>
  </sheetData>
  <sortState ref="A2:C7">
    <sortCondition descending="1" ref="C2:C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sheet8</vt:lpstr>
      <vt:lpstr>Sheet1</vt:lpstr>
      <vt:lpstr>Sheet2</vt:lpstr>
      <vt:lpstr>Sheet3</vt:lpstr>
      <vt:lpstr>Elix</vt:lpstr>
      <vt:lpstr>Sheet5</vt:lpstr>
      <vt:lpstr>Sheet6</vt:lpstr>
      <vt:lpstr>Sheet4</vt:lpstr>
      <vt:lpstr>Sheet7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Pisharody, Vivek</dc:creator>
  <cp:lastModifiedBy>Pisharody, Vivek</cp:lastModifiedBy>
  <dcterms:created xsi:type="dcterms:W3CDTF">2024-03-18T23:39:17Z</dcterms:created>
  <dcterms:modified xsi:type="dcterms:W3CDTF">2024-03-26T02:50:48Z</dcterms:modified>
</cp:coreProperties>
</file>