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<sst xmlns="http://schemas.openxmlformats.org/spreadsheetml/2006/main" count="35" uniqueCount="25">
  <si>
    <t xml:space="preserve">How to analyze given algorithm/pseudocode</t>
  </si>
  <si>
    <t xml:space="preserve">Suppose we are given some pseudocode using for loops etc.</t>
  </si>
  <si>
    <t xml:space="preserve">Step 1</t>
  </si>
  <si>
    <t xml:space="preserve">We analyze the pseudocode using the techniques discussed in class (nested for loops, etc).</t>
  </si>
  <si>
    <t xml:space="preserve">Using this, we are able to derive a hypothesis on what the time complexity is, asymptotically.</t>
  </si>
  <si>
    <t xml:space="preserve">Step 2</t>
  </si>
  <si>
    <t xml:space="preserve">Now, we enter the numerical/practical portion where we have to validate our hypothesis.</t>
  </si>
  <si>
    <t xml:space="preserve">To validate our hypothesis, we implement the pseudocode in any language like Java/C# etc and find the elapsed time.</t>
  </si>
  <si>
    <t xml:space="preserve">Then, we compare the theoretically computed value (the hypothesis) with the numerically calculated elapsed time.</t>
  </si>
  <si>
    <t xml:space="preserve">Step 2b</t>
  </si>
  <si>
    <t xml:space="preserve">However, we have one detail here. </t>
  </si>
  <si>
    <t xml:space="preserve"> The theoretical values do not have any units, since we only say something like O(n^2). </t>
  </si>
  <si>
    <t xml:space="preserve"> The numerical values have units like millisecond, nanosecond etc.</t>
  </si>
  <si>
    <t xml:space="preserve">For this we need to use scaling on one of the values.</t>
  </si>
  <si>
    <t xml:space="preserve">n</t>
  </si>
  <si>
    <t xml:space="preserve">Experimental Result, in ns</t>
  </si>
  <si>
    <t xml:space="preserve">Theoretical Result</t>
  </si>
  <si>
    <t xml:space="preserve">Scaling Constant</t>
  </si>
  <si>
    <t xml:space="preserve">Adjusted Theoretical Result</t>
  </si>
  <si>
    <t xml:space="preserve">Step 3</t>
  </si>
  <si>
    <t xml:space="preserve">Now we simply plot the two series (experimental result vs. adjusted theoretical result)</t>
  </si>
  <si>
    <t xml:space="preserve">Step 4</t>
  </si>
  <si>
    <t xml:space="preserve">Analyze the plots and reach a conclusion.</t>
  </si>
  <si>
    <t xml:space="preserve">If the plots are diverging that is a hint that our analysis (and the subsequent hypothesis) may not be correct.</t>
  </si>
  <si>
    <t xml:space="preserve">If the experintal result plot is too jumpy, we can try higher n values (computer too fast for small calculations)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</si>
</sst>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Experimental Result, in ns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Sheet1!$I$15:$I$22</c:f>
              <c:strCache>
                <c:ptCount val="8"/>
                <c:pt idx="0">
                  <c:v>8</c:v>
                </c:pt>
                <c:pt idx="1">
                  <c:v>256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strCache>
            </c:str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292639</c:v>
                </c:pt>
                <c:pt idx="1">
                  <c:v>529973</c:v>
                </c:pt>
                <c:pt idx="2">
                  <c:v>1022548</c:v>
                </c:pt>
                <c:pt idx="3">
                  <c:v>1050521</c:v>
                </c:pt>
                <c:pt idx="4">
                  <c:v>1114045</c:v>
                </c:pt>
                <c:pt idx="5">
                  <c:v>1185199</c:v>
                </c:pt>
                <c:pt idx="6">
                  <c:v>1229186</c:v>
                </c:pt>
                <c:pt idx="7">
                  <c:v>1249047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Sheet1!$I$15:$I$22</c:f>
              <c:strCache>
                <c:ptCount val="8"/>
                <c:pt idx="0">
                  <c:v>8</c:v>
                </c:pt>
                <c:pt idx="1">
                  <c:v>256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strCache>
            </c:strRef>
          </c:cat>
          <c:val>
            <c:numRef>
              <c:f>Sheet1!$M$15:$M$22</c:f>
              <c:numCache>
                <c:formatCode>General</c:formatCode>
                <c:ptCount val="8"/>
                <c:pt idx="0">
                  <c:v>250211.673913043</c:v>
                </c:pt>
                <c:pt idx="1">
                  <c:v>667231.130434783</c:v>
                </c:pt>
                <c:pt idx="2">
                  <c:v>917442.804347826</c:v>
                </c:pt>
                <c:pt idx="3">
                  <c:v>1000846.69565217</c:v>
                </c:pt>
                <c:pt idx="4">
                  <c:v>1084250.58695652</c:v>
                </c:pt>
                <c:pt idx="5">
                  <c:v>1167654.47826087</c:v>
                </c:pt>
                <c:pt idx="6">
                  <c:v>1251058.36956522</c:v>
                </c:pt>
                <c:pt idx="7">
                  <c:v>1334462.26086957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685732"/>
        <c:axId val="14317191"/>
      </c:lineChart>
      <c:catAx>
        <c:axId val="776857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17191"/>
        <c:crosses val="autoZero"/>
        <c:auto val="1"/>
        <c:lblAlgn val="ctr"/>
        <c:lblOffset val="100"/>
        <c:noMultiLvlLbl val="0"/>
      </c:catAx>
      <c:valAx>
        <c:axId val="14317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857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Sheet1!$G$37</c:f>
              <c:strCache>
                <c:ptCount val="1"/>
                <c:pt idx="0">
                  <c:v>Experimental Result, in ns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Sheet1!$F$38:$F$46</c:f>
              <c:strCache>
                <c:ptCount val="9"/>
                <c:pt idx="0">
                  <c:v>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strCache>
            </c:strRef>
          </c:cat>
          <c:val>
            <c:numRef>
              <c:f>Sheet1!$G$38:$G$46</c:f>
              <c:numCache>
                <c:formatCode>General</c:formatCode>
                <c:ptCount val="9"/>
                <c:pt idx="0">
                  <c:v>292639</c:v>
                </c:pt>
                <c:pt idx="1">
                  <c:v>319973</c:v>
                </c:pt>
                <c:pt idx="2">
                  <c:v>341725</c:v>
                </c:pt>
                <c:pt idx="3">
                  <c:v>544434</c:v>
                </c:pt>
                <c:pt idx="4">
                  <c:v>887168</c:v>
                </c:pt>
                <c:pt idx="5">
                  <c:v>1170045</c:v>
                </c:pt>
                <c:pt idx="6">
                  <c:v>1185199</c:v>
                </c:pt>
                <c:pt idx="7">
                  <c:v>1189186</c:v>
                </c:pt>
                <c:pt idx="8">
                  <c:v>1289047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Sheet1!$F$38:$F$46</c:f>
              <c:strCache>
                <c:ptCount val="9"/>
                <c:pt idx="0">
                  <c:v>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strCache>
            </c:strRef>
          </c:cat>
          <c:val>
            <c:numRef>
              <c:f>Sheet1!$J$38:$J$46</c:f>
              <c:numCache>
                <c:formatCode>General</c:formatCode>
                <c:ptCount val="9"/>
                <c:pt idx="0">
                  <c:v>218770.181818182</c:v>
                </c:pt>
                <c:pt idx="1">
                  <c:v>583387.151515151</c:v>
                </c:pt>
                <c:pt idx="2">
                  <c:v>656310.545454545</c:v>
                </c:pt>
                <c:pt idx="3">
                  <c:v>729233.939393939</c:v>
                </c:pt>
                <c:pt idx="4">
                  <c:v>802157.333333333</c:v>
                </c:pt>
                <c:pt idx="5">
                  <c:v>948004.121212121</c:v>
                </c:pt>
                <c:pt idx="6">
                  <c:v>1020927.51515152</c:v>
                </c:pt>
                <c:pt idx="7">
                  <c:v>1093850.90909091</c:v>
                </c:pt>
                <c:pt idx="8">
                  <c:v>1166774.3030303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671025"/>
        <c:axId val="691024"/>
      </c:lineChart>
      <c:catAx>
        <c:axId val="916710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024"/>
        <c:crosses val="autoZero"/>
        <c:auto val="1"/>
        <c:lblAlgn val="ctr"/>
        <c:lblOffset val="100"/>
        <c:noMultiLvlLbl val="0"/>
      </c:catAx>
      <c:valAx>
        <c:axId val="691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710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830160</xdr:colOff>
      <xdr:row>4</xdr:row>
      <xdr:rowOff>188280</xdr:rowOff>
    </xdr:from>
    <xdr:to>
      <xdr:col>20</xdr:col>
      <xdr:colOff>86040</xdr:colOff>
      <xdr:row>20</xdr:row>
      <xdr:rowOff>135360</xdr:rowOff>
    </xdr:to>
    <xdr:graphicFrame>
      <xdr:nvGraphicFramePr>
        <xdr:cNvPr id="0" name="Chart 2"/>
        <xdr:cNvGraphicFramePr/>
      </xdr:nvGraphicFramePr>
      <xdr:xfrm>
        <a:off x="16951680" y="1026360"/>
        <a:ext cx="6856560" cy="34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242280</xdr:colOff>
      <xdr:row>29</xdr:row>
      <xdr:rowOff>34920</xdr:rowOff>
    </xdr:from>
    <xdr:to>
      <xdr:col>19</xdr:col>
      <xdr:colOff>434520</xdr:colOff>
      <xdr:row>50</xdr:row>
      <xdr:rowOff>77040</xdr:rowOff>
    </xdr:to>
    <xdr:graphicFrame>
      <xdr:nvGraphicFramePr>
        <xdr:cNvPr id="1" name="Chart 3"/>
        <xdr:cNvGraphicFramePr/>
      </xdr:nvGraphicFramePr>
      <xdr:xfrm>
        <a:off x="14191920" y="6130800"/>
        <a:ext cx="8879040" cy="46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7"/>
  <sheetViews>
    <sheetView showFormulas="false" showGridLines="true" showRowColHeaders="true" showZeros="true" rightToLeft="false" tabSelected="true" showOutlineSymbols="true" defaultGridColor="true" view="normal" topLeftCell="H5" colorId="64" zoomScale="108" zoomScaleNormal="108" zoomScalePageLayoutView="100" workbookViewId="0">
      <selection pane="topLeft" activeCell="L6" activeCellId="0" sqref="L6"/>
    </sheetView>
  </sheetViews>
  <sheetFormatPr defaultColWidth="11.1796875" defaultRowHeight="15.75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2.34"/>
    <col collapsed="false" customWidth="true" hidden="false" outlineLevel="0" max="3" min="3" style="0" width="15.16"/>
    <col collapsed="false" customWidth="true" hidden="false" outlineLevel="0" max="10" min="10" style="0" width="19.16"/>
  </cols>
  <sheetData>
    <row r="2" customFormat="false" ht="19.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5" hidden="false" customHeight="true" outlineLevel="0" collapsed="false">
      <c r="B3" s="0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.75" hidden="false" customHeight="false" outlineLevel="0" collapsed="false">
      <c r="A4" s="0" t="s">
        <v>2</v>
      </c>
      <c r="B4" s="0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customFormat="false" ht="15.75" hidden="false" customHeight="false" outlineLevel="0" collapsed="false">
      <c r="B5" s="0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customFormat="false" ht="15" hidden="false" customHeight="true" outlineLevel="0" collapsed="false">
      <c r="A6" s="0" t="s">
        <v>5</v>
      </c>
      <c r="B6" s="0" t="s">
        <v>6</v>
      </c>
      <c r="C6" s="2"/>
      <c r="D6" s="2"/>
      <c r="E6" s="2"/>
      <c r="F6" s="2"/>
      <c r="G6" s="3"/>
    </row>
    <row r="7" customFormat="false" ht="15" hidden="false" customHeight="true" outlineLevel="0" collapsed="false">
      <c r="B7" s="0" t="s">
        <v>7</v>
      </c>
      <c r="C7" s="2"/>
      <c r="D7" s="2"/>
      <c r="E7" s="2"/>
      <c r="F7" s="2"/>
      <c r="G7" s="3"/>
    </row>
    <row r="8" customFormat="false" ht="15" hidden="false" customHeight="true" outlineLevel="0" collapsed="false">
      <c r="B8" s="0" t="s">
        <v>8</v>
      </c>
      <c r="C8" s="2"/>
      <c r="D8" s="2"/>
      <c r="E8" s="2"/>
      <c r="F8" s="2"/>
      <c r="G8" s="3"/>
    </row>
    <row r="9" customFormat="false" ht="15" hidden="false" customHeight="true" outlineLevel="0" collapsed="false">
      <c r="A9" s="0" t="s">
        <v>9</v>
      </c>
      <c r="B9" s="0" t="s">
        <v>10</v>
      </c>
      <c r="C9" s="2"/>
      <c r="D9" s="2"/>
      <c r="E9" s="2"/>
      <c r="F9" s="2"/>
      <c r="G9" s="3"/>
    </row>
    <row r="10" customFormat="false" ht="15" hidden="false" customHeight="true" outlineLevel="0" collapsed="false">
      <c r="B10" s="4" t="s">
        <v>11</v>
      </c>
      <c r="C10" s="2"/>
      <c r="D10" s="2"/>
      <c r="E10" s="2"/>
      <c r="F10" s="2"/>
      <c r="G10" s="3"/>
    </row>
    <row r="11" customFormat="false" ht="15" hidden="false" customHeight="true" outlineLevel="0" collapsed="false">
      <c r="B11" s="4" t="s">
        <v>12</v>
      </c>
      <c r="C11" s="2"/>
      <c r="D11" s="2"/>
      <c r="E11" s="2"/>
      <c r="F11" s="2"/>
      <c r="G11" s="3"/>
    </row>
    <row r="12" customFormat="false" ht="15" hidden="false" customHeight="true" outlineLevel="0" collapsed="false">
      <c r="B12" s="0" t="s">
        <v>13</v>
      </c>
      <c r="C12" s="2"/>
      <c r="D12" s="2"/>
      <c r="E12" s="2"/>
      <c r="F12" s="2"/>
      <c r="G12" s="3"/>
    </row>
    <row r="14" customFormat="false" ht="51" hidden="false" customHeight="false" outlineLevel="0" collapsed="false">
      <c r="B14" s="0" t="s">
        <v>14</v>
      </c>
      <c r="C14" s="2" t="s">
        <v>15</v>
      </c>
      <c r="D14" s="2" t="s">
        <v>16</v>
      </c>
      <c r="E14" s="2" t="s">
        <v>17</v>
      </c>
      <c r="F14" s="2" t="s">
        <v>18</v>
      </c>
      <c r="I14" s="0" t="s">
        <v>14</v>
      </c>
      <c r="J14" s="2" t="s">
        <v>15</v>
      </c>
      <c r="K14" s="2" t="s">
        <v>16</v>
      </c>
      <c r="L14" s="2" t="s">
        <v>17</v>
      </c>
      <c r="M14" s="2" t="s">
        <v>18</v>
      </c>
    </row>
    <row r="15" customFormat="false" ht="15" hidden="false" customHeight="false" outlineLevel="0" collapsed="false">
      <c r="B15" s="0" t="n">
        <v>8</v>
      </c>
      <c r="C15" s="0" t="n">
        <v>9000</v>
      </c>
      <c r="D15" s="0" t="n">
        <v>3</v>
      </c>
      <c r="F15" s="0" t="n">
        <f aca="false">D15*$E$24</f>
        <v>5142.85714285714</v>
      </c>
      <c r="I15" s="0" t="n">
        <v>8</v>
      </c>
      <c r="J15" s="0" t="n">
        <v>292639</v>
      </c>
      <c r="K15" s="0" t="n">
        <f aca="false">LOG(I15,2)</f>
        <v>3</v>
      </c>
      <c r="M15" s="0" t="n">
        <f aca="false">K15*$L$23</f>
        <v>250211.673913043</v>
      </c>
    </row>
    <row r="16" customFormat="false" ht="15" hidden="false" customHeight="false" outlineLevel="0" collapsed="false">
      <c r="B16" s="0" t="n">
        <v>16</v>
      </c>
      <c r="C16" s="0" t="n">
        <v>10000</v>
      </c>
      <c r="D16" s="0" t="n">
        <v>4</v>
      </c>
      <c r="F16" s="0" t="n">
        <f aca="false">D16*$E$24</f>
        <v>6857.14285714286</v>
      </c>
      <c r="I16" s="0" t="n">
        <v>256</v>
      </c>
      <c r="J16" s="0" t="n">
        <v>529973</v>
      </c>
      <c r="K16" s="0" t="n">
        <f aca="false">LOG(I16,2)</f>
        <v>8</v>
      </c>
      <c r="M16" s="0" t="n">
        <f aca="false">K16*$L$23</f>
        <v>667231.130434783</v>
      </c>
    </row>
    <row r="17" customFormat="false" ht="15" hidden="false" customHeight="false" outlineLevel="0" collapsed="false">
      <c r="B17" s="5" t="n">
        <v>64</v>
      </c>
      <c r="C17" s="0" t="n">
        <v>11000</v>
      </c>
      <c r="D17" s="0" t="n">
        <v>6</v>
      </c>
      <c r="F17" s="0" t="n">
        <f aca="false">E24*D17</f>
        <v>10285.7142857143</v>
      </c>
      <c r="I17" s="0" t="n">
        <v>2048</v>
      </c>
      <c r="J17" s="0" t="n">
        <v>1022548</v>
      </c>
      <c r="K17" s="0" t="n">
        <f aca="false">LOG(I17,2)</f>
        <v>11</v>
      </c>
      <c r="M17" s="0" t="n">
        <f aca="false">K17*$L$23</f>
        <v>917442.804347826</v>
      </c>
    </row>
    <row r="18" customFormat="false" ht="15" hidden="false" customHeight="false" outlineLevel="0" collapsed="false">
      <c r="B18" s="0" t="n">
        <v>256</v>
      </c>
      <c r="C18" s="0" t="n">
        <v>11000</v>
      </c>
      <c r="D18" s="0" t="n">
        <v>8</v>
      </c>
      <c r="F18" s="0" t="n">
        <f aca="false">E24*D18</f>
        <v>13714.2857142857</v>
      </c>
      <c r="I18" s="0" t="n">
        <v>4096</v>
      </c>
      <c r="J18" s="0" t="n">
        <v>1050521</v>
      </c>
      <c r="K18" s="0" t="n">
        <f aca="false">LOG(I18,2)</f>
        <v>12</v>
      </c>
      <c r="M18" s="0" t="n">
        <f aca="false">K18*$L$23</f>
        <v>1000846.69565217</v>
      </c>
    </row>
    <row r="19" customFormat="false" ht="15" hidden="false" customHeight="false" outlineLevel="0" collapsed="false">
      <c r="B19" s="0" t="n">
        <v>512</v>
      </c>
      <c r="C19" s="0" t="n">
        <v>15000</v>
      </c>
      <c r="D19" s="0" t="n">
        <v>9</v>
      </c>
      <c r="F19" s="0" t="n">
        <f aca="false">D19*$E24</f>
        <v>15428.5714285714</v>
      </c>
      <c r="I19" s="0" t="n">
        <f aca="false">I18*2</f>
        <v>8192</v>
      </c>
      <c r="J19" s="0" t="n">
        <v>1114045</v>
      </c>
      <c r="K19" s="0" t="n">
        <f aca="false">LOG(I19,2)</f>
        <v>13</v>
      </c>
      <c r="M19" s="0" t="n">
        <f aca="false">K19*$L$23</f>
        <v>1084250.58695652</v>
      </c>
    </row>
    <row r="20" customFormat="false" ht="15" hidden="false" customHeight="false" outlineLevel="0" collapsed="false">
      <c r="B20" s="0" t="n">
        <v>1024</v>
      </c>
      <c r="C20" s="0" t="n">
        <v>15000</v>
      </c>
      <c r="D20" s="0" t="n">
        <v>10</v>
      </c>
      <c r="F20" s="0" t="n">
        <f aca="false">E24*D20</f>
        <v>17142.8571428571</v>
      </c>
      <c r="I20" s="0" t="n">
        <f aca="false">I19*2</f>
        <v>16384</v>
      </c>
      <c r="J20" s="0" t="n">
        <v>1185199</v>
      </c>
      <c r="K20" s="0" t="n">
        <f aca="false">LOG(I20,2)</f>
        <v>14</v>
      </c>
      <c r="M20" s="0" t="n">
        <f aca="false">K20*$L$23</f>
        <v>1167654.47826087</v>
      </c>
    </row>
    <row r="21" customFormat="false" ht="15" hidden="false" customHeight="false" outlineLevel="0" collapsed="false">
      <c r="B21" s="0" t="n">
        <v>2048</v>
      </c>
      <c r="C21" s="0" t="n">
        <v>17000</v>
      </c>
      <c r="D21" s="0" t="n">
        <v>11</v>
      </c>
      <c r="F21" s="0" t="n">
        <f aca="false">E24*D21</f>
        <v>18857.1428571429</v>
      </c>
      <c r="I21" s="0" t="n">
        <f aca="false">I20*2</f>
        <v>32768</v>
      </c>
      <c r="J21" s="0" t="n">
        <v>1229186</v>
      </c>
      <c r="K21" s="0" t="n">
        <f aca="false">LOG(I21,2)</f>
        <v>15</v>
      </c>
      <c r="M21" s="0" t="n">
        <f aca="false">K21*$L$23</f>
        <v>1251058.36956522</v>
      </c>
    </row>
    <row r="22" customFormat="false" ht="15" hidden="false" customHeight="false" outlineLevel="0" collapsed="false">
      <c r="B22" s="0" t="n">
        <v>4096</v>
      </c>
      <c r="C22" s="0" t="n">
        <v>20000</v>
      </c>
      <c r="D22" s="0" t="n">
        <v>12</v>
      </c>
      <c r="F22" s="0" t="n">
        <f aca="false">D22*E24</f>
        <v>20571.4285714286</v>
      </c>
      <c r="I22" s="0" t="n">
        <f aca="false">I21*2</f>
        <v>65536</v>
      </c>
      <c r="J22" s="0" t="n">
        <v>1249047</v>
      </c>
      <c r="K22" s="0" t="n">
        <f aca="false">LOG(I22,2)</f>
        <v>16</v>
      </c>
      <c r="M22" s="0" t="n">
        <f aca="false">K22*$L$23</f>
        <v>1334462.26086957</v>
      </c>
    </row>
    <row r="23" customFormat="false" ht="15" hidden="false" customHeight="false" outlineLevel="0" collapsed="false">
      <c r="J23" s="0" t="n">
        <f aca="false">AVERAGE(J15:J22)</f>
        <v>959144.75</v>
      </c>
      <c r="K23" s="0" t="n">
        <f aca="false">AVERAGE(K15:K22)</f>
        <v>11.5</v>
      </c>
      <c r="L23" s="0" t="n">
        <f aca="false">J23/K23</f>
        <v>83403.8913043478</v>
      </c>
    </row>
    <row r="24" customFormat="false" ht="15" hidden="false" customHeight="false" outlineLevel="0" collapsed="false">
      <c r="C24" s="0" t="n">
        <f aca="false">AVERAGE(C15:C23)</f>
        <v>13500</v>
      </c>
      <c r="D24" s="0" t="n">
        <f aca="false">AVERAGE(D15:D23)</f>
        <v>7.875</v>
      </c>
      <c r="E24" s="0" t="n">
        <f aca="false">C24/D24</f>
        <v>1714.28571428571</v>
      </c>
    </row>
    <row r="25" customFormat="false" ht="15" hidden="false" customHeight="false" outlineLevel="0" collapsed="false"/>
    <row r="26" customFormat="false" ht="15" hidden="false" customHeight="false" outlineLevel="0" collapsed="false">
      <c r="A26" s="0" t="s">
        <v>19</v>
      </c>
      <c r="B26" s="0" t="s">
        <v>20</v>
      </c>
    </row>
    <row r="27" customFormat="false" ht="15" hidden="false" customHeight="false" outlineLevel="0" collapsed="false"/>
    <row r="28" customFormat="false" ht="15.75" hidden="false" customHeight="false" outlineLevel="0" collapsed="false">
      <c r="A28" s="0" t="s">
        <v>21</v>
      </c>
      <c r="B28" s="0" t="s">
        <v>22</v>
      </c>
    </row>
    <row r="29" customFormat="false" ht="15.75" hidden="false" customHeight="false" outlineLevel="0" collapsed="false">
      <c r="B29" s="0" t="s">
        <v>23</v>
      </c>
    </row>
    <row r="30" customFormat="false" ht="15.75" hidden="false" customHeight="false" outlineLevel="0" collapsed="false">
      <c r="B30" s="0" t="s">
        <v>24</v>
      </c>
    </row>
    <row r="37" customFormat="false" ht="51" hidden="false" customHeight="false" outlineLevel="0" collapsed="false">
      <c r="F37" s="0" t="s">
        <v>14</v>
      </c>
      <c r="G37" s="2" t="s">
        <v>15</v>
      </c>
      <c r="H37" s="2" t="s">
        <v>16</v>
      </c>
      <c r="I37" s="2" t="s">
        <v>17</v>
      </c>
      <c r="J37" s="2" t="s">
        <v>18</v>
      </c>
    </row>
    <row r="38" customFormat="false" ht="15.75" hidden="false" customHeight="false" outlineLevel="0" collapsed="false">
      <c r="F38" s="0" t="n">
        <v>8</v>
      </c>
      <c r="G38" s="0" t="n">
        <v>292639</v>
      </c>
      <c r="H38" s="0" t="n">
        <v>3</v>
      </c>
      <c r="J38" s="0" t="n">
        <f aca="false">H38*I47</f>
        <v>218770.181818182</v>
      </c>
    </row>
    <row r="39" customFormat="false" ht="15.75" hidden="false" customHeight="false" outlineLevel="0" collapsed="false">
      <c r="F39" s="0" t="n">
        <v>256</v>
      </c>
      <c r="G39" s="0" t="n">
        <v>319973</v>
      </c>
      <c r="H39" s="0" t="n">
        <v>8</v>
      </c>
      <c r="J39" s="0" t="n">
        <f aca="false">I47*H39</f>
        <v>583387.151515151</v>
      </c>
    </row>
    <row r="40" customFormat="false" ht="15.75" hidden="false" customHeight="false" outlineLevel="0" collapsed="false">
      <c r="F40" s="0" t="n">
        <v>512</v>
      </c>
      <c r="G40" s="0" t="n">
        <v>341725</v>
      </c>
      <c r="H40" s="0" t="n">
        <v>9</v>
      </c>
      <c r="J40" s="0" t="n">
        <f aca="false">H40*I47</f>
        <v>656310.545454545</v>
      </c>
    </row>
    <row r="41" customFormat="false" ht="15.75" hidden="false" customHeight="false" outlineLevel="0" collapsed="false">
      <c r="F41" s="0" t="n">
        <v>1024</v>
      </c>
      <c r="G41" s="0" t="n">
        <v>544434</v>
      </c>
      <c r="H41" s="0" t="n">
        <v>10</v>
      </c>
      <c r="J41" s="0" t="n">
        <f aca="false">I47*H41</f>
        <v>729233.939393939</v>
      </c>
    </row>
    <row r="42" customFormat="false" ht="15.75" hidden="false" customHeight="false" outlineLevel="0" collapsed="false">
      <c r="F42" s="0" t="n">
        <v>2048</v>
      </c>
      <c r="G42" s="0" t="n">
        <v>887168</v>
      </c>
      <c r="H42" s="0" t="n">
        <v>11</v>
      </c>
      <c r="J42" s="0" t="n">
        <f aca="false">I47*H42</f>
        <v>802157.333333333</v>
      </c>
    </row>
    <row r="43" customFormat="false" ht="15.75" hidden="false" customHeight="false" outlineLevel="0" collapsed="false">
      <c r="F43" s="0" t="n">
        <v>8192</v>
      </c>
      <c r="G43" s="0" t="n">
        <v>1170045</v>
      </c>
      <c r="H43" s="0" t="n">
        <v>13</v>
      </c>
      <c r="J43" s="0" t="n">
        <f aca="false">H43*I47</f>
        <v>948004.121212121</v>
      </c>
    </row>
    <row r="44" customFormat="false" ht="15.75" hidden="false" customHeight="false" outlineLevel="0" collapsed="false">
      <c r="F44" s="0" t="n">
        <v>16384</v>
      </c>
      <c r="G44" s="0" t="n">
        <v>1185199</v>
      </c>
      <c r="H44" s="0" t="n">
        <v>14</v>
      </c>
      <c r="J44" s="0" t="n">
        <f aca="false">H44*I47</f>
        <v>1020927.51515152</v>
      </c>
    </row>
    <row r="45" customFormat="false" ht="15.75" hidden="false" customHeight="false" outlineLevel="0" collapsed="false">
      <c r="F45" s="0" t="n">
        <v>32768</v>
      </c>
      <c r="G45" s="0" t="n">
        <v>1189186</v>
      </c>
      <c r="H45" s="0" t="n">
        <v>15</v>
      </c>
      <c r="J45" s="0" t="n">
        <f aca="false">I47*H45</f>
        <v>1093850.90909091</v>
      </c>
    </row>
    <row r="46" customFormat="false" ht="15.75" hidden="false" customHeight="false" outlineLevel="0" collapsed="false">
      <c r="F46" s="0" t="n">
        <v>65536</v>
      </c>
      <c r="G46" s="0" t="n">
        <v>1289047</v>
      </c>
      <c r="H46" s="0" t="n">
        <v>16</v>
      </c>
      <c r="J46" s="0" t="n">
        <f aca="false">I47*H46</f>
        <v>1166774.3030303</v>
      </c>
    </row>
    <row r="47" customFormat="false" ht="15.75" hidden="false" customHeight="false" outlineLevel="0" collapsed="false">
      <c r="G47" s="0" t="n">
        <f aca="false">AVERAGE(G38:G46)</f>
        <v>802157.333333333</v>
      </c>
      <c r="H47" s="0" t="n">
        <f aca="false">AVERAGE(H38:H46)</f>
        <v>11</v>
      </c>
      <c r="I47" s="0" t="n">
        <f aca="false">G47/H47</f>
        <v>72923.3939393939</v>
      </c>
    </row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2023-10-06T03:48:06Z</dcterms:created>
  <dc:creator>Varada, Sai Nikhil</dc:creator>
  <dc:description/>
  <dc:language>en-US</dc:language>
  <cp:lastModifiedBy/>
  <dcterms:modified xsi:type="dcterms:W3CDTF">2023-10-06T20:33:11Z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