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120" yWindow="750" windowWidth="14280" windowHeight="4875"/>
  </bookViews>
  <sheets>
    <sheet name="Resource Plan" sheetId="1" r:id="rId1"/>
    <sheet name="Contact Information" sheetId="3" r:id="rId2"/>
    <sheet name="Key Lists" sheetId="2" state="hidden" r:id="rId3"/>
    <sheet name="LSP GAI GL Project oncall" sheetId="5" state="hidden" r:id="rId4"/>
    <sheet name="Source oncall Plan" sheetId="4" r:id="rId5"/>
  </sheets>
  <externalReferences>
    <externalReference r:id="rId6"/>
    <externalReference r:id="rId7"/>
    <externalReference r:id="rId8"/>
  </externalReferences>
  <definedNames>
    <definedName name="_xlnm._FilterDatabase" localSheetId="1" hidden="1">'Contact Information'!$A$2:$G$133</definedName>
    <definedName name="_xlnm._FilterDatabase" localSheetId="0" hidden="1">'Resource Plan'!$A$5:$L$226</definedName>
    <definedName name="_xlnm._FilterDatabase" localSheetId="4">'Source oncall Plan'!$A$1:$E$1</definedName>
    <definedName name="a">'[1]Key Lists'!$Q$2:$Q$200</definedName>
    <definedName name="asd">'[2]Key Lists'!$A$2:$B$7</definedName>
    <definedName name="d">'[2]Key Lists'!$Q$2:$Q$200</definedName>
    <definedName name="Detailed_Roles">'Key Lists'!$Q$2:$Q$200</definedName>
    <definedName name="Division">'Key Lists'!$A$2:$B$7</definedName>
    <definedName name="dsds">'[3]Contact Information'!$B$3:$B$131</definedName>
    <definedName name="Main_Area">'Key Lists'!$Y$2:$Y$15</definedName>
    <definedName name="Names">'Contact Information'!$B$3:$B$161</definedName>
    <definedName name="Persons">'Contact Information'!$B$3:$D$161</definedName>
    <definedName name="Roles">'Key Lists'!$V$2:$V$14</definedName>
    <definedName name="sdvvd">'[2]Key Lists'!$F$2:$G$13</definedName>
    <definedName name="Specific_Roles">'Key Lists'!$Q$2:$S$200</definedName>
    <definedName name="Sub_Area">'Key Lists'!$AB$2:$AB$35</definedName>
    <definedName name="Sunil_Rajmani" localSheetId="1">'Resource Plan'!$I$50</definedName>
    <definedName name="Team">'Key Lists'!$K$2:$L$32</definedName>
    <definedName name="Unit">'Key Lists'!$F$2:$G$13</definedName>
    <definedName name="wqwwd">'[3]Key Lists'!$AB$2:$AB$35</definedName>
  </definedNames>
  <calcPr calcId="145621"/>
</workbook>
</file>

<file path=xl/calcChain.xml><?xml version="1.0" encoding="utf-8"?>
<calcChain xmlns="http://schemas.openxmlformats.org/spreadsheetml/2006/main">
  <c r="K64" i="1" l="1"/>
  <c r="K7" i="1"/>
  <c r="K63" i="1" l="1"/>
  <c r="J63" i="1"/>
  <c r="A63" i="1"/>
  <c r="D63" i="1" s="1"/>
  <c r="B63" i="1" l="1"/>
  <c r="C63" i="1"/>
  <c r="K27" i="1" l="1"/>
  <c r="J27" i="1"/>
  <c r="D27" i="1"/>
  <c r="C27" i="1"/>
  <c r="B27" i="1"/>
  <c r="J64" i="1" l="1"/>
  <c r="A64" i="1"/>
  <c r="B64" i="1" s="1"/>
  <c r="D64" i="1" l="1"/>
  <c r="C64" i="1"/>
  <c r="K62" i="1" l="1"/>
  <c r="J62" i="1"/>
  <c r="A62" i="1"/>
  <c r="B62" i="1" s="1"/>
  <c r="C62" i="1" l="1"/>
  <c r="D62" i="1"/>
  <c r="K66" i="1" l="1"/>
  <c r="J66" i="1"/>
  <c r="K24" i="1" l="1"/>
  <c r="J24" i="1"/>
  <c r="K30" i="1" l="1"/>
  <c r="K8" i="1" l="1"/>
  <c r="J8" i="1"/>
  <c r="J7" i="1"/>
  <c r="J2" i="1" l="1"/>
  <c r="A70" i="1" l="1"/>
  <c r="B70" i="1" s="1"/>
  <c r="J70" i="1"/>
  <c r="K70" i="1"/>
  <c r="J37" i="1"/>
  <c r="K37" i="1"/>
  <c r="C70" i="1" l="1"/>
  <c r="K59" i="1"/>
  <c r="J59" i="1"/>
  <c r="K56" i="1"/>
  <c r="J56" i="1"/>
  <c r="A67" i="1" l="1"/>
  <c r="D67" i="1" s="1"/>
  <c r="J65" i="1"/>
  <c r="K65" i="1"/>
  <c r="B67" i="1" l="1"/>
  <c r="C67" i="1"/>
  <c r="K84" i="1" l="1"/>
  <c r="K13" i="1" l="1"/>
  <c r="J13" i="1"/>
  <c r="K51" i="1" l="1"/>
  <c r="J50" i="1" l="1"/>
  <c r="K50" i="1"/>
  <c r="K26" i="1" l="1"/>
  <c r="J26" i="1"/>
  <c r="K72" i="1" l="1"/>
  <c r="J72" i="1"/>
  <c r="K31" i="1" l="1"/>
  <c r="J31" i="1"/>
  <c r="K74" i="1"/>
  <c r="J74" i="1"/>
  <c r="K73" i="1"/>
  <c r="J73" i="1"/>
  <c r="K71" i="1"/>
  <c r="J71" i="1"/>
  <c r="K2" i="1"/>
  <c r="K23" i="1" l="1"/>
  <c r="J23" i="1"/>
  <c r="K22" i="1"/>
  <c r="J22" i="1"/>
  <c r="K15" i="1" l="1"/>
  <c r="J15" i="1"/>
  <c r="K49" i="1"/>
  <c r="J49" i="1"/>
  <c r="K32" i="1" l="1"/>
  <c r="J32" i="1"/>
  <c r="A65" i="1" l="1"/>
  <c r="C65" i="1" s="1"/>
  <c r="K29" i="1"/>
  <c r="J29" i="1"/>
  <c r="K35" i="1"/>
  <c r="K19" i="1"/>
  <c r="J19" i="1"/>
  <c r="K18" i="1"/>
  <c r="J18" i="1"/>
  <c r="D65" i="1" l="1"/>
  <c r="B65" i="1"/>
  <c r="K58" i="1"/>
  <c r="J58" i="1"/>
  <c r="K10" i="1" l="1"/>
  <c r="J10" i="1"/>
  <c r="K1" i="1" l="1"/>
  <c r="J1" i="1"/>
  <c r="J14" i="1"/>
  <c r="K14" i="1"/>
  <c r="K61" i="1"/>
  <c r="J61" i="1"/>
  <c r="K60" i="1"/>
  <c r="J60" i="1"/>
  <c r="K57" i="1"/>
  <c r="J57" i="1"/>
  <c r="K55" i="1"/>
  <c r="J55" i="1"/>
  <c r="K54" i="1"/>
  <c r="J54" i="1"/>
  <c r="J11" i="1" l="1"/>
  <c r="K11" i="1"/>
  <c r="J38" i="1"/>
  <c r="K38" i="1"/>
  <c r="J35" i="1"/>
  <c r="J47" i="1" l="1"/>
  <c r="K47" i="1"/>
  <c r="J48" i="1"/>
  <c r="K48" i="1"/>
  <c r="J45" i="1" l="1"/>
  <c r="K45" i="1"/>
  <c r="J46" i="1"/>
  <c r="K46" i="1"/>
  <c r="K36" i="1" l="1"/>
  <c r="J36" i="1"/>
  <c r="S73" i="2" l="1"/>
  <c r="K21" i="1" l="1"/>
  <c r="J21" i="1"/>
  <c r="S68" i="2" l="1"/>
  <c r="S67" i="2"/>
  <c r="S66" i="2"/>
  <c r="S65" i="2"/>
  <c r="S64" i="2"/>
  <c r="S63" i="2"/>
  <c r="S62" i="2"/>
  <c r="R87" i="2"/>
  <c r="R86" i="2"/>
  <c r="R85" i="2"/>
  <c r="R84" i="2"/>
  <c r="R83" i="2"/>
  <c r="R82" i="2"/>
  <c r="R81" i="2"/>
  <c r="R80" i="2"/>
  <c r="R79" i="2"/>
  <c r="R78" i="2"/>
  <c r="R77" i="2"/>
  <c r="R76" i="2"/>
  <c r="R75" i="2"/>
  <c r="R74" i="2"/>
  <c r="A59" i="1" l="1"/>
  <c r="D59" i="1" s="1"/>
  <c r="A56" i="1"/>
  <c r="D56" i="1" s="1"/>
  <c r="A58" i="1"/>
  <c r="A54" i="1"/>
  <c r="A55" i="1"/>
  <c r="A57" i="1"/>
  <c r="A60" i="1"/>
  <c r="A61" i="1"/>
  <c r="D58" i="1" l="1"/>
  <c r="D57" i="1"/>
  <c r="D55" i="1"/>
  <c r="D60" i="1"/>
  <c r="D61" i="1"/>
  <c r="D54" i="1"/>
  <c r="K150" i="1"/>
  <c r="J150" i="1"/>
  <c r="K149" i="1"/>
  <c r="J149" i="1"/>
  <c r="K148" i="1"/>
  <c r="J148" i="1"/>
  <c r="K147" i="1"/>
  <c r="J147" i="1"/>
  <c r="K146" i="1"/>
  <c r="J146" i="1"/>
  <c r="K145" i="1"/>
  <c r="J145" i="1"/>
  <c r="K144" i="1"/>
  <c r="J144" i="1"/>
  <c r="K143" i="1"/>
  <c r="J143" i="1"/>
  <c r="K142" i="1"/>
  <c r="J14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K111" i="1"/>
  <c r="J111" i="1"/>
  <c r="K110" i="1"/>
  <c r="J110" i="1"/>
  <c r="K109" i="1"/>
  <c r="J109" i="1"/>
  <c r="K108" i="1"/>
  <c r="J10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K77" i="1"/>
  <c r="J77" i="1"/>
  <c r="K76" i="1"/>
  <c r="J76" i="1"/>
  <c r="K75" i="1"/>
  <c r="J75" i="1"/>
  <c r="K69" i="1"/>
  <c r="J69" i="1"/>
  <c r="J68" i="1"/>
  <c r="K53" i="1"/>
  <c r="J53" i="1"/>
  <c r="K52" i="1"/>
  <c r="J52" i="1"/>
  <c r="J51" i="1"/>
  <c r="K16" i="1"/>
  <c r="J16" i="1"/>
  <c r="K20" i="1"/>
  <c r="J20" i="1"/>
  <c r="K6" i="1"/>
  <c r="J6" i="1"/>
  <c r="K9" i="1"/>
  <c r="J9" i="1"/>
  <c r="A69" i="1"/>
  <c r="A75" i="1"/>
  <c r="A76" i="1"/>
  <c r="B76" i="1" s="1"/>
  <c r="A77" i="1"/>
  <c r="A78" i="1"/>
  <c r="B78" i="1" s="1"/>
  <c r="A79" i="1"/>
  <c r="B79" i="1" s="1"/>
  <c r="A80" i="1"/>
  <c r="A81" i="1"/>
  <c r="A82" i="1"/>
  <c r="B82" i="1" s="1"/>
  <c r="A83" i="1"/>
  <c r="B83" i="1" s="1"/>
  <c r="A84" i="1"/>
  <c r="A85" i="1"/>
  <c r="A86" i="1"/>
  <c r="B86" i="1" s="1"/>
  <c r="A87" i="1"/>
  <c r="B87" i="1" s="1"/>
  <c r="A88" i="1"/>
  <c r="A89" i="1"/>
  <c r="A90" i="1"/>
  <c r="B90" i="1" s="1"/>
  <c r="A91" i="1"/>
  <c r="B91" i="1" s="1"/>
  <c r="A92" i="1"/>
  <c r="A93" i="1"/>
  <c r="A94" i="1"/>
  <c r="B94" i="1" s="1"/>
  <c r="A95" i="1"/>
  <c r="B95" i="1" s="1"/>
  <c r="A96" i="1"/>
  <c r="A97" i="1"/>
  <c r="A98" i="1"/>
  <c r="B98" i="1" s="1"/>
  <c r="A99" i="1"/>
  <c r="B99" i="1" s="1"/>
  <c r="A100" i="1"/>
  <c r="A101" i="1"/>
  <c r="A102" i="1"/>
  <c r="B102" i="1" s="1"/>
  <c r="A103" i="1"/>
  <c r="B103" i="1" s="1"/>
  <c r="A104" i="1"/>
  <c r="A105" i="1"/>
  <c r="A106" i="1"/>
  <c r="B106" i="1" s="1"/>
  <c r="A107" i="1"/>
  <c r="B107" i="1" s="1"/>
  <c r="A108" i="1"/>
  <c r="A109" i="1"/>
  <c r="A110" i="1"/>
  <c r="B110" i="1" s="1"/>
  <c r="A111" i="1"/>
  <c r="B111" i="1" s="1"/>
  <c r="A112" i="1"/>
  <c r="A113" i="1"/>
  <c r="A114" i="1"/>
  <c r="B114" i="1" s="1"/>
  <c r="A115" i="1"/>
  <c r="B115" i="1" s="1"/>
  <c r="A116" i="1"/>
  <c r="A117" i="1"/>
  <c r="A118" i="1"/>
  <c r="B118" i="1" s="1"/>
  <c r="A119" i="1"/>
  <c r="B119" i="1" s="1"/>
  <c r="A120" i="1"/>
  <c r="A121" i="1"/>
  <c r="A122" i="1"/>
  <c r="B122" i="1" s="1"/>
  <c r="A123" i="1"/>
  <c r="B123" i="1" s="1"/>
  <c r="A124" i="1"/>
  <c r="D123" i="1" s="1"/>
  <c r="A125" i="1"/>
  <c r="D124" i="1" s="1"/>
  <c r="A126" i="1"/>
  <c r="D125" i="1" s="1"/>
  <c r="A127" i="1"/>
  <c r="D126" i="1" s="1"/>
  <c r="A128" i="1"/>
  <c r="D127" i="1" s="1"/>
  <c r="A129" i="1"/>
  <c r="D128" i="1" s="1"/>
  <c r="A130" i="1"/>
  <c r="D129" i="1" s="1"/>
  <c r="A131" i="1"/>
  <c r="D130" i="1" s="1"/>
  <c r="A132" i="1"/>
  <c r="D131" i="1" s="1"/>
  <c r="A133" i="1"/>
  <c r="D132" i="1" s="1"/>
  <c r="A134" i="1"/>
  <c r="D133" i="1" s="1"/>
  <c r="A135" i="1"/>
  <c r="D134" i="1" s="1"/>
  <c r="A136" i="1"/>
  <c r="D135" i="1" s="1"/>
  <c r="A137" i="1"/>
  <c r="D136" i="1" s="1"/>
  <c r="A138" i="1"/>
  <c r="D137" i="1" s="1"/>
  <c r="A139" i="1"/>
  <c r="D138" i="1" s="1"/>
  <c r="A140" i="1"/>
  <c r="D139" i="1" s="1"/>
  <c r="A141" i="1"/>
  <c r="D140" i="1" s="1"/>
  <c r="A142" i="1"/>
  <c r="D141" i="1" s="1"/>
  <c r="A143" i="1"/>
  <c r="D142" i="1" s="1"/>
  <c r="A144" i="1"/>
  <c r="D143" i="1" s="1"/>
  <c r="A145" i="1"/>
  <c r="D144" i="1" s="1"/>
  <c r="A146" i="1"/>
  <c r="D145" i="1" s="1"/>
  <c r="A147" i="1"/>
  <c r="D146" i="1" s="1"/>
  <c r="A148" i="1"/>
  <c r="D147" i="1" s="1"/>
  <c r="A149" i="1"/>
  <c r="D148" i="1" s="1"/>
  <c r="A150" i="1"/>
  <c r="D149" i="1" s="1"/>
  <c r="A151" i="1"/>
  <c r="D150" i="1" s="1"/>
  <c r="A152" i="1"/>
  <c r="D151" i="1" s="1"/>
  <c r="A153" i="1"/>
  <c r="D152" i="1" s="1"/>
  <c r="A154" i="1"/>
  <c r="D153" i="1" s="1"/>
  <c r="A155" i="1"/>
  <c r="D154" i="1" s="1"/>
  <c r="A156" i="1"/>
  <c r="D155" i="1" s="1"/>
  <c r="A157" i="1"/>
  <c r="D156" i="1" s="1"/>
  <c r="A158" i="1"/>
  <c r="D157" i="1" s="1"/>
  <c r="A159" i="1"/>
  <c r="D158" i="1" s="1"/>
  <c r="A160" i="1"/>
  <c r="D159" i="1" s="1"/>
  <c r="A161" i="1"/>
  <c r="D160" i="1" s="1"/>
  <c r="A162" i="1"/>
  <c r="D161" i="1" s="1"/>
  <c r="A163" i="1"/>
  <c r="D162" i="1" s="1"/>
  <c r="A164" i="1"/>
  <c r="D163" i="1" s="1"/>
  <c r="A165" i="1"/>
  <c r="D164" i="1" s="1"/>
  <c r="A166" i="1"/>
  <c r="D165" i="1" s="1"/>
  <c r="A167" i="1"/>
  <c r="C167" i="1" s="1"/>
  <c r="A168" i="1"/>
  <c r="C168" i="1" s="1"/>
  <c r="A169" i="1"/>
  <c r="C169" i="1" s="1"/>
  <c r="A170" i="1"/>
  <c r="C170" i="1" s="1"/>
  <c r="A171" i="1"/>
  <c r="C171" i="1" s="1"/>
  <c r="A172" i="1"/>
  <c r="C172" i="1" s="1"/>
  <c r="A173" i="1"/>
  <c r="C173" i="1" s="1"/>
  <c r="A174" i="1"/>
  <c r="C174" i="1" s="1"/>
  <c r="A175" i="1"/>
  <c r="C175" i="1" s="1"/>
  <c r="A176" i="1"/>
  <c r="C176" i="1" s="1"/>
  <c r="A177" i="1"/>
  <c r="C177" i="1" s="1"/>
  <c r="A178" i="1"/>
  <c r="C178" i="1" s="1"/>
  <c r="A179" i="1"/>
  <c r="C179" i="1" s="1"/>
  <c r="A180" i="1"/>
  <c r="C180" i="1" s="1"/>
  <c r="A181" i="1"/>
  <c r="C181" i="1" s="1"/>
  <c r="A182" i="1"/>
  <c r="C182" i="1" s="1"/>
  <c r="A183" i="1"/>
  <c r="C183" i="1" s="1"/>
  <c r="A184" i="1"/>
  <c r="C184" i="1" s="1"/>
  <c r="A185" i="1"/>
  <c r="C185" i="1" s="1"/>
  <c r="A186" i="1"/>
  <c r="C186" i="1" s="1"/>
  <c r="A187" i="1"/>
  <c r="C187" i="1" s="1"/>
  <c r="A188" i="1"/>
  <c r="C188" i="1" s="1"/>
  <c r="A189" i="1"/>
  <c r="C189" i="1" s="1"/>
  <c r="A190" i="1"/>
  <c r="C190" i="1" s="1"/>
  <c r="A191" i="1"/>
  <c r="C191" i="1" s="1"/>
  <c r="A192" i="1"/>
  <c r="C192" i="1" s="1"/>
  <c r="A193" i="1"/>
  <c r="C193" i="1" s="1"/>
  <c r="A194" i="1"/>
  <c r="C194" i="1" s="1"/>
  <c r="A195" i="1"/>
  <c r="C195" i="1" s="1"/>
  <c r="A196" i="1"/>
  <c r="C196" i="1" s="1"/>
  <c r="A197" i="1"/>
  <c r="C197" i="1" s="1"/>
  <c r="A198" i="1"/>
  <c r="C198" i="1" s="1"/>
  <c r="A199" i="1"/>
  <c r="C199" i="1" s="1"/>
  <c r="A200" i="1"/>
  <c r="C200" i="1" s="1"/>
  <c r="A201" i="1"/>
  <c r="C201" i="1" s="1"/>
  <c r="A202" i="1"/>
  <c r="C202" i="1" s="1"/>
  <c r="A203" i="1"/>
  <c r="C203" i="1" s="1"/>
  <c r="A204" i="1"/>
  <c r="C204" i="1" s="1"/>
  <c r="A205" i="1"/>
  <c r="C205" i="1" s="1"/>
  <c r="A206" i="1"/>
  <c r="C206" i="1" s="1"/>
  <c r="A207" i="1"/>
  <c r="C207" i="1" s="1"/>
  <c r="A208" i="1"/>
  <c r="C208" i="1" s="1"/>
  <c r="A209" i="1"/>
  <c r="C209" i="1" s="1"/>
  <c r="A210" i="1"/>
  <c r="C210" i="1" s="1"/>
  <c r="A211" i="1"/>
  <c r="C211" i="1" s="1"/>
  <c r="A212" i="1"/>
  <c r="C212" i="1" s="1"/>
  <c r="A213" i="1"/>
  <c r="C213" i="1" s="1"/>
  <c r="A214" i="1"/>
  <c r="C214" i="1" s="1"/>
  <c r="A215" i="1"/>
  <c r="C215" i="1" s="1"/>
  <c r="A216" i="1"/>
  <c r="C216" i="1" s="1"/>
  <c r="A217" i="1"/>
  <c r="C217" i="1" s="1"/>
  <c r="A218" i="1"/>
  <c r="C218" i="1" s="1"/>
  <c r="A219" i="1"/>
  <c r="C219" i="1" s="1"/>
  <c r="A220" i="1"/>
  <c r="C220" i="1" s="1"/>
  <c r="A221" i="1"/>
  <c r="C221" i="1" s="1"/>
  <c r="A222" i="1"/>
  <c r="C222" i="1" s="1"/>
  <c r="A223" i="1"/>
  <c r="C223" i="1" s="1"/>
  <c r="A224" i="1"/>
  <c r="C224" i="1" s="1"/>
  <c r="A225" i="1"/>
  <c r="C225" i="1" s="1"/>
  <c r="A226" i="1"/>
  <c r="C226" i="1" s="1"/>
  <c r="A227" i="1"/>
  <c r="C227" i="1" s="1"/>
  <c r="D70" i="1" l="1"/>
  <c r="D212" i="1"/>
  <c r="B194" i="1"/>
  <c r="B224" i="1"/>
  <c r="B222" i="1"/>
  <c r="B208" i="1"/>
  <c r="B182" i="1"/>
  <c r="B202" i="1"/>
  <c r="D221" i="1"/>
  <c r="D201" i="1"/>
  <c r="B170" i="1"/>
  <c r="D193" i="1"/>
  <c r="D169" i="1"/>
  <c r="B190" i="1"/>
  <c r="B221" i="1"/>
  <c r="D217" i="1"/>
  <c r="B212" i="1"/>
  <c r="B206" i="1"/>
  <c r="B186" i="1"/>
  <c r="B174" i="1"/>
  <c r="D93" i="1"/>
  <c r="D177" i="1"/>
  <c r="B198" i="1"/>
  <c r="D185" i="1"/>
  <c r="B178" i="1"/>
  <c r="B210" i="1"/>
  <c r="D122" i="1"/>
  <c r="D113" i="1"/>
  <c r="C106" i="1"/>
  <c r="D102" i="1"/>
  <c r="C94" i="1"/>
  <c r="D90" i="1"/>
  <c r="D81" i="1"/>
  <c r="D74" i="1"/>
  <c r="D216" i="1"/>
  <c r="D109" i="1"/>
  <c r="D77" i="1"/>
  <c r="B226" i="1"/>
  <c r="B217" i="1"/>
  <c r="D205" i="1"/>
  <c r="D197" i="1"/>
  <c r="D189" i="1"/>
  <c r="D181" i="1"/>
  <c r="D173" i="1"/>
  <c r="C122" i="1"/>
  <c r="D118" i="1"/>
  <c r="C110" i="1"/>
  <c r="D106" i="1"/>
  <c r="D97" i="1"/>
  <c r="C90" i="1"/>
  <c r="D86" i="1"/>
  <c r="C78" i="1"/>
  <c r="D75" i="1"/>
  <c r="B220" i="1"/>
  <c r="B218" i="1"/>
  <c r="D213" i="1"/>
  <c r="B213" i="1"/>
  <c r="D208" i="1"/>
  <c r="D202" i="1"/>
  <c r="D198" i="1"/>
  <c r="D194" i="1"/>
  <c r="D190" i="1"/>
  <c r="D186" i="1"/>
  <c r="D182" i="1"/>
  <c r="D178" i="1"/>
  <c r="D174" i="1"/>
  <c r="D170" i="1"/>
  <c r="D166" i="1"/>
  <c r="D117" i="1"/>
  <c r="C114" i="1"/>
  <c r="D110" i="1"/>
  <c r="D101" i="1"/>
  <c r="C98" i="1"/>
  <c r="D94" i="1"/>
  <c r="D85" i="1"/>
  <c r="C82" i="1"/>
  <c r="D78" i="1"/>
  <c r="B227" i="1"/>
  <c r="B225" i="1"/>
  <c r="D220" i="1"/>
  <c r="B216" i="1"/>
  <c r="B214" i="1"/>
  <c r="D209" i="1"/>
  <c r="B209" i="1"/>
  <c r="B205" i="1"/>
  <c r="B201" i="1"/>
  <c r="B197" i="1"/>
  <c r="B193" i="1"/>
  <c r="B189" i="1"/>
  <c r="B185" i="1"/>
  <c r="B181" i="1"/>
  <c r="B177" i="1"/>
  <c r="B173" i="1"/>
  <c r="B169" i="1"/>
  <c r="D121" i="1"/>
  <c r="C118" i="1"/>
  <c r="D114" i="1"/>
  <c r="D105" i="1"/>
  <c r="C102" i="1"/>
  <c r="D98" i="1"/>
  <c r="D89" i="1"/>
  <c r="C86" i="1"/>
  <c r="D82" i="1"/>
  <c r="B121" i="1"/>
  <c r="D120" i="1"/>
  <c r="B117" i="1"/>
  <c r="D116" i="1"/>
  <c r="B113" i="1"/>
  <c r="D112" i="1"/>
  <c r="B109" i="1"/>
  <c r="D108" i="1"/>
  <c r="B105" i="1"/>
  <c r="D104" i="1"/>
  <c r="B101" i="1"/>
  <c r="D100" i="1"/>
  <c r="B97" i="1"/>
  <c r="D96" i="1"/>
  <c r="B93" i="1"/>
  <c r="D92" i="1"/>
  <c r="B89" i="1"/>
  <c r="D88" i="1"/>
  <c r="B85" i="1"/>
  <c r="D84" i="1"/>
  <c r="B81" i="1"/>
  <c r="D80" i="1"/>
  <c r="B75" i="1"/>
  <c r="D69" i="1"/>
  <c r="D226" i="1"/>
  <c r="D225" i="1"/>
  <c r="D224" i="1"/>
  <c r="D223" i="1"/>
  <c r="D222" i="1"/>
  <c r="D218" i="1"/>
  <c r="D214" i="1"/>
  <c r="D210" i="1"/>
  <c r="D206" i="1"/>
  <c r="B166" i="1"/>
  <c r="C166" i="1"/>
  <c r="B164" i="1"/>
  <c r="C164" i="1"/>
  <c r="B162" i="1"/>
  <c r="C162" i="1"/>
  <c r="B160" i="1"/>
  <c r="C160" i="1"/>
  <c r="B158" i="1"/>
  <c r="C158" i="1"/>
  <c r="B156" i="1"/>
  <c r="C156" i="1"/>
  <c r="B154" i="1"/>
  <c r="C154" i="1"/>
  <c r="B152" i="1"/>
  <c r="C152" i="1"/>
  <c r="B150" i="1"/>
  <c r="C150" i="1"/>
  <c r="B148" i="1"/>
  <c r="C148" i="1"/>
  <c r="B146" i="1"/>
  <c r="C146" i="1"/>
  <c r="B144" i="1"/>
  <c r="C144" i="1"/>
  <c r="B142" i="1"/>
  <c r="C142" i="1"/>
  <c r="B140" i="1"/>
  <c r="C140" i="1"/>
  <c r="B138" i="1"/>
  <c r="C138" i="1"/>
  <c r="B136" i="1"/>
  <c r="C136" i="1"/>
  <c r="B134" i="1"/>
  <c r="C134" i="1"/>
  <c r="B132" i="1"/>
  <c r="C132" i="1"/>
  <c r="B130" i="1"/>
  <c r="C130" i="1"/>
  <c r="B128" i="1"/>
  <c r="C128" i="1"/>
  <c r="B126" i="1"/>
  <c r="C126" i="1"/>
  <c r="B124" i="1"/>
  <c r="C124" i="1"/>
  <c r="B120" i="1"/>
  <c r="C120" i="1"/>
  <c r="D119" i="1"/>
  <c r="B116" i="1"/>
  <c r="C116" i="1"/>
  <c r="D115" i="1"/>
  <c r="B112" i="1"/>
  <c r="C112" i="1"/>
  <c r="D111" i="1"/>
  <c r="B108" i="1"/>
  <c r="C108" i="1"/>
  <c r="D107" i="1"/>
  <c r="B104" i="1"/>
  <c r="C104" i="1"/>
  <c r="D103" i="1"/>
  <c r="B100" i="1"/>
  <c r="C100" i="1"/>
  <c r="D99" i="1"/>
  <c r="B96" i="1"/>
  <c r="C96" i="1"/>
  <c r="D95" i="1"/>
  <c r="B92" i="1"/>
  <c r="C92" i="1"/>
  <c r="D91" i="1"/>
  <c r="B88" i="1"/>
  <c r="C88" i="1"/>
  <c r="D87" i="1"/>
  <c r="B84" i="1"/>
  <c r="C84" i="1"/>
  <c r="D83" i="1"/>
  <c r="B80" i="1"/>
  <c r="C80" i="1"/>
  <c r="D79" i="1"/>
  <c r="B77" i="1"/>
  <c r="C77" i="1"/>
  <c r="D76" i="1"/>
  <c r="B69" i="1"/>
  <c r="C69" i="1"/>
  <c r="D68" i="1"/>
  <c r="B223" i="1"/>
  <c r="D219" i="1"/>
  <c r="B219" i="1"/>
  <c r="D215" i="1"/>
  <c r="B215" i="1"/>
  <c r="D211" i="1"/>
  <c r="B211" i="1"/>
  <c r="D207" i="1"/>
  <c r="B207" i="1"/>
  <c r="D203" i="1"/>
  <c r="B203" i="1"/>
  <c r="D199" i="1"/>
  <c r="B199" i="1"/>
  <c r="D195" i="1"/>
  <c r="B195" i="1"/>
  <c r="D191" i="1"/>
  <c r="B191" i="1"/>
  <c r="D187" i="1"/>
  <c r="B187" i="1"/>
  <c r="D183" i="1"/>
  <c r="B183" i="1"/>
  <c r="D179" i="1"/>
  <c r="B179" i="1"/>
  <c r="D175" i="1"/>
  <c r="B175" i="1"/>
  <c r="D171" i="1"/>
  <c r="B171" i="1"/>
  <c r="D167" i="1"/>
  <c r="B167" i="1"/>
  <c r="D204" i="1"/>
  <c r="B204" i="1"/>
  <c r="D200" i="1"/>
  <c r="B200" i="1"/>
  <c r="D196" i="1"/>
  <c r="B196" i="1"/>
  <c r="D192" i="1"/>
  <c r="B192" i="1"/>
  <c r="D188" i="1"/>
  <c r="B188" i="1"/>
  <c r="D184" i="1"/>
  <c r="B184" i="1"/>
  <c r="D180" i="1"/>
  <c r="B180" i="1"/>
  <c r="D176" i="1"/>
  <c r="B176" i="1"/>
  <c r="D172" i="1"/>
  <c r="B172" i="1"/>
  <c r="D168" i="1"/>
  <c r="B168" i="1"/>
  <c r="B165" i="1"/>
  <c r="C165" i="1"/>
  <c r="B163" i="1"/>
  <c r="C163" i="1"/>
  <c r="B161" i="1"/>
  <c r="C161" i="1"/>
  <c r="B159" i="1"/>
  <c r="C159" i="1"/>
  <c r="B157" i="1"/>
  <c r="C157" i="1"/>
  <c r="B155" i="1"/>
  <c r="C155" i="1"/>
  <c r="B153" i="1"/>
  <c r="C153" i="1"/>
  <c r="B151" i="1"/>
  <c r="C151" i="1"/>
  <c r="B149" i="1"/>
  <c r="C149" i="1"/>
  <c r="B147" i="1"/>
  <c r="C147" i="1"/>
  <c r="B145" i="1"/>
  <c r="C145" i="1"/>
  <c r="B143" i="1"/>
  <c r="C143" i="1"/>
  <c r="B141" i="1"/>
  <c r="C141" i="1"/>
  <c r="B139" i="1"/>
  <c r="C139" i="1"/>
  <c r="B137" i="1"/>
  <c r="C137" i="1"/>
  <c r="B135" i="1"/>
  <c r="C135" i="1"/>
  <c r="B133" i="1"/>
  <c r="C133" i="1"/>
  <c r="B131" i="1"/>
  <c r="C131" i="1"/>
  <c r="B129" i="1"/>
  <c r="C129" i="1"/>
  <c r="B127" i="1"/>
  <c r="C127" i="1"/>
  <c r="B125" i="1"/>
  <c r="C125" i="1"/>
  <c r="C121" i="1"/>
  <c r="C117" i="1"/>
  <c r="C113" i="1"/>
  <c r="C109" i="1"/>
  <c r="C105" i="1"/>
  <c r="C101" i="1"/>
  <c r="C97" i="1"/>
  <c r="C93" i="1"/>
  <c r="C89" i="1"/>
  <c r="C85" i="1"/>
  <c r="C81" i="1"/>
  <c r="C75" i="1"/>
  <c r="C123" i="1"/>
  <c r="C119" i="1"/>
  <c r="C115" i="1"/>
  <c r="C111" i="1"/>
  <c r="C107" i="1"/>
  <c r="C103" i="1"/>
  <c r="C99" i="1"/>
  <c r="C95" i="1"/>
  <c r="C91" i="1"/>
  <c r="C87" i="1"/>
  <c r="C83" i="1"/>
  <c r="C79" i="1"/>
  <c r="C76" i="1"/>
  <c r="S61" i="2"/>
  <c r="S60" i="2"/>
  <c r="S57" i="2"/>
  <c r="S58" i="2"/>
  <c r="S59" i="2"/>
  <c r="S56" i="2"/>
  <c r="S55" i="2"/>
  <c r="S54" i="2"/>
  <c r="S53" i="2"/>
  <c r="S52" i="2"/>
  <c r="S51" i="2"/>
  <c r="S50" i="2"/>
  <c r="S49" i="2"/>
  <c r="S48" i="2"/>
  <c r="S47" i="2"/>
  <c r="S46" i="2"/>
  <c r="S45" i="2"/>
  <c r="S39" i="2"/>
  <c r="S38" i="2"/>
  <c r="S37" i="2"/>
  <c r="S36" i="2"/>
  <c r="S35" i="2"/>
  <c r="S44" i="2"/>
  <c r="S43" i="2"/>
  <c r="S42" i="2"/>
  <c r="S41" i="2"/>
  <c r="S40" i="2"/>
  <c r="S33" i="2"/>
  <c r="S32" i="2"/>
  <c r="S15" i="2"/>
  <c r="S31" i="2"/>
  <c r="S34" i="2"/>
  <c r="E11" i="2"/>
  <c r="H11" i="2" s="1"/>
  <c r="J24" i="2" s="1"/>
  <c r="M24" i="2" s="1"/>
  <c r="L19" i="2"/>
  <c r="L16" i="2"/>
  <c r="S19" i="2"/>
  <c r="S18" i="2"/>
  <c r="S30" i="2"/>
  <c r="S29" i="2"/>
  <c r="S28" i="2"/>
  <c r="S27" i="2"/>
  <c r="S26" i="2"/>
  <c r="S25" i="2"/>
  <c r="S24" i="2"/>
  <c r="S23" i="2"/>
  <c r="S22" i="2"/>
  <c r="S21" i="2"/>
  <c r="S20" i="2"/>
  <c r="S17" i="2"/>
  <c r="S16" i="2"/>
  <c r="S3" i="2"/>
  <c r="S4" i="2"/>
  <c r="S5" i="2"/>
  <c r="S6" i="2"/>
  <c r="S7" i="2"/>
  <c r="S8" i="2"/>
  <c r="S9" i="2"/>
  <c r="S10" i="2"/>
  <c r="S11" i="2"/>
  <c r="S12" i="2"/>
  <c r="S13" i="2"/>
  <c r="S14" i="2"/>
  <c r="S2" i="2"/>
  <c r="E13" i="2"/>
  <c r="E12" i="2"/>
  <c r="E10" i="2"/>
  <c r="E9" i="2"/>
  <c r="E8" i="2"/>
  <c r="E7" i="2"/>
  <c r="E6" i="2"/>
  <c r="E5" i="2"/>
  <c r="E4" i="2"/>
  <c r="E3" i="2"/>
  <c r="E2" i="2"/>
  <c r="O55" i="2" l="1"/>
  <c r="R55" i="2" s="1"/>
  <c r="O54" i="2"/>
  <c r="R54" i="2" s="1"/>
  <c r="O56" i="2"/>
  <c r="R56" i="2" s="1"/>
  <c r="O51" i="2"/>
  <c r="R51" i="2" s="1"/>
  <c r="O52" i="2"/>
  <c r="R52" i="2" s="1"/>
  <c r="O50" i="2"/>
  <c r="R50" i="2" s="1"/>
  <c r="A52" i="1" l="1"/>
  <c r="C4" i="2"/>
  <c r="C3" i="2"/>
  <c r="C2" i="2"/>
  <c r="H3" i="2"/>
  <c r="J3" i="2" s="1"/>
  <c r="M3" i="2" s="1"/>
  <c r="H4" i="2"/>
  <c r="J4" i="2" s="1"/>
  <c r="M4" i="2" s="1"/>
  <c r="H5" i="2"/>
  <c r="J5" i="2" s="1"/>
  <c r="M5" i="2" s="1"/>
  <c r="H6" i="2"/>
  <c r="J6" i="2" s="1"/>
  <c r="M6" i="2" s="1"/>
  <c r="O29" i="2" s="1"/>
  <c r="R29" i="2" s="1"/>
  <c r="H7" i="2"/>
  <c r="J12" i="2" s="1"/>
  <c r="M12" i="2" s="1"/>
  <c r="O53" i="2" s="1"/>
  <c r="R53" i="2" s="1"/>
  <c r="A49" i="1" s="1"/>
  <c r="H8" i="2"/>
  <c r="J15" i="2" s="1"/>
  <c r="M15" i="2" s="1"/>
  <c r="H9" i="2"/>
  <c r="H10" i="2"/>
  <c r="J19" i="2" s="1"/>
  <c r="H12" i="2"/>
  <c r="H13" i="2"/>
  <c r="H2" i="2"/>
  <c r="J2" i="2" s="1"/>
  <c r="M2" i="2" s="1"/>
  <c r="O2" i="2" s="1"/>
  <c r="R2" i="2" s="1"/>
  <c r="B49" i="1" l="1"/>
  <c r="C49" i="1"/>
  <c r="D49" i="1"/>
  <c r="A47" i="1"/>
  <c r="A45" i="1"/>
  <c r="A46" i="1"/>
  <c r="A48" i="1"/>
  <c r="B52" i="1"/>
  <c r="D52" i="1"/>
  <c r="C52" i="1"/>
  <c r="O19" i="2"/>
  <c r="R19" i="2" s="1"/>
  <c r="O31" i="2"/>
  <c r="R31" i="2" s="1"/>
  <c r="J16" i="2"/>
  <c r="M16" i="2" s="1"/>
  <c r="M19" i="2"/>
  <c r="O4" i="2"/>
  <c r="R4" i="2" s="1"/>
  <c r="O25" i="2"/>
  <c r="R25" i="2" s="1"/>
  <c r="O7" i="2"/>
  <c r="R7" i="2" s="1"/>
  <c r="O21" i="2"/>
  <c r="R21" i="2" s="1"/>
  <c r="O20" i="2"/>
  <c r="R20" i="2" s="1"/>
  <c r="O23" i="2"/>
  <c r="R23" i="2" s="1"/>
  <c r="O22" i="2"/>
  <c r="R22" i="2" s="1"/>
  <c r="O3" i="2"/>
  <c r="R3" i="2" s="1"/>
  <c r="A31" i="1" s="1"/>
  <c r="O24" i="2"/>
  <c r="R24" i="2" s="1"/>
  <c r="O6" i="2"/>
  <c r="R6" i="2" s="1"/>
  <c r="O26" i="2"/>
  <c r="R26" i="2" s="1"/>
  <c r="O8" i="2"/>
  <c r="R8" i="2" s="1"/>
  <c r="O5" i="2"/>
  <c r="R5" i="2" s="1"/>
  <c r="A37" i="1" s="1"/>
  <c r="J25" i="2"/>
  <c r="M25" i="2" s="1"/>
  <c r="J26" i="2"/>
  <c r="M26" i="2" s="1"/>
  <c r="J14" i="2"/>
  <c r="M14" i="2" s="1"/>
  <c r="J13" i="2"/>
  <c r="M13" i="2" s="1"/>
  <c r="O15" i="2" s="1"/>
  <c r="R15" i="2" s="1"/>
  <c r="J11" i="2"/>
  <c r="M11" i="2" s="1"/>
  <c r="J20" i="2"/>
  <c r="M20" i="2" s="1"/>
  <c r="O73" i="2" s="1"/>
  <c r="R73" i="2" s="1"/>
  <c r="J23" i="2"/>
  <c r="M23" i="2" s="1"/>
  <c r="O45" i="2" s="1"/>
  <c r="R45" i="2" s="1"/>
  <c r="J22" i="2"/>
  <c r="M22" i="2" s="1"/>
  <c r="J21" i="2"/>
  <c r="M21" i="2" s="1"/>
  <c r="J9" i="2"/>
  <c r="M9" i="2" s="1"/>
  <c r="O12" i="2" s="1"/>
  <c r="R12" i="2" s="1"/>
  <c r="J8" i="2"/>
  <c r="M8" i="2" s="1"/>
  <c r="O11" i="2" s="1"/>
  <c r="R11" i="2" s="1"/>
  <c r="J7" i="2"/>
  <c r="M7" i="2" s="1"/>
  <c r="J10" i="2"/>
  <c r="M10" i="2" s="1"/>
  <c r="O13" i="2" s="1"/>
  <c r="R13" i="2" s="1"/>
  <c r="J18" i="2"/>
  <c r="M18" i="2" s="1"/>
  <c r="O33" i="2" s="1"/>
  <c r="R33" i="2" s="1"/>
  <c r="J17" i="2"/>
  <c r="M17" i="2" s="1"/>
  <c r="O32" i="2" s="1"/>
  <c r="R32" i="2" s="1"/>
  <c r="J28" i="2"/>
  <c r="M28" i="2" s="1"/>
  <c r="J27" i="2"/>
  <c r="M27" i="2" s="1"/>
  <c r="B37" i="1" l="1"/>
  <c r="D37" i="1"/>
  <c r="C37" i="1"/>
  <c r="B31" i="1"/>
  <c r="D31" i="1"/>
  <c r="C31" i="1"/>
  <c r="A32" i="1"/>
  <c r="C32" i="1" s="1"/>
  <c r="O69" i="2"/>
  <c r="R69" i="2" s="1"/>
  <c r="O72" i="2"/>
  <c r="R72" i="2" s="1"/>
  <c r="A51" i="1" s="1"/>
  <c r="O71" i="2"/>
  <c r="R71" i="2" s="1"/>
  <c r="O70" i="2"/>
  <c r="R70" i="2" s="1"/>
  <c r="O63" i="2"/>
  <c r="R63" i="2" s="1"/>
  <c r="O62" i="2"/>
  <c r="R62" i="2" s="1"/>
  <c r="O68" i="2"/>
  <c r="R68" i="2" s="1"/>
  <c r="O65" i="2"/>
  <c r="R65" i="2" s="1"/>
  <c r="O66" i="2"/>
  <c r="R66" i="2" s="1"/>
  <c r="O67" i="2"/>
  <c r="R67" i="2" s="1"/>
  <c r="O64" i="2"/>
  <c r="R64" i="2" s="1"/>
  <c r="C45" i="1"/>
  <c r="D45" i="1"/>
  <c r="B45" i="1"/>
  <c r="B48" i="1"/>
  <c r="D48" i="1"/>
  <c r="C48" i="1"/>
  <c r="B47" i="1"/>
  <c r="D47" i="1"/>
  <c r="C47" i="1"/>
  <c r="A38" i="1"/>
  <c r="A35" i="1"/>
  <c r="C46" i="1"/>
  <c r="B46" i="1"/>
  <c r="D46" i="1"/>
  <c r="O60" i="2"/>
  <c r="R60" i="2" s="1"/>
  <c r="O61" i="2"/>
  <c r="R61" i="2" s="1"/>
  <c r="O59" i="2"/>
  <c r="R59" i="2" s="1"/>
  <c r="O57" i="2"/>
  <c r="R57" i="2" s="1"/>
  <c r="O58" i="2"/>
  <c r="R58" i="2" s="1"/>
  <c r="O43" i="2"/>
  <c r="R43" i="2" s="1"/>
  <c r="O41" i="2"/>
  <c r="R41" i="2" s="1"/>
  <c r="O42" i="2"/>
  <c r="R42" i="2" s="1"/>
  <c r="O40" i="2"/>
  <c r="R40" i="2" s="1"/>
  <c r="O49" i="2"/>
  <c r="R49" i="2" s="1"/>
  <c r="O44" i="2"/>
  <c r="R44" i="2" s="1"/>
  <c r="O48" i="2"/>
  <c r="R48" i="2" s="1"/>
  <c r="O47" i="2"/>
  <c r="R47" i="2" s="1"/>
  <c r="O46" i="2"/>
  <c r="R46" i="2" s="1"/>
  <c r="O34" i="2"/>
  <c r="R34" i="2" s="1"/>
  <c r="O36" i="2"/>
  <c r="R36" i="2" s="1"/>
  <c r="O35" i="2"/>
  <c r="R35" i="2" s="1"/>
  <c r="O38" i="2"/>
  <c r="R38" i="2" s="1"/>
  <c r="O37" i="2"/>
  <c r="R37" i="2" s="1"/>
  <c r="O39" i="2"/>
  <c r="R39" i="2" s="1"/>
  <c r="O18" i="2"/>
  <c r="R18" i="2" s="1"/>
  <c r="O30" i="2"/>
  <c r="R30" i="2" s="1"/>
  <c r="O27" i="2"/>
  <c r="R27" i="2" s="1"/>
  <c r="O9" i="2"/>
  <c r="R9" i="2" s="1"/>
  <c r="O10" i="2"/>
  <c r="R10" i="2" s="1"/>
  <c r="O28" i="2"/>
  <c r="R28" i="2" s="1"/>
  <c r="A53" i="1" s="1"/>
  <c r="O14" i="2"/>
  <c r="R14" i="2" s="1"/>
  <c r="O17" i="2"/>
  <c r="R17" i="2" s="1"/>
  <c r="O16" i="2"/>
  <c r="R16" i="2" s="1"/>
  <c r="A7" i="1" l="1"/>
  <c r="A8" i="1"/>
  <c r="D32" i="1"/>
  <c r="B32" i="1"/>
  <c r="A14" i="1"/>
  <c r="D14" i="1" s="1"/>
  <c r="A12" i="1"/>
  <c r="A15" i="1"/>
  <c r="A29" i="1"/>
  <c r="A11" i="1"/>
  <c r="D11" i="1" s="1"/>
  <c r="A19" i="1"/>
  <c r="A6" i="1"/>
  <c r="D6" i="1" s="1"/>
  <c r="A10" i="1"/>
  <c r="A9" i="1"/>
  <c r="C9" i="1" s="1"/>
  <c r="C53" i="1"/>
  <c r="B53" i="1"/>
  <c r="D53" i="1"/>
  <c r="A18" i="1"/>
  <c r="C35" i="1"/>
  <c r="B35" i="1"/>
  <c r="D35" i="1"/>
  <c r="A16" i="1"/>
  <c r="A50" i="1"/>
  <c r="A36" i="1"/>
  <c r="D36" i="1" s="1"/>
  <c r="A21" i="1"/>
  <c r="A20" i="1"/>
  <c r="D38" i="1"/>
  <c r="C38" i="1"/>
  <c r="B38" i="1"/>
  <c r="B8" i="1" l="1"/>
  <c r="C8" i="1"/>
  <c r="D8" i="1"/>
  <c r="D7" i="1"/>
  <c r="B7" i="1"/>
  <c r="C7" i="1"/>
  <c r="C14" i="1"/>
  <c r="B14" i="1"/>
  <c r="C15" i="1"/>
  <c r="B15" i="1"/>
  <c r="D15" i="1"/>
  <c r="B12" i="1"/>
  <c r="D12" i="1"/>
  <c r="C12" i="1"/>
  <c r="D29" i="1"/>
  <c r="C29" i="1"/>
  <c r="B29" i="1"/>
  <c r="C11" i="1"/>
  <c r="B11" i="1"/>
  <c r="B19" i="1"/>
  <c r="D19" i="1"/>
  <c r="C19" i="1"/>
  <c r="C6" i="1"/>
  <c r="B6" i="1"/>
  <c r="B9" i="1"/>
  <c r="D9" i="1"/>
  <c r="C10" i="1"/>
  <c r="D10" i="1"/>
  <c r="B10" i="1"/>
  <c r="C20" i="1"/>
  <c r="D20" i="1"/>
  <c r="B20" i="1"/>
  <c r="D21" i="1"/>
  <c r="C21" i="1"/>
  <c r="B21" i="1"/>
  <c r="B51" i="1"/>
  <c r="D51" i="1"/>
  <c r="C51" i="1"/>
  <c r="B50" i="1"/>
  <c r="D50" i="1"/>
  <c r="C50" i="1"/>
  <c r="D18" i="1"/>
  <c r="B18" i="1"/>
  <c r="C18" i="1"/>
  <c r="B36" i="1"/>
  <c r="C36" i="1"/>
  <c r="B16" i="1"/>
  <c r="C16" i="1"/>
  <c r="D16" i="1"/>
</calcChain>
</file>

<file path=xl/sharedStrings.xml><?xml version="1.0" encoding="utf-8"?>
<sst xmlns="http://schemas.openxmlformats.org/spreadsheetml/2006/main" count="1727" uniqueCount="877">
  <si>
    <t>Area of coverage</t>
  </si>
  <si>
    <t>IT Production Accountable</t>
  </si>
  <si>
    <t>IT Production Responsible</t>
  </si>
  <si>
    <t>IT Flow Operator</t>
  </si>
  <si>
    <t>IT Flow Monitoring</t>
  </si>
  <si>
    <t>Process Owner</t>
  </si>
  <si>
    <t>Delivery Responsible</t>
  </si>
  <si>
    <t>Data Quality Verifier</t>
  </si>
  <si>
    <t>Business Incident Resolver</t>
  </si>
  <si>
    <t>Business IT Flow Initiator</t>
  </si>
  <si>
    <t>Service Operations Manager</t>
  </si>
  <si>
    <t>Production Coordinator</t>
  </si>
  <si>
    <t>Data Sourcing Manager</t>
  </si>
  <si>
    <t>Main Area</t>
  </si>
  <si>
    <t>GL / GAI</t>
  </si>
  <si>
    <t>CDW</t>
  </si>
  <si>
    <t>Regulatory Reporting</t>
  </si>
  <si>
    <t>Business Reporting</t>
  </si>
  <si>
    <t>Group Reporting</t>
  </si>
  <si>
    <t>Management Reporting</t>
  </si>
  <si>
    <t>Sub Area</t>
  </si>
  <si>
    <t>Dates:</t>
  </si>
  <si>
    <t>Day:</t>
  </si>
  <si>
    <t>Bankday:</t>
  </si>
  <si>
    <t>Resource Planning</t>
  </si>
  <si>
    <t>GBTI Core</t>
  </si>
  <si>
    <t>Gap 1 / EOD</t>
  </si>
  <si>
    <t>Gap 2 / Data Stage</t>
  </si>
  <si>
    <t>SAP R3</t>
  </si>
  <si>
    <t>SAP BW</t>
  </si>
  <si>
    <t>CDW Sourcing</t>
  </si>
  <si>
    <t>Master Data</t>
  </si>
  <si>
    <t>Adjustments of threshold</t>
  </si>
  <si>
    <t>Common currencies</t>
  </si>
  <si>
    <t>Monitor error object</t>
  </si>
  <si>
    <t>Missing Master Data</t>
  </si>
  <si>
    <t>Correct Master Data</t>
  </si>
  <si>
    <t>Red Idocs correction</t>
  </si>
  <si>
    <t>Internal business reporting structures</t>
  </si>
  <si>
    <t>External business reporting structures</t>
  </si>
  <si>
    <t>Sun</t>
  </si>
  <si>
    <t>Tue</t>
  </si>
  <si>
    <t>Wed</t>
  </si>
  <si>
    <t>Person</t>
  </si>
  <si>
    <t>Mail</t>
  </si>
  <si>
    <t>Phone</t>
  </si>
  <si>
    <t>Cross All Areas</t>
  </si>
  <si>
    <t>Laszlo Sütö</t>
  </si>
  <si>
    <t>laszlo.suto@nordea.com</t>
  </si>
  <si>
    <t>+46 76 141 75 32</t>
  </si>
  <si>
    <t>Execution &amp; Data Sourcing</t>
  </si>
  <si>
    <t>CDW Framework</t>
  </si>
  <si>
    <t>CDW SL</t>
  </si>
  <si>
    <t>CPS</t>
  </si>
  <si>
    <t>FINREP</t>
  </si>
  <si>
    <t>FACTA</t>
  </si>
  <si>
    <t>G-SIB</t>
  </si>
  <si>
    <t>GCCT</t>
  </si>
  <si>
    <t>MFI3</t>
  </si>
  <si>
    <t>Master Data Accounting</t>
  </si>
  <si>
    <t>Master Data Organisation</t>
  </si>
  <si>
    <t>Group IT</t>
  </si>
  <si>
    <t>Batch service planning</t>
  </si>
  <si>
    <t>Batch operations</t>
  </si>
  <si>
    <t>Database operator</t>
  </si>
  <si>
    <t>ERP operations</t>
  </si>
  <si>
    <t>Div Id</t>
  </si>
  <si>
    <t>Division</t>
  </si>
  <si>
    <t>Unit</t>
  </si>
  <si>
    <t>Unit Id</t>
  </si>
  <si>
    <t>Team Id</t>
  </si>
  <si>
    <t>Group Finance &amp; Reporting</t>
  </si>
  <si>
    <t>IT Group Functions</t>
  </si>
  <si>
    <t>Group Finance Baltics</t>
  </si>
  <si>
    <t>Group Finance DK</t>
  </si>
  <si>
    <t>Group Finance FI</t>
  </si>
  <si>
    <t>Group Finance NO</t>
  </si>
  <si>
    <t>Service Operations Management</t>
  </si>
  <si>
    <t>Data Sourcing Management</t>
  </si>
  <si>
    <t>Customer Profitability</t>
  </si>
  <si>
    <t xml:space="preserve">SAP &amp; Datastage </t>
  </si>
  <si>
    <t>Reconciliation</t>
  </si>
  <si>
    <t>GL &amp; GAI</t>
  </si>
  <si>
    <t>Team</t>
  </si>
  <si>
    <t>Business Reporting RB</t>
  </si>
  <si>
    <t>Business Reporting WB</t>
  </si>
  <si>
    <t>Business Reporting WM</t>
  </si>
  <si>
    <t>Business Reporting GF</t>
  </si>
  <si>
    <t>Group Finance SE</t>
  </si>
  <si>
    <t>General Ledger Processes</t>
  </si>
  <si>
    <t>CAS General Ledger Production</t>
  </si>
  <si>
    <t>Financial Master Data</t>
  </si>
  <si>
    <t>Data Centre Operations CCC</t>
  </si>
  <si>
    <t>Data Centre Operations VCC</t>
  </si>
  <si>
    <t>Std Role Id</t>
  </si>
  <si>
    <t>IT Area</t>
  </si>
  <si>
    <t>Role Id</t>
  </si>
  <si>
    <t>Hierarchy Id</t>
  </si>
  <si>
    <t>Unit Hierarchy Id</t>
  </si>
  <si>
    <t>Data Sourcing Monitoring</t>
  </si>
  <si>
    <t>Role Hierarchy Id</t>
  </si>
  <si>
    <t>IT Operations</t>
  </si>
  <si>
    <t>GL Delivery Responsible Baltics</t>
  </si>
  <si>
    <t>GL Delivery Responsible DK</t>
  </si>
  <si>
    <t>GL Delivery Responsible FI</t>
  </si>
  <si>
    <t>GL Delivery Responsible NO</t>
  </si>
  <si>
    <t>GL Delivery Responsible SE</t>
  </si>
  <si>
    <t>BR Delivery Responsible RB</t>
  </si>
  <si>
    <t>BR Delivery Responsible WB</t>
  </si>
  <si>
    <t>BR Delivery Responsible WM</t>
  </si>
  <si>
    <t>BR Delivery Responsible GF</t>
  </si>
  <si>
    <t>RR Delivery Responsible DK</t>
  </si>
  <si>
    <t>RR Delivery Responsible FI</t>
  </si>
  <si>
    <t>RR Delivery Responsible NO</t>
  </si>
  <si>
    <t>RR Delivery Responsible SE</t>
  </si>
  <si>
    <t>RR Delivery Responsible Group</t>
  </si>
  <si>
    <t>Responsible organisation</t>
  </si>
  <si>
    <t>Person Id</t>
  </si>
  <si>
    <t>Name</t>
  </si>
  <si>
    <t>Standard roles</t>
  </si>
  <si>
    <t>Detailed Specific Role</t>
  </si>
  <si>
    <t>Specific Role</t>
  </si>
  <si>
    <t>Select from list</t>
  </si>
  <si>
    <t>Mail &amp; Phone fetched from Contact Info sheet</t>
  </si>
  <si>
    <t>Enter name, mail and phone contact informtion</t>
  </si>
  <si>
    <t>Select team from list</t>
  </si>
  <si>
    <t>Data Quality Verifier - Monitor Error Objects</t>
  </si>
  <si>
    <t>Business Incident Resolver - Common currencies</t>
  </si>
  <si>
    <t>Business Incident Resolver - Adjustments of threshold</t>
  </si>
  <si>
    <t>Business Incident Resolver - Red Idocs correction</t>
  </si>
  <si>
    <t>Business Incident Resolver - Missing Data Source (All)</t>
  </si>
  <si>
    <t>Business Incident Resolver - Missing Data Source DK</t>
  </si>
  <si>
    <t>Business Incident Resolver - Missing Data Source FI</t>
  </si>
  <si>
    <t>Business Incident Resolver - Missing Data Source NO</t>
  </si>
  <si>
    <t>Business Incident Resolver - Missing Data Source SE</t>
  </si>
  <si>
    <t>Business Incident Resolver - Int. Business Reporting Structures</t>
  </si>
  <si>
    <t>Business Incident Resolver - Ext. Business Reporting Structures</t>
  </si>
  <si>
    <t>Group Business Reporting</t>
  </si>
  <si>
    <t>Business IT Flow Initiator - Fast Track</t>
  </si>
  <si>
    <t>Data Quality Verifier - Reconciliation</t>
  </si>
  <si>
    <t>11</t>
  </si>
  <si>
    <t>12</t>
  </si>
  <si>
    <t>CDW Operations</t>
  </si>
  <si>
    <t>IT Flow Operator - Gap 2 / Data Stage</t>
  </si>
  <si>
    <t>IT Flow Operator - SAP R3</t>
  </si>
  <si>
    <t>IT Flow Operator - SAP BW</t>
  </si>
  <si>
    <t>IT Flow Operator - CDW Sourcing</t>
  </si>
  <si>
    <t>Master Data Delivery Responsible</t>
  </si>
  <si>
    <t>Common Information Management</t>
  </si>
  <si>
    <t>Business Reporting IT Solution</t>
  </si>
  <si>
    <t>Group &amp; Regulatory Reporting IT Solution</t>
  </si>
  <si>
    <t>IT Production Responsible CPS</t>
  </si>
  <si>
    <t>IT Production Responsible GL</t>
  </si>
  <si>
    <t>IT Production Responsible CDW</t>
  </si>
  <si>
    <t>IT Production Responsible RACE Reporting</t>
  </si>
  <si>
    <t>IT Production Responsible FINREP</t>
  </si>
  <si>
    <t>IT Production Responsible FACTA</t>
  </si>
  <si>
    <t>IT Production Responsible G-SIB</t>
  </si>
  <si>
    <t>IT Production Responsible GCCT</t>
  </si>
  <si>
    <t>IT Production Responsible MFI 3</t>
  </si>
  <si>
    <t>IT Flow Operator FINREP</t>
  </si>
  <si>
    <t>IT Flow Operator FACTA</t>
  </si>
  <si>
    <t>IT Flow Operator G-SIB</t>
  </si>
  <si>
    <t>IT Flow Operator GCCT</t>
  </si>
  <si>
    <t>IT Flow Monitoring - CDW Sourcing</t>
  </si>
  <si>
    <t>IT Flow Monitoring - CDW Framework</t>
  </si>
  <si>
    <t>IT Flow Monitoring - CDW SL</t>
  </si>
  <si>
    <t>IT Flow Monitoring - Common Monitoring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</si>
  <si>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</si>
  <si>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</si>
  <si>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</si>
  <si>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</si>
  <si>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</si>
  <si>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</si>
  <si>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</si>
  <si>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</si>
  <si>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</si>
  <si>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</si>
  <si>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</si>
  <si>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</si>
  <si>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</si>
  <si>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</si>
  <si>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</si>
  <si>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</si>
  <si>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</si>
  <si>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</si>
  <si>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</si>
  <si>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</si>
  <si>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</si>
  <si>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</si>
  <si>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</si>
  <si>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</si>
  <si>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</si>
  <si>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</si>
  <si>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</si>
  <si>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</si>
  <si>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</si>
  <si>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</si>
  <si>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</si>
  <si>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</si>
  <si>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</si>
  <si>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</si>
  <si>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</si>
  <si>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</si>
  <si>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</si>
  <si>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</si>
  <si>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</si>
  <si>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</si>
  <si>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</si>
  <si>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</si>
  <si>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</si>
  <si>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</si>
  <si>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</si>
  <si>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</si>
  <si>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</si>
  <si>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</si>
  <si>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</si>
  <si>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</si>
  <si>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</si>
  <si>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</si>
  <si>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</si>
  <si>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</si>
  <si>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</si>
  <si>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</si>
  <si>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</si>
  <si>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</si>
  <si>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</si>
  <si>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</si>
  <si>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</si>
  <si>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</si>
  <si>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</si>
  <si>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</si>
  <si>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</si>
  <si>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</si>
  <si>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Enter information only in fields marked in Yellow background.</t>
  </si>
  <si>
    <t>On call planned schedule</t>
  </si>
  <si>
    <t>N/A</t>
  </si>
  <si>
    <t>John Boldt-Christmas</t>
  </si>
  <si>
    <t>john.boldt-christmas@nordea.com</t>
  </si>
  <si>
    <t>+46 70 605 05 80</t>
  </si>
  <si>
    <t>Girish Kalra</t>
  </si>
  <si>
    <t>IT Flow Operator - CDW Framework &amp; SL</t>
  </si>
  <si>
    <t>+91 9833573036</t>
  </si>
  <si>
    <t>Kiran KVP</t>
  </si>
  <si>
    <t>+91 9967057309</t>
  </si>
  <si>
    <t>Ashish Pandey</t>
  </si>
  <si>
    <t xml:space="preserve">Pasupuleti, Trivikrama </t>
  </si>
  <si>
    <t>Vighnesh Shetty</t>
  </si>
  <si>
    <t>+91 9757146651</t>
  </si>
  <si>
    <t>Sachin Tilloo</t>
  </si>
  <si>
    <t>+91 9619586494</t>
  </si>
  <si>
    <t>Sudhakara Maddukuri</t>
  </si>
  <si>
    <t>+91 9167431569</t>
  </si>
  <si>
    <t>Meenaksheswara Ravella</t>
  </si>
  <si>
    <t>Ashokkumar Basavannapalli</t>
  </si>
  <si>
    <t>Omkar Bhosale</t>
  </si>
  <si>
    <t>Jignesh Malde</t>
  </si>
  <si>
    <t>Swapnil Gole</t>
  </si>
  <si>
    <t>+91 9920468553</t>
  </si>
  <si>
    <t>Pranav Raman</t>
  </si>
  <si>
    <t xml:space="preserve">+91 9769193177 </t>
  </si>
  <si>
    <t>Sagar Sen Gupta</t>
  </si>
  <si>
    <t>Shashi Bhushan</t>
  </si>
  <si>
    <t>Vignesha Shenoy</t>
  </si>
  <si>
    <t>+91  9769902147</t>
  </si>
  <si>
    <t>+91 9986526615</t>
  </si>
  <si>
    <t xml:space="preserve"> +46 705109040</t>
  </si>
  <si>
    <t>Torfinn Sandbakk</t>
  </si>
  <si>
    <t>Lene Wold</t>
  </si>
  <si>
    <t>Denmark ServiceCentreDK</t>
  </si>
  <si>
    <t>SERCENDK@dk.ibm.com</t>
  </si>
  <si>
    <t>cmccservicecenter@nordea.com</t>
  </si>
  <si>
    <t xml:space="preserve">Deepak Sokal </t>
  </si>
  <si>
    <t xml:space="preserve">Nitesh Shah </t>
  </si>
  <si>
    <t xml:space="preserve">Shantanu Sengupta </t>
  </si>
  <si>
    <t xml:space="preserve">Sameer Hankare </t>
  </si>
  <si>
    <t xml:space="preserve">Bikash Patra  </t>
  </si>
  <si>
    <t>Secondary Phone</t>
  </si>
  <si>
    <t>IT Flow Operator - SE source HA, HD, ZD</t>
  </si>
  <si>
    <t>IT Flow Operator - SE source HG</t>
  </si>
  <si>
    <t>IT Flow Operator - SE source JQ, JR, JV, HQ</t>
  </si>
  <si>
    <t>IT Flow Operator - SE source H9</t>
  </si>
  <si>
    <t>IT Flow Operator - SE source H4, REPNOX</t>
  </si>
  <si>
    <t>IT Flow Operator - DK source DAWB, ATRB</t>
  </si>
  <si>
    <t>IT Flow Operator - DK source AE, MFI, MFI2, RGDB</t>
  </si>
  <si>
    <t>Torben Möller</t>
  </si>
  <si>
    <t>Anders Adegård</t>
  </si>
  <si>
    <t>CAS</t>
  </si>
  <si>
    <t>Business Incident Resolver - Threshold/Red Idocs/Source Dependencies</t>
  </si>
  <si>
    <t>Bo Wallin</t>
  </si>
  <si>
    <t>Levent Güven</t>
  </si>
  <si>
    <t>Peter Lindblom</t>
  </si>
  <si>
    <t>Yvonne Tillenius</t>
  </si>
  <si>
    <t>Hanne Vendelbo</t>
  </si>
  <si>
    <t>Guruprasad Hiremath</t>
  </si>
  <si>
    <t>bo.wallin@nordea.com</t>
  </si>
  <si>
    <t>vignesha.shenoy@capgemini.com</t>
  </si>
  <si>
    <t>Pramod Tanna</t>
  </si>
  <si>
    <t>torfinn.sandbakk@nordea.com</t>
  </si>
  <si>
    <t>lene.wold@nordea.com</t>
  </si>
  <si>
    <t>Dushyanth Boppa</t>
  </si>
  <si>
    <t>(+91) 976 960 0238</t>
  </si>
  <si>
    <t>(+91) 930 250 4479</t>
  </si>
  <si>
    <t>(+91) 983 372 0345</t>
  </si>
  <si>
    <t>(+91) 9833376147</t>
  </si>
  <si>
    <t>(+91) 981 993 1876</t>
  </si>
  <si>
    <t>IT Flow Operator - NO source GGC</t>
  </si>
  <si>
    <t>IT Flow Operator - FI source 3391, 33GC</t>
  </si>
  <si>
    <t>IT Flow Operator - DK source MAXI, ALEV, DGL, TAB, GARL, FIND, IDA, IFUF,KUNL,DGL0, MAXI, MLEV, RAML, RNL,SASI, DGLK, FORS, TLEV, IMXL, TRSU, ULEV, UKR, UPL, VALL, WSDL,MFI3</t>
  </si>
  <si>
    <t>+46 722 09 4600</t>
  </si>
  <si>
    <t>+91 879 046 4439</t>
  </si>
  <si>
    <t>+47 90 77 89 76</t>
  </si>
  <si>
    <t xml:space="preserve">+47 92 04 55 92 </t>
  </si>
  <si>
    <t>+45 45235703</t>
  </si>
  <si>
    <t>+45 33334500</t>
  </si>
  <si>
    <t>+91 8806746562</t>
  </si>
  <si>
    <t>+46 733.21 45 43</t>
  </si>
  <si>
    <t>+46 73313 17 91</t>
  </si>
  <si>
    <t>+45 61 222772</t>
  </si>
  <si>
    <t>Levent.Guven@nordea.com</t>
  </si>
  <si>
    <t>peter.lindblom@nordea.se</t>
  </si>
  <si>
    <t>yvonne.tillenius@nordea.se</t>
  </si>
  <si>
    <t>hanne.vendelbo@nordea.dk</t>
  </si>
  <si>
    <t>torben.moller@nordea.com</t>
  </si>
  <si>
    <t>anders.adegard@nordea.se</t>
  </si>
  <si>
    <t>+46 761 45 77 16</t>
  </si>
  <si>
    <t>79</t>
  </si>
  <si>
    <t>80</t>
  </si>
  <si>
    <t>81</t>
  </si>
  <si>
    <t>IT Flow Operator - Master Data</t>
  </si>
  <si>
    <t>IT Flow Operator - GBTI Core</t>
  </si>
  <si>
    <t>IT Flow Operator - Gap 1 / EOD, e converter</t>
  </si>
  <si>
    <t>82</t>
  </si>
  <si>
    <t>IT Flow Operator - Adjustment tool</t>
  </si>
  <si>
    <t>Marie G Larsson</t>
  </si>
  <si>
    <t>+46 703 507 951</t>
  </si>
  <si>
    <t>marie.g.larsson@nordea.se</t>
  </si>
  <si>
    <t>Jaiprakash Dubey</t>
  </si>
  <si>
    <t>Sandeep Chavan</t>
  </si>
  <si>
    <t>+91 9819552878</t>
  </si>
  <si>
    <t>Business Incident Resolver - Master Data</t>
  </si>
  <si>
    <t>Not assigned role</t>
  </si>
  <si>
    <t>No on call schedule</t>
  </si>
  <si>
    <t>CMCC Service Center</t>
  </si>
  <si>
    <t>Nordea Incident Supervisor</t>
  </si>
  <si>
    <t>+45 70 22 47 47</t>
  </si>
  <si>
    <t>Treasury WSST CI-team</t>
  </si>
  <si>
    <t>+46 733 214 105</t>
  </si>
  <si>
    <t>treasuryciteam@nordea.com</t>
  </si>
  <si>
    <t>Static Roles and Contacts</t>
  </si>
  <si>
    <t>Area of Coverage</t>
  </si>
  <si>
    <t xml:space="preserve"> </t>
  </si>
  <si>
    <t>Treasury Wallstreet, Infinity, Listed Derivatives</t>
  </si>
  <si>
    <t>FI deliveries; TGL, GAI</t>
  </si>
  <si>
    <t>Escalations of incidents for Group IT support and IPC management</t>
  </si>
  <si>
    <t>Wallstreet Mainframe</t>
  </si>
  <si>
    <t>Estela Berndtsson</t>
  </si>
  <si>
    <t>estela.berndtsson@nordea.com</t>
  </si>
  <si>
    <t>+46 761 33 2553</t>
  </si>
  <si>
    <t>Treasury Converter</t>
  </si>
  <si>
    <t>Treasury</t>
  </si>
  <si>
    <t>CMCC</t>
  </si>
  <si>
    <t>Infinity</t>
  </si>
  <si>
    <t>TGL - Security Lending</t>
  </si>
  <si>
    <t>Loan - Krita/Hypotek</t>
  </si>
  <si>
    <t>Accounts- Inlåning</t>
  </si>
  <si>
    <t>Jan Uno Petersen</t>
  </si>
  <si>
    <t>+45 2524 5092</t>
  </si>
  <si>
    <t>Mats Glas</t>
  </si>
  <si>
    <t>Roger Nilsson</t>
  </si>
  <si>
    <t>Jan-Erik Malm</t>
  </si>
  <si>
    <t>+46 70 544 4650</t>
  </si>
  <si>
    <t>+46 70 666 2254</t>
  </si>
  <si>
    <t>+46 70 859 4510</t>
  </si>
  <si>
    <t>+46 70 747 4780</t>
  </si>
  <si>
    <t>Kjell Berglund</t>
  </si>
  <si>
    <t>Vals/Dopsy</t>
  </si>
  <si>
    <t>IMEX</t>
  </si>
  <si>
    <t>Hannu Tengman</t>
  </si>
  <si>
    <t>+358 50 584 2644</t>
  </si>
  <si>
    <t>Tandem</t>
  </si>
  <si>
    <t>Søren Nilsson</t>
  </si>
  <si>
    <t>+45 40 88 55 90</t>
  </si>
  <si>
    <t>soren.nilsson@nordea.com</t>
  </si>
  <si>
    <t>24x7 coverage</t>
  </si>
  <si>
    <t>Yes</t>
  </si>
  <si>
    <t>No</t>
  </si>
  <si>
    <t>DK</t>
  </si>
  <si>
    <t>DK deliveries</t>
  </si>
  <si>
    <t>+45 4523 5703</t>
  </si>
  <si>
    <t>Service Centre DK</t>
  </si>
  <si>
    <t>+46 733215275</t>
  </si>
  <si>
    <t>Kenneth Sjödin</t>
  </si>
  <si>
    <t>+46 705 37 77 99</t>
  </si>
  <si>
    <t>Krzysztof Wolnicki</t>
  </si>
  <si>
    <t>+48 666 051 638</t>
  </si>
  <si>
    <t>kenneth.sjodin@nordea.se</t>
  </si>
  <si>
    <t>Krzysztof.Wolnicki@nordea.com</t>
  </si>
  <si>
    <t>Joakim Sahlen</t>
  </si>
  <si>
    <t>+46 70 330 79 23</t>
  </si>
  <si>
    <t>joakim.sahlen@nordea.se</t>
  </si>
  <si>
    <t>Morten Jacobsen</t>
  </si>
  <si>
    <t>m.jacobsen@nordea.com</t>
  </si>
  <si>
    <t>+47 48049376</t>
  </si>
  <si>
    <t>Krzysztof Stepien</t>
  </si>
  <si>
    <t>Piotr Krzaczek</t>
  </si>
  <si>
    <t>+48 784 397 310</t>
  </si>
  <si>
    <t>krzysztof.stepien@nordea.com</t>
  </si>
  <si>
    <t>piotr.krzaczek@nordea.com</t>
  </si>
  <si>
    <t>Brian Janvit</t>
  </si>
  <si>
    <t>+45 30368163</t>
  </si>
  <si>
    <t>Marie Dahl</t>
  </si>
  <si>
    <t>+46 88664494</t>
  </si>
  <si>
    <t>3.22.36</t>
  </si>
  <si>
    <t>83</t>
  </si>
  <si>
    <t>84</t>
  </si>
  <si>
    <t>Datastage Operations support</t>
  </si>
  <si>
    <t>SAP ERP Operations support</t>
  </si>
  <si>
    <t>Liz Wahlberg</t>
  </si>
  <si>
    <t>+46738664572</t>
  </si>
  <si>
    <t>Janne Perko</t>
  </si>
  <si>
    <t>janne.perko@nordea.com</t>
  </si>
  <si>
    <t>+358-50-63930</t>
  </si>
  <si>
    <t>Note 1 (see bottom of list)</t>
  </si>
  <si>
    <t>Note 2 (see bottom of list)</t>
  </si>
  <si>
    <t>Note 3 (see bottom of list)</t>
  </si>
  <si>
    <t>Note 1: GL Delivery responsible for SE will be the same as Business Incident Resolver - Threshold/Red Idocs/Source Dependencies</t>
  </si>
  <si>
    <t>liz.wahlberg@nordea.com</t>
  </si>
  <si>
    <t>marie.dahl@nordea.com</t>
  </si>
  <si>
    <t>brian.janvit@nordea.com</t>
  </si>
  <si>
    <t>+45 22 75 12 63</t>
  </si>
  <si>
    <t>IT Flow Operator MFI 3 &amp; Maxi</t>
  </si>
  <si>
    <t>Weronika Wieczorek</t>
  </si>
  <si>
    <t>Michał Frajtak</t>
  </si>
  <si>
    <t>Weronika.Wieczorek@nordea.com</t>
  </si>
  <si>
    <t>Michal.Frajtak@nordea.com</t>
  </si>
  <si>
    <t>BD1</t>
  </si>
  <si>
    <t>Abhishek Manglam</t>
  </si>
  <si>
    <t>(+91) 9167943290</t>
  </si>
  <si>
    <t>+91 9820876828</t>
  </si>
  <si>
    <t>Allan Dayan</t>
  </si>
  <si>
    <t>allan.dayan@nordea.com</t>
  </si>
  <si>
    <t>+4540530593</t>
  </si>
  <si>
    <t>Himanshu Mistry</t>
  </si>
  <si>
    <t>+91 9930998147</t>
  </si>
  <si>
    <t>Seenu Rajendiran</t>
  </si>
  <si>
    <t>seenu.rajendiran@capgemini.com</t>
  </si>
  <si>
    <t>+91 9880631032</t>
  </si>
  <si>
    <t>Marcela Wroblewski</t>
  </si>
  <si>
    <t>Marcela.Wroblewski@nordea.com</t>
  </si>
  <si>
    <t>+46 73 866 4495</t>
  </si>
  <si>
    <t>FI</t>
  </si>
  <si>
    <t>Finnish Servce Center</t>
  </si>
  <si>
    <t>FI operations</t>
  </si>
  <si>
    <t>npcontrf@fi.ibm.com</t>
  </si>
  <si>
    <t>+35894593235</t>
  </si>
  <si>
    <t>Marie Forsling</t>
  </si>
  <si>
    <t>marie.forsling@nordea.com</t>
  </si>
  <si>
    <t>+46738664564</t>
  </si>
  <si>
    <t>BD2</t>
  </si>
  <si>
    <t>BD3</t>
  </si>
  <si>
    <t>BD5</t>
  </si>
  <si>
    <t>Amit Khare</t>
  </si>
  <si>
    <t>Kunal Arora</t>
  </si>
  <si>
    <t>Karthik Ramamoorthy</t>
  </si>
  <si>
    <t>(91)9819861266</t>
  </si>
  <si>
    <t>Sachin Patil</t>
  </si>
  <si>
    <t>sachin.ananda.patil@consult.nordea.com</t>
  </si>
  <si>
    <t>Anne Cathrine Haraldson</t>
  </si>
  <si>
    <t>anne.cathrine.haraldson@nordea.com</t>
  </si>
  <si>
    <t>+4795147212</t>
  </si>
  <si>
    <t>Mahesh Tolambiya</t>
  </si>
  <si>
    <t>Hari Kiran Kuna</t>
  </si>
  <si>
    <t>Nikita Hotchandani</t>
  </si>
  <si>
    <t>91 9970108932</t>
  </si>
  <si>
    <t>(+91) 8790633776</t>
  </si>
  <si>
    <t>Capgemini SPOC</t>
  </si>
  <si>
    <t xml:space="preserve">For any issues/escalation :  </t>
  </si>
  <si>
    <t>Nordea SPOC - Service Operations Manager</t>
  </si>
  <si>
    <t>Comments</t>
  </si>
  <si>
    <t>NON SAP - DataStage</t>
  </si>
  <si>
    <t>NON SAP- TRAT/Atool</t>
  </si>
  <si>
    <t>NON SAP - GAP1</t>
  </si>
  <si>
    <t>Angsumitra: Changed from GL &amp; GAI to NON SAP- TRAT/Atool</t>
  </si>
  <si>
    <t>Angsumitra: Changed from SAP &amp; Datastage to NON SAP - DataStage</t>
  </si>
  <si>
    <t>Angsumitra: Changed from SAP &amp; Datastage to NON SAP - CORE</t>
  </si>
  <si>
    <t>Angsumitra: Changed from SAP &amp; Datastage to NON SAP - GAP1</t>
  </si>
  <si>
    <t>NON SAP - CORE</t>
  </si>
  <si>
    <t>Angsumitra: Changed from SAP &amp; Datastage to SAP</t>
  </si>
  <si>
    <t xml:space="preserve">SAP </t>
  </si>
  <si>
    <t>Chandan Mandal</t>
  </si>
  <si>
    <t>Shalaka Gokhale</t>
  </si>
  <si>
    <t>46 734774711</t>
  </si>
  <si>
    <t>NON SAP - A-Tool /TRAT</t>
  </si>
  <si>
    <t>Angsumitra: Added</t>
  </si>
  <si>
    <t>Angsumitra:Added</t>
  </si>
  <si>
    <t>Anders C Eriksson</t>
  </si>
  <si>
    <t>Anders.C.Eriksson@nordea.com</t>
  </si>
  <si>
    <t>004670 625 82 19</t>
  </si>
  <si>
    <t>+91 981 982 50 30</t>
  </si>
  <si>
    <t>(+91) 9920541040</t>
  </si>
  <si>
    <t>Allan Nilsen</t>
  </si>
  <si>
    <t>allan.nilsen@nordea.com</t>
  </si>
  <si>
    <r>
      <t>+4530 35 44 76</t>
    </r>
    <r>
      <rPr>
        <sz val="12"/>
        <color theme="1"/>
        <rFont val="Times New Roman"/>
        <family val="1"/>
      </rPr>
      <t xml:space="preserve"> </t>
    </r>
  </si>
  <si>
    <t>SAP ERP Operations Support</t>
  </si>
  <si>
    <t>Marie Has</t>
  </si>
  <si>
    <t>marie.has@nordea.com</t>
  </si>
  <si>
    <t>+46738664494</t>
  </si>
  <si>
    <t>+91 7387412344</t>
  </si>
  <si>
    <t>+46 700460084</t>
  </si>
  <si>
    <t xml:space="preserve"> +91 8600075816/+91 7710005800</t>
  </si>
  <si>
    <t>+91 9769456671</t>
  </si>
  <si>
    <t>Ameya Karadkhedekar</t>
  </si>
  <si>
    <t>Amol Bode</t>
  </si>
  <si>
    <t>+91 9833029955</t>
  </si>
  <si>
    <t>Marja Huuskonen</t>
  </si>
  <si>
    <t>marjai.huuskonen@nordea.com</t>
  </si>
  <si>
    <t>+358505918929</t>
  </si>
  <si>
    <t>91 9819719411</t>
  </si>
  <si>
    <t>+46 767873393</t>
  </si>
  <si>
    <t>2.19.28.73</t>
  </si>
  <si>
    <t>+91 7045350859</t>
  </si>
  <si>
    <t>Fri</t>
  </si>
  <si>
    <t/>
  </si>
  <si>
    <t>GT and GALM sourcing</t>
  </si>
  <si>
    <t>Treasury System Stars</t>
  </si>
  <si>
    <t>Treasury System Stars (TreasurySystemStars@nordea.com) / Erik Brekke</t>
  </si>
  <si>
    <t>Effective Maturity NO, SE, DK</t>
  </si>
  <si>
    <t xml:space="preserve">TreasurySystemStars@nordea.com
</t>
  </si>
  <si>
    <t>Available at all times on the night between BD0 - BD1 to ensure delivery before 08:00 CET</t>
  </si>
  <si>
    <t>Norway (NO) sub ledgers</t>
  </si>
  <si>
    <t>Torfinn Sandbakk or Lene Wold</t>
  </si>
  <si>
    <t>All deliveries to GAI and CDW</t>
  </si>
  <si>
    <t>Refer to the Resource plan sheet</t>
  </si>
  <si>
    <t>Lene Wold (+47) 92 04 55 92
Torfinn (+47) 90 77 89 76</t>
  </si>
  <si>
    <t>Loan IQ (NO, SE, DK)</t>
  </si>
  <si>
    <t>Customer Sourcing (NO, DK)</t>
  </si>
  <si>
    <t>Dorte Friborg</t>
  </si>
  <si>
    <t>MasterData</t>
  </si>
  <si>
    <t>TMDNAMAP_PD_To_DataCatalogFields
TMDNAMAP_GENERIC Map Code 4000
TMDNAB2_GNL_MAPPING</t>
  </si>
  <si>
    <t>Masterdata</t>
  </si>
  <si>
    <t>nordeaammasterdata.in@capgemini.com</t>
  </si>
  <si>
    <t>All inbound DA's from GAI</t>
  </si>
  <si>
    <t>GAI GAP1 and Core teams</t>
  </si>
  <si>
    <t>GAI</t>
  </si>
  <si>
    <t>Nordea Batch service planning</t>
  </si>
  <si>
    <t>batch.service.planning@nordea.com</t>
  </si>
  <si>
    <t>+46 87933301</t>
  </si>
  <si>
    <t>Sat</t>
  </si>
  <si>
    <t>Santosh Sharma</t>
  </si>
  <si>
    <t>+91 9930342035</t>
  </si>
  <si>
    <t>guruprasad.hiremath@consult.nordea.com</t>
  </si>
  <si>
    <t>Ashish.Pandey@consult.nordea.com</t>
  </si>
  <si>
    <t>Trivvikrum.Pasupuleti@consult.nordea.com</t>
  </si>
  <si>
    <t>kiran.kvp@consult.nordea.com</t>
  </si>
  <si>
    <t>Vighnesh.Shetty@consult.nordea.com</t>
  </si>
  <si>
    <t>Sachin.Tilloo@consult.nordea.com</t>
  </si>
  <si>
    <t>sudhakara.maddukuri@consult.nordea.com</t>
  </si>
  <si>
    <t>Meenaksheswa.Ravella@consult.nordea.com</t>
  </si>
  <si>
    <t>Ashok.Basavannapalli@consult.nordea.com</t>
  </si>
  <si>
    <t>jignesh.malde@consult.nordea.com</t>
  </si>
  <si>
    <t>swapnil.gole@consult.nordea.com</t>
  </si>
  <si>
    <t>Pranav.Raman@consult.nordea.com</t>
  </si>
  <si>
    <t>sagar.sen-gupta@consult.nordea.com</t>
  </si>
  <si>
    <t>Shashi.Bhushan@consult.nordea.com</t>
  </si>
  <si>
    <t>Pavan.Kumar@consult.nordea.com</t>
  </si>
  <si>
    <t>jaiprakash.dubey@consult.nordea.com</t>
  </si>
  <si>
    <t>devi.pramod.tanna@consult.nordea.com</t>
  </si>
  <si>
    <t>Sokal.Deepak@consult.nordea.com</t>
  </si>
  <si>
    <t>Nitesh.Shah@consult.nordea.com</t>
  </si>
  <si>
    <t>Dushyanth.Boppa@consult.nordea.com</t>
  </si>
  <si>
    <t>shantanu.sengupta@consult.nordea.com</t>
  </si>
  <si>
    <t>Sameer.S.Hankare@consult.nordea.com</t>
  </si>
  <si>
    <t>bikash.patra@consult.nordea.com</t>
  </si>
  <si>
    <t>Sandeep.Chavan@consult.nordea.com</t>
  </si>
  <si>
    <t>Abhishek.Manglam@consult.nordea.com</t>
  </si>
  <si>
    <t>Himanshu.Mistry@consult.nordea.com</t>
  </si>
  <si>
    <t>Amit.Khare@consult.nordea.com</t>
  </si>
  <si>
    <t>Kunal.Arora@consult.nordea.com</t>
  </si>
  <si>
    <t>ramamoorthy.karthik@consult.nordea.com</t>
  </si>
  <si>
    <t>Mahesh.Tolambiya@consult.nordea.com</t>
  </si>
  <si>
    <t>Harikiran.Kuna@consult.nordea.com</t>
  </si>
  <si>
    <t>hotchandani.nikita@consult.nordea.com</t>
  </si>
  <si>
    <t>Chandan.Mandal@consult.nordea.com</t>
  </si>
  <si>
    <t>Shalaka.Gokhale@consult.nordea.com</t>
  </si>
  <si>
    <t>Sharma.Santoshkumar@consult.nordea.com</t>
  </si>
  <si>
    <t>Girish.Kalra@consult.nordea.com</t>
  </si>
  <si>
    <t>amey.karadkhedkar@consult.nordea.com</t>
  </si>
  <si>
    <t>Amol.Bode@consult.nordea.com</t>
  </si>
  <si>
    <t>Vinay Mokal</t>
  </si>
  <si>
    <t>(+91)9833810854</t>
  </si>
  <si>
    <t>vinaykumar.mokal@consult.nordea.com</t>
  </si>
  <si>
    <t>Ravi Phate</t>
  </si>
  <si>
    <t>ravi.phate@consult.nordea.com</t>
  </si>
  <si>
    <t>(+91) 8692925343</t>
  </si>
  <si>
    <t>BD-1</t>
  </si>
  <si>
    <t>Bhuwan Bhatt</t>
  </si>
  <si>
    <t>bhuwan.bhatt@consult.nordea.com</t>
  </si>
  <si>
    <t>Rohit Khanzode</t>
  </si>
  <si>
    <t>rohit.khanzode@consult.nordea.com</t>
  </si>
  <si>
    <t>(+91) 9975050645</t>
  </si>
  <si>
    <t>Tine Jellum</t>
  </si>
  <si>
    <t>tine.jellum@nordea.com</t>
  </si>
  <si>
    <t>+4791572262</t>
  </si>
  <si>
    <t>TGL</t>
  </si>
  <si>
    <t>For all TGL delivery related issues.</t>
  </si>
  <si>
    <t>Ambadas Rode</t>
  </si>
  <si>
    <t>ambadas.rode@consult.nordea.com</t>
  </si>
  <si>
    <t>(+91) 7709454050</t>
  </si>
  <si>
    <t>Ankit Agrawal</t>
  </si>
  <si>
    <t>ankit.agrawal@consult.nordea.com</t>
  </si>
  <si>
    <t>(+91) 8898372138</t>
  </si>
  <si>
    <t>Anuj Kumar</t>
  </si>
  <si>
    <t>anuj.kumar@consult.nordea.com</t>
  </si>
  <si>
    <t>(+91) 9769457737</t>
  </si>
  <si>
    <t>Data Validation</t>
  </si>
  <si>
    <t>Pavan Konapalli</t>
  </si>
  <si>
    <t>Gaurav Kawle</t>
  </si>
  <si>
    <t>gaurav.kawle@consult.nordea.com</t>
  </si>
  <si>
    <t>(+91) 9552556868</t>
  </si>
  <si>
    <t>Pravin Vaddigaddi</t>
  </si>
  <si>
    <t>pravin.vaddigaddi@consult.nordea.com</t>
  </si>
  <si>
    <t>(+91) 9987511255</t>
  </si>
  <si>
    <t xml:space="preserve">IT Flow Operator - FI source ASINFO, OYI </t>
  </si>
  <si>
    <t>Rishit Shah</t>
  </si>
  <si>
    <t>rishit.shah@consult.nordea.com</t>
  </si>
  <si>
    <t>(+91) 9819763876</t>
  </si>
  <si>
    <t>Varaprasad Reddy</t>
  </si>
  <si>
    <t>varaprasad.reddy@consult.nordea.com</t>
  </si>
  <si>
    <t>(+91) 9004075009</t>
  </si>
  <si>
    <t>2.19.28</t>
  </si>
  <si>
    <t>85</t>
  </si>
  <si>
    <t>+45 45245712</t>
  </si>
  <si>
    <t>Tushar Nandu</t>
  </si>
  <si>
    <t>tushar.nandu@consult.nordea.com</t>
  </si>
  <si>
    <t>(+91) 9819040306</t>
  </si>
  <si>
    <t>(+46) 734978684</t>
  </si>
  <si>
    <t>Aditya Mehta</t>
  </si>
  <si>
    <t>aditya.mehta@consult.nordea.com</t>
  </si>
  <si>
    <t>(+91) 9004510194</t>
  </si>
  <si>
    <t>Norway Pinch Delivery</t>
  </si>
  <si>
    <t>IT Support</t>
  </si>
  <si>
    <t>Pinch</t>
  </si>
  <si>
    <t>gudbrand.kjos@nordea.com</t>
  </si>
  <si>
    <t>(+47) 99224966</t>
  </si>
  <si>
    <t>Business Support</t>
  </si>
  <si>
    <t>stine.lieng.ambjornsen@nordea.com</t>
  </si>
  <si>
    <t>(+47) 99624804</t>
  </si>
  <si>
    <t>Angsumitra: Changed from SAP &amp; Datastage to NON SAP - CORE +91 9820321956</t>
  </si>
  <si>
    <t>(+46) 727879286</t>
  </si>
  <si>
    <t>Angsumitra: Changed from SAP &amp; Datastage to NON SAP - CORE '91 9833619248</t>
  </si>
  <si>
    <t>(+46) 727879345</t>
  </si>
  <si>
    <t>Angsumitra: Changed from SAP &amp; Datastage to SAP (+91) 9986 33 5479</t>
  </si>
  <si>
    <t>(+46) 734962806</t>
  </si>
  <si>
    <t>(+46) 764398394</t>
  </si>
  <si>
    <t>+91 9823416007</t>
  </si>
  <si>
    <t>+91 9820321956</t>
  </si>
  <si>
    <t>Mikolaj Matusiak</t>
  </si>
  <si>
    <t>Mikolaj.Matusiak@nordea.com</t>
  </si>
  <si>
    <t>Purab Shah</t>
  </si>
  <si>
    <t>purab.shah@consult.nordea.com</t>
  </si>
  <si>
    <t>SAP Lead</t>
  </si>
  <si>
    <t>(+91)  9004620926</t>
  </si>
  <si>
    <t>Kjerstin Gronlund</t>
  </si>
  <si>
    <t>kjerstin.gronlund@nordea.se</t>
  </si>
  <si>
    <t>(+46) 733131289</t>
  </si>
  <si>
    <t>Carl Ekelund</t>
  </si>
  <si>
    <t>Carl.Ekelund@nordea.com</t>
  </si>
  <si>
    <t>(+46) 725005115</t>
  </si>
  <si>
    <t>Management Oncall</t>
  </si>
  <si>
    <t>(+46) 764576251</t>
  </si>
  <si>
    <t>(+46) 734978845</t>
  </si>
  <si>
    <t>(+91) 9987182528</t>
  </si>
  <si>
    <t>May</t>
  </si>
  <si>
    <t>(91) 9833619248</t>
  </si>
  <si>
    <t>(+91) 9986335479</t>
  </si>
  <si>
    <t>Sunil Rokandla</t>
  </si>
  <si>
    <t>Sunil.Rokandla@consult.nordea.com</t>
  </si>
  <si>
    <t>(+91) 8904962398</t>
  </si>
  <si>
    <t>Naveen SH</t>
  </si>
  <si>
    <t>Naveenkumar.Sh@consult.nordea.com</t>
  </si>
  <si>
    <t>(+91) 9741477606</t>
  </si>
  <si>
    <t>2.19.30.47</t>
  </si>
  <si>
    <t>2.19.30.48</t>
  </si>
  <si>
    <t>Enrica Ghinelli</t>
  </si>
  <si>
    <t>(+45) 23363538</t>
  </si>
  <si>
    <t>Enrica.Ghinelli@nordea.com</t>
  </si>
  <si>
    <t>Level 3 Support - GBTI Core</t>
  </si>
  <si>
    <t>Level 3 Support - Gap 2 / Data Stage</t>
  </si>
  <si>
    <t>Level 3 Support - SAP BW</t>
  </si>
  <si>
    <t>Level 3 Support - Adjustment tool</t>
  </si>
  <si>
    <t>Level 3 Support - DK source AE, MFI, MFI2, RGDB</t>
  </si>
  <si>
    <t>Level 3 Support - Gap 1 / EOD, e converter</t>
  </si>
  <si>
    <t>Main Role</t>
  </si>
  <si>
    <t>IT Operations L1/L2</t>
  </si>
  <si>
    <t>Business</t>
  </si>
  <si>
    <t>IT Development L3</t>
  </si>
  <si>
    <t>Assigned Support Personell</t>
  </si>
  <si>
    <t>New column</t>
  </si>
  <si>
    <t>Only 3 values (SoD)</t>
  </si>
  <si>
    <t>46 769674465</t>
  </si>
  <si>
    <t>46 738664494</t>
  </si>
  <si>
    <t>Kamlesh Shinde</t>
  </si>
  <si>
    <t>Kamlesh.shinde@consult.nordea.com</t>
  </si>
  <si>
    <t>(+91) 9833288168</t>
  </si>
  <si>
    <t>Kjeld Paabol Hansen</t>
  </si>
  <si>
    <t>kjeld.hansen@nordea.com</t>
  </si>
  <si>
    <t>DK-LBR</t>
  </si>
  <si>
    <t>Narayan Patnaik</t>
  </si>
  <si>
    <t>narayan.patnaik@consult.nordea.com</t>
  </si>
  <si>
    <t>Narayan P (+91) 8050003171
Vijaya Mohan (+91) 9880520314</t>
  </si>
  <si>
    <t>Sari Sirviö</t>
  </si>
  <si>
    <t>sari.sirvio@nordea.com</t>
  </si>
  <si>
    <t>(358) 408492528</t>
  </si>
  <si>
    <t>Nandish Shanabog</t>
  </si>
  <si>
    <t>(+91)9900553755</t>
  </si>
  <si>
    <t>nandish shanabog</t>
  </si>
  <si>
    <t>nandish.shanabog@capgemini.com</t>
  </si>
  <si>
    <t>Level 3 Support - ELSA</t>
  </si>
  <si>
    <t>TGL should be contacted first. They will in turn contact.</t>
  </si>
  <si>
    <t>controlcenter@nordea.com</t>
  </si>
  <si>
    <t>(+45) 33334500</t>
  </si>
  <si>
    <t>Aniket Wagre</t>
  </si>
  <si>
    <t>(+91) 8976255321</t>
  </si>
  <si>
    <t>aniket.wagre@consult.nordea.com</t>
  </si>
  <si>
    <t>Level 3 Support - Master Data</t>
  </si>
  <si>
    <t>Level 3 Support - SAP FICO</t>
  </si>
  <si>
    <t>Level 3 Support - SAP Basis</t>
  </si>
  <si>
    <t>Level 3 Support - SAP ABAP</t>
  </si>
  <si>
    <t>cc-modelteam@nordea.com</t>
  </si>
  <si>
    <t>KKS</t>
  </si>
  <si>
    <t>http://ioweb/crit</t>
  </si>
  <si>
    <t>Contact Info of Oncall people registered in link given in column E</t>
  </si>
  <si>
    <t>Bjarne Thejl</t>
  </si>
  <si>
    <t>Obul Reddy</t>
  </si>
  <si>
    <t>Nagababu Padala</t>
  </si>
  <si>
    <t>Gopika P</t>
  </si>
  <si>
    <t>Sunil Rajmani</t>
  </si>
  <si>
    <t>Nagababu.Padala@consult.nordea.com</t>
  </si>
  <si>
    <t>(+91) 8105654884</t>
  </si>
  <si>
    <t>Gopika.P@consult.nordea.com</t>
  </si>
  <si>
    <t>(+91) 9003102553</t>
  </si>
  <si>
    <t>SAP</t>
  </si>
  <si>
    <t>Sunil.Rajmani@consult.nordea.com</t>
  </si>
  <si>
    <t>Reddy.obul@consult.nordea.com</t>
  </si>
  <si>
    <t>(+46) 769644229</t>
  </si>
  <si>
    <t>Old Maxi</t>
  </si>
  <si>
    <t>Vamshi Kandibanda</t>
  </si>
  <si>
    <t>Vamshi.Kandibanda@consult.nordea.com</t>
  </si>
  <si>
    <t>(+91) 9819301593</t>
  </si>
  <si>
    <t xml:space="preserve">Casper Lykke </t>
  </si>
  <si>
    <t>casper.lykke.paetau@nordea.com</t>
  </si>
  <si>
    <t>(+91) 9967737509</t>
  </si>
  <si>
    <t>(+45) 2911 5871</t>
  </si>
  <si>
    <t>Jayavel Varadharaju</t>
  </si>
  <si>
    <t>jayavel.varadharaju@capgemini.com</t>
  </si>
  <si>
    <t>(+91) 9663544795</t>
  </si>
  <si>
    <t>Mohaneshwar Talari</t>
  </si>
  <si>
    <t>mohaneshwar.talari@consult.nordea.com</t>
  </si>
  <si>
    <t>(+91)9100646028</t>
  </si>
  <si>
    <t>ELSA NO/SE Support/MFI3-SAS</t>
  </si>
  <si>
    <t>Ewa Bogus</t>
  </si>
  <si>
    <t>ewa.bogus@nordea.com</t>
  </si>
  <si>
    <t>Bhagaban Choudhury</t>
  </si>
  <si>
    <t>bhagaban.choudhury@consult.nordea.com</t>
  </si>
  <si>
    <t>(+91) 9892391869</t>
  </si>
  <si>
    <t>+48 664 725 115</t>
  </si>
  <si>
    <t>+48 696 138 660</t>
  </si>
  <si>
    <t xml:space="preserve">(+46) 764574424
</t>
  </si>
  <si>
    <t>Area</t>
  </si>
  <si>
    <t>Resource</t>
  </si>
  <si>
    <t>Tuesday 31.1</t>
  </si>
  <si>
    <t>Wedneday 1  Feb</t>
  </si>
  <si>
    <t>Thursday 2 Feb</t>
  </si>
  <si>
    <t>Friday 3 Feb</t>
  </si>
  <si>
    <t>Saturday 4 Feb</t>
  </si>
  <si>
    <t>08:00-18:00</t>
  </si>
  <si>
    <t>18:00-00:00</t>
  </si>
  <si>
    <t>00:00-08:00</t>
  </si>
  <si>
    <t>18:00 - 00:00</t>
  </si>
  <si>
    <t>Gap1</t>
  </si>
  <si>
    <t>active</t>
  </si>
  <si>
    <t>on call</t>
  </si>
  <si>
    <t>Core</t>
  </si>
  <si>
    <t>Shashi Bhushan (needs final confirmation)</t>
  </si>
  <si>
    <t>GAP 2/ Data stage</t>
  </si>
  <si>
    <t>Suddhakara Maddukuri</t>
  </si>
  <si>
    <t>SAP EEC</t>
  </si>
  <si>
    <t>Ravella Meenaksweara</t>
  </si>
  <si>
    <t>SAP BASIS</t>
  </si>
  <si>
    <t xml:space="preserve">Naveen S, </t>
  </si>
  <si>
    <t>SAP Fico/
SAP EEC</t>
  </si>
  <si>
    <t>trat</t>
  </si>
  <si>
    <t>Lokanath Sarangi</t>
  </si>
  <si>
    <t>ACR</t>
  </si>
  <si>
    <t>TBC on Monday</t>
  </si>
  <si>
    <t>GFIR</t>
  </si>
  <si>
    <t>Güven, Levent</t>
  </si>
  <si>
    <t>Sunday 5 Feb</t>
  </si>
  <si>
    <t>Monday 6 Feb</t>
  </si>
  <si>
    <t>Tuesday 7 Feb</t>
  </si>
  <si>
    <t>Wednesday 6 Feb</t>
  </si>
  <si>
    <t>Ameya Karadkhedkar</t>
  </si>
  <si>
    <t>Amit Kumar</t>
  </si>
  <si>
    <t>amit.br.kumar@consult.nordea.com</t>
  </si>
  <si>
    <t>IT Operations L1/L3</t>
  </si>
  <si>
    <t>Niranjan Kareti</t>
  </si>
  <si>
    <t>Niranjan.Kareti@consult.nordea.com</t>
  </si>
  <si>
    <t>(+91) 9704129123</t>
  </si>
  <si>
    <t>(+91) 7506922029</t>
  </si>
  <si>
    <t>(+91) 9036102947</t>
  </si>
  <si>
    <t xml:space="preserve">Jany Shaik </t>
  </si>
  <si>
    <t>shaik.jany@capgemini.com</t>
  </si>
  <si>
    <t>(+91) 7506678441</t>
  </si>
  <si>
    <t xml:space="preserve">Akshay Singh </t>
  </si>
  <si>
    <t>(+91) 7719969566</t>
  </si>
  <si>
    <t>Vijay Chaurasia</t>
  </si>
  <si>
    <t xml:space="preserve">Vijay.Chaurasia@consult.nordea.com
</t>
  </si>
  <si>
    <t>(+91)9819183143</t>
  </si>
  <si>
    <t>Harsh Shah</t>
  </si>
  <si>
    <t>harsh.shah@consult.nordea.com</t>
  </si>
  <si>
    <t>(+91) 9819899381</t>
  </si>
  <si>
    <t>keld.juhl@nordea.com</t>
  </si>
  <si>
    <t>enver.tuhcic@nordea.com</t>
  </si>
  <si>
    <t>(+46)721421276</t>
  </si>
  <si>
    <t>(+45)23359350</t>
  </si>
  <si>
    <t>Keld Juhl</t>
  </si>
  <si>
    <t>Enver Tuhcic</t>
  </si>
  <si>
    <t>Vishrutha.Pigilam@consult.nordea.com</t>
  </si>
  <si>
    <t>(+91) 9167729618</t>
  </si>
  <si>
    <t>Vishrutha Pigilam</t>
  </si>
  <si>
    <t xml:space="preserve">Wenche Bech </t>
  </si>
  <si>
    <t>wenche.baag@nordea.com</t>
  </si>
  <si>
    <t>(+45)20256682</t>
  </si>
  <si>
    <t>Gauri Borgaonkar</t>
  </si>
  <si>
    <t>gauri.borgaonkar@consult.nordea.com</t>
  </si>
  <si>
    <t>(+91) 9960948798</t>
  </si>
  <si>
    <t>Wenche.waag@nordea.com</t>
  </si>
  <si>
    <t>(+91) 9320122961</t>
  </si>
  <si>
    <t>Mon</t>
  </si>
  <si>
    <t>Thu</t>
  </si>
  <si>
    <t>Tarun Kumar</t>
  </si>
  <si>
    <t>Tarun.Kumar@consult.nordea.com</t>
  </si>
  <si>
    <t>(+91) 9803757922</t>
  </si>
  <si>
    <t>(+91) 9819692006</t>
  </si>
  <si>
    <t>1.16.22.25</t>
  </si>
  <si>
    <t>+48 696 491 814</t>
  </si>
  <si>
    <t>Pranit Patil</t>
  </si>
  <si>
    <t>pranit.a.patil@capgemini.com</t>
  </si>
  <si>
    <t>(+91) 9930093390</t>
  </si>
  <si>
    <t>Michaelsen, Dan Juhler</t>
  </si>
  <si>
    <t>DK-LBR(available in absence of Kjeld )</t>
  </si>
  <si>
    <t>dan.michaelsen@nordea.com</t>
  </si>
  <si>
    <t>(+45) 55470212</t>
  </si>
  <si>
    <t>Estella Convertor</t>
  </si>
  <si>
    <t>Prathap Reddy</t>
  </si>
  <si>
    <t>Prathap.Reddy@consult.nordea.com</t>
  </si>
  <si>
    <t>(+91)9663612245</t>
  </si>
  <si>
    <t>1.13.13.13</t>
  </si>
  <si>
    <t>Ella Vuorela</t>
  </si>
  <si>
    <t>ella.vuorela@nordea.com</t>
  </si>
  <si>
    <t>+358 445101226</t>
  </si>
  <si>
    <t>Shruti Sharma</t>
  </si>
  <si>
    <t>Shruti.Sharma@consult.nordea.com</t>
  </si>
  <si>
    <t>(+91)9910671687</t>
  </si>
  <si>
    <t>Dani Chandrakatnh</t>
  </si>
  <si>
    <t>chandrakant.dani@consult.nordea.com</t>
  </si>
  <si>
    <t>(+91)8602219606</t>
  </si>
  <si>
    <t>IT Flow Operator - SAP Basis</t>
  </si>
  <si>
    <t>BD4</t>
  </si>
  <si>
    <t>BD6</t>
  </si>
  <si>
    <t>16:00-24:00 CET from BD-1 to BD5
08:00-20:00 CET on Saturday
(+45 40847111)</t>
  </si>
  <si>
    <t>akshay.singh@consult.nordea.com</t>
  </si>
  <si>
    <t>(+91) 9739630835</t>
  </si>
  <si>
    <t>BD2+</t>
  </si>
  <si>
    <t>BD2++</t>
  </si>
  <si>
    <t>(+91) 961 905 9561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</si>
</sst>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i/>
      <sz val="12"/>
      <color theme="1"/>
      <name val="Arial"/>
      <family val="2"/>
      <scheme val="minor"/>
    </font>
    <font>
      <sz val="11"/>
      <color theme="0" tint="-0.34998626667073579"/>
      <name val="Arial"/>
      <family val="2"/>
      <scheme val="minor"/>
    </font>
    <font>
      <i/>
      <sz val="9"/>
      <color theme="7" tint="-0.249977111117893"/>
      <name val="Arial"/>
      <family val="2"/>
      <scheme val="minor"/>
    </font>
    <font>
      <i/>
      <sz val="9"/>
      <color rgb="FF008000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i/>
      <sz val="11"/>
      <color theme="1"/>
      <name val="Arial"/>
      <family val="2"/>
      <scheme val="minor"/>
    </font>
    <font>
      <sz val="10"/>
      <color rgb="FF0070C0"/>
      <name val="Arial"/>
      <family val="2"/>
      <scheme val="minor"/>
    </font>
    <font>
      <b/>
      <sz val="11"/>
      <name val="Arial"/>
      <family val="2"/>
      <scheme val="minor"/>
    </font>
    <font>
      <u/>
      <sz val="11"/>
      <color theme="10"/>
      <name val="Arial"/>
      <family val="2"/>
    </font>
    <font>
      <sz val="12"/>
      <color theme="1"/>
      <name val="Times New Roman"/>
      <family val="1"/>
    </font>
    <font>
      <b/>
      <sz val="10"/>
      <color rgb="FF191919"/>
      <name val="Arial"/>
      <family val="2"/>
    </font>
    <font>
      <sz val="10"/>
      <color rgb="FF191919"/>
      <name val="Arial"/>
      <family val="2"/>
    </font>
    <font>
      <sz val="10"/>
      <color theme="1"/>
      <name val="Calibri"/>
      <family val="2"/>
    </font>
    <font>
      <u/>
      <sz val="11"/>
      <color theme="10"/>
      <name val="Arial"/>
      <family val="2"/>
      <scheme val="minor"/>
    </font>
    <font>
      <u/>
      <sz val="11"/>
      <color theme="10"/>
      <name val="Calibri"/>
      <family val="2"/>
    </font>
    <font>
      <sz val="10"/>
      <color rgb="FF191919"/>
      <name val="Calibri"/>
      <family val="2"/>
    </font>
    <font>
      <b/>
      <i/>
      <sz val="10"/>
      <color rgb="FFFF0000"/>
      <name val="Arial"/>
      <family val="2"/>
      <scheme val="minor"/>
    </font>
    <font>
      <sz val="11"/>
      <color rgb="FF005284"/>
      <name val="Arial"/>
      <family val="2"/>
    </font>
    <font>
      <sz val="8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Segoe UI"/>
      <family val="2"/>
    </font>
  </fonts>
  <fills count="1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CC1D7"/>
        <bgColor rgb="FF000000"/>
      </patternFill>
    </fill>
    <fill>
      <patternFill patternType="solid">
        <fgColor rgb="FFFDFFBB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</cellStyleXfs>
  <cellXfs count="237">
    <xf numFmtId="0" fontId="0" fillId="0" borderId="0" xfId="0"/>
    <xf numFmtId="0" fontId="2" fillId="3" borderId="0" xfId="0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2" fillId="0" borderId="0" xfId="0" applyFont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2" fillId="3" borderId="2" xfId="0" applyFont="1" applyFill="1" applyBorder="1"/>
    <xf numFmtId="0" fontId="3" fillId="3" borderId="3" xfId="0" applyFont="1" applyFill="1" applyBorder="1"/>
    <xf numFmtId="0" fontId="2" fillId="3" borderId="4" xfId="0" applyFont="1" applyFill="1" applyBorder="1"/>
    <xf numFmtId="0" fontId="0" fillId="0" borderId="3" xfId="0" applyBorder="1"/>
    <xf numFmtId="0" fontId="2" fillId="3" borderId="3" xfId="0" applyFont="1" applyFill="1" applyBorder="1" applyAlignment="1">
      <alignment horizontal="left"/>
    </xf>
    <xf numFmtId="0" fontId="1" fillId="2" borderId="5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4" borderId="5" xfId="0" applyFont="1" applyFill="1" applyBorder="1"/>
    <xf numFmtId="0" fontId="1" fillId="2" borderId="11" xfId="0" applyFont="1" applyFill="1" applyBorder="1"/>
    <xf numFmtId="0" fontId="0" fillId="0" borderId="0" xfId="0" applyBorder="1"/>
    <xf numFmtId="0" fontId="1" fillId="4" borderId="0" xfId="0" applyFont="1" applyFill="1" applyBorder="1"/>
    <xf numFmtId="0" fontId="1" fillId="2" borderId="0" xfId="0" applyFont="1" applyFill="1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4" borderId="6" xfId="0" applyFont="1" applyFill="1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/>
    <xf numFmtId="0" fontId="6" fillId="0" borderId="0" xfId="0" applyFont="1" applyBorder="1"/>
    <xf numFmtId="0" fontId="0" fillId="0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" fillId="2" borderId="6" xfId="0" applyFont="1" applyFill="1" applyBorder="1"/>
    <xf numFmtId="0" fontId="7" fillId="3" borderId="0" xfId="0" applyFont="1" applyFill="1"/>
    <xf numFmtId="0" fontId="2" fillId="5" borderId="12" xfId="0" applyFont="1" applyFill="1" applyBorder="1"/>
    <xf numFmtId="0" fontId="2" fillId="5" borderId="13" xfId="0" applyFont="1" applyFill="1" applyBorder="1"/>
    <xf numFmtId="0" fontId="8" fillId="3" borderId="0" xfId="0" applyFont="1" applyFill="1"/>
    <xf numFmtId="0" fontId="2" fillId="6" borderId="12" xfId="0" applyFont="1" applyFill="1" applyBorder="1"/>
    <xf numFmtId="0" fontId="2" fillId="6" borderId="13" xfId="0" applyFont="1" applyFill="1" applyBorder="1"/>
    <xf numFmtId="0" fontId="3" fillId="3" borderId="11" xfId="0" applyFont="1" applyFill="1" applyBorder="1"/>
    <xf numFmtId="0" fontId="3" fillId="3" borderId="3" xfId="0" applyFont="1" applyFill="1" applyBorder="1" applyAlignment="1">
      <alignment horizontal="left"/>
    </xf>
    <xf numFmtId="49" fontId="3" fillId="3" borderId="3" xfId="0" applyNumberFormat="1" applyFont="1" applyFill="1" applyBorder="1" applyAlignment="1">
      <alignment horizontal="left"/>
    </xf>
    <xf numFmtId="0" fontId="1" fillId="0" borderId="0" xfId="0" applyFont="1" applyBorder="1"/>
    <xf numFmtId="0" fontId="0" fillId="0" borderId="0" xfId="0" applyFont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49" fontId="0" fillId="0" borderId="3" xfId="0" applyNumberFormat="1" applyBorder="1"/>
    <xf numFmtId="49" fontId="0" fillId="0" borderId="3" xfId="0" applyNumberFormat="1" applyBorder="1" applyAlignment="1">
      <alignment horizontal="center"/>
    </xf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49" fontId="0" fillId="7" borderId="7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/>
    <xf numFmtId="0" fontId="1" fillId="4" borderId="0" xfId="0" applyNumberFormat="1" applyFont="1" applyFill="1" applyBorder="1"/>
    <xf numFmtId="49" fontId="0" fillId="0" borderId="7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2" fillId="5" borderId="13" xfId="0" quotePrefix="1" applyFont="1" applyFill="1" applyBorder="1"/>
    <xf numFmtId="0" fontId="0" fillId="0" borderId="0" xfId="0" applyFont="1" applyFill="1" applyBorder="1"/>
    <xf numFmtId="49" fontId="11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NumberFormat="1" applyFont="1" applyBorder="1" applyAlignment="1">
      <alignment horizontal="center"/>
    </xf>
    <xf numFmtId="0" fontId="11" fillId="0" borderId="0" xfId="0" applyFont="1" applyBorder="1"/>
    <xf numFmtId="0" fontId="12" fillId="0" borderId="0" xfId="0" applyFont="1" applyBorder="1"/>
    <xf numFmtId="0" fontId="12" fillId="0" borderId="0" xfId="0" applyFont="1" applyBorder="1" applyAlignment="1">
      <alignment wrapText="1"/>
    </xf>
    <xf numFmtId="0" fontId="12" fillId="0" borderId="0" xfId="0" applyFont="1" applyBorder="1" applyAlignment="1">
      <alignment horizontal="center"/>
    </xf>
    <xf numFmtId="49" fontId="12" fillId="0" borderId="0" xfId="0" applyNumberFormat="1" applyFont="1" applyBorder="1" applyAlignment="1">
      <alignment horizontal="center"/>
    </xf>
    <xf numFmtId="0" fontId="12" fillId="0" borderId="0" xfId="0" applyNumberFormat="1" applyFont="1" applyBorder="1" applyAlignment="1">
      <alignment horizontal="center"/>
    </xf>
    <xf numFmtId="0" fontId="10" fillId="5" borderId="13" xfId="0" applyFont="1" applyFill="1" applyBorder="1"/>
    <xf numFmtId="0" fontId="10" fillId="0" borderId="0" xfId="0" applyFont="1"/>
    <xf numFmtId="0" fontId="13" fillId="0" borderId="0" xfId="0" applyFont="1" applyFill="1" applyBorder="1"/>
    <xf numFmtId="0" fontId="2" fillId="5" borderId="14" xfId="0" applyFont="1" applyFill="1" applyBorder="1"/>
    <xf numFmtId="0" fontId="2" fillId="5" borderId="15" xfId="0" applyFont="1" applyFill="1" applyBorder="1"/>
    <xf numFmtId="0" fontId="2" fillId="5" borderId="15" xfId="0" quotePrefix="1" applyFont="1" applyFill="1" applyBorder="1"/>
    <xf numFmtId="0" fontId="2" fillId="5" borderId="16" xfId="0" applyFont="1" applyFill="1" applyBorder="1"/>
    <xf numFmtId="0" fontId="2" fillId="5" borderId="0" xfId="0" applyFont="1" applyFill="1" applyBorder="1"/>
    <xf numFmtId="0" fontId="2" fillId="5" borderId="0" xfId="0" quotePrefix="1" applyFont="1" applyFill="1" applyBorder="1"/>
    <xf numFmtId="0" fontId="2" fillId="5" borderId="16" xfId="0" quotePrefix="1" applyFont="1" applyFill="1" applyBorder="1"/>
    <xf numFmtId="3" fontId="2" fillId="5" borderId="13" xfId="0" quotePrefix="1" applyNumberFormat="1" applyFont="1" applyFill="1" applyBorder="1"/>
    <xf numFmtId="0" fontId="12" fillId="0" borderId="0" xfId="0" applyFont="1" applyFill="1" applyBorder="1" applyAlignment="1">
      <alignment horizontal="center"/>
    </xf>
    <xf numFmtId="0" fontId="14" fillId="0" borderId="0" xfId="0" applyFont="1"/>
    <xf numFmtId="0" fontId="2" fillId="5" borderId="17" xfId="0" applyFont="1" applyFill="1" applyBorder="1"/>
    <xf numFmtId="0" fontId="2" fillId="6" borderId="19" xfId="0" applyFont="1" applyFill="1" applyBorder="1"/>
    <xf numFmtId="0" fontId="2" fillId="6" borderId="18" xfId="0" applyFont="1" applyFill="1" applyBorder="1"/>
    <xf numFmtId="0" fontId="2" fillId="6" borderId="15" xfId="0" applyFont="1" applyFill="1" applyBorder="1"/>
    <xf numFmtId="0" fontId="2" fillId="6" borderId="20" xfId="0" applyFont="1" applyFill="1" applyBorder="1"/>
    <xf numFmtId="0" fontId="2" fillId="5" borderId="18" xfId="0" applyFont="1" applyFill="1" applyBorder="1"/>
    <xf numFmtId="0" fontId="2" fillId="5" borderId="20" xfId="0" applyFont="1" applyFill="1" applyBorder="1"/>
    <xf numFmtId="0" fontId="9" fillId="0" borderId="0" xfId="0" applyFont="1" applyFill="1"/>
    <xf numFmtId="0" fontId="2" fillId="0" borderId="0" xfId="0" applyFont="1" applyFill="1"/>
    <xf numFmtId="0" fontId="2" fillId="8" borderId="11" xfId="0" applyFont="1" applyFill="1" applyBorder="1" applyAlignment="1"/>
    <xf numFmtId="0" fontId="2" fillId="8" borderId="11" xfId="0" applyFont="1" applyFill="1" applyBorder="1"/>
    <xf numFmtId="0" fontId="3" fillId="8" borderId="9" xfId="0" applyFont="1" applyFill="1" applyBorder="1"/>
    <xf numFmtId="0" fontId="2" fillId="8" borderId="3" xfId="0" applyFont="1" applyFill="1" applyBorder="1"/>
    <xf numFmtId="0" fontId="15" fillId="8" borderId="5" xfId="0" applyFont="1" applyFill="1" applyBorder="1" applyAlignment="1">
      <alignment horizontal="right"/>
    </xf>
    <xf numFmtId="49" fontId="2" fillId="5" borderId="13" xfId="0" applyNumberFormat="1" applyFont="1" applyFill="1" applyBorder="1"/>
    <xf numFmtId="0" fontId="18" fillId="9" borderId="3" xfId="0" applyFont="1" applyFill="1" applyBorder="1" applyAlignment="1">
      <alignment horizontal="left"/>
    </xf>
    <xf numFmtId="49" fontId="18" fillId="9" borderId="3" xfId="0" applyNumberFormat="1" applyFont="1" applyFill="1" applyBorder="1" applyAlignment="1">
      <alignment horizontal="left"/>
    </xf>
    <xf numFmtId="0" fontId="18" fillId="9" borderId="0" xfId="0" quotePrefix="1" applyFont="1" applyFill="1" applyBorder="1" applyAlignment="1">
      <alignment horizontal="left"/>
    </xf>
    <xf numFmtId="0" fontId="19" fillId="10" borderId="21" xfId="0" applyFont="1" applyFill="1" applyBorder="1" applyAlignment="1">
      <alignment vertical="top"/>
    </xf>
    <xf numFmtId="0" fontId="19" fillId="10" borderId="21" xfId="0" applyFont="1" applyFill="1" applyBorder="1" applyAlignment="1">
      <alignment vertical="top" wrapText="1"/>
    </xf>
    <xf numFmtId="0" fontId="19" fillId="11" borderId="21" xfId="0" applyFont="1" applyFill="1" applyBorder="1" applyAlignment="1">
      <alignment vertical="top"/>
    </xf>
    <xf numFmtId="0" fontId="19" fillId="10" borderId="21" xfId="0" applyFont="1" applyFill="1" applyBorder="1" applyAlignment="1">
      <alignment horizontal="center" vertical="top" wrapText="1"/>
    </xf>
    <xf numFmtId="0" fontId="19" fillId="11" borderId="21" xfId="0" quotePrefix="1" applyFont="1" applyFill="1" applyBorder="1" applyAlignment="1">
      <alignment vertical="top"/>
    </xf>
    <xf numFmtId="0" fontId="19" fillId="11" borderId="21" xfId="0" applyFont="1" applyFill="1" applyBorder="1" applyAlignment="1">
      <alignment vertical="top" wrapText="1"/>
    </xf>
    <xf numFmtId="0" fontId="19" fillId="11" borderId="21" xfId="0" quotePrefix="1" applyFont="1" applyFill="1" applyBorder="1" applyAlignment="1">
      <alignment vertical="top" wrapText="1"/>
    </xf>
    <xf numFmtId="0" fontId="16" fillId="11" borderId="21" xfId="1" applyFill="1" applyBorder="1" applyAlignment="1" applyProtection="1">
      <alignment vertical="top"/>
    </xf>
    <xf numFmtId="49" fontId="19" fillId="11" borderId="21" xfId="0" applyNumberFormat="1" applyFont="1" applyFill="1" applyBorder="1" applyAlignment="1">
      <alignment vertical="top"/>
    </xf>
    <xf numFmtId="0" fontId="16" fillId="5" borderId="13" xfId="1" applyFill="1" applyBorder="1" applyAlignment="1" applyProtection="1"/>
    <xf numFmtId="0" fontId="2" fillId="5" borderId="24" xfId="0" applyFont="1" applyFill="1" applyBorder="1"/>
    <xf numFmtId="0" fontId="0" fillId="0" borderId="0" xfId="0"/>
    <xf numFmtId="0" fontId="2" fillId="6" borderId="13" xfId="0" applyFont="1" applyFill="1" applyBorder="1"/>
    <xf numFmtId="0" fontId="2" fillId="5" borderId="13" xfId="0" applyFont="1" applyFill="1" applyBorder="1"/>
    <xf numFmtId="0" fontId="16" fillId="11" borderId="21" xfId="1" applyFont="1" applyFill="1" applyBorder="1" applyAlignment="1" applyProtection="1">
      <alignment vertical="top"/>
    </xf>
    <xf numFmtId="0" fontId="22" fillId="11" borderId="21" xfId="1" applyFont="1" applyFill="1" applyBorder="1" applyAlignment="1" applyProtection="1">
      <alignment vertical="top"/>
    </xf>
    <xf numFmtId="0" fontId="16" fillId="11" borderId="21" xfId="1" applyFill="1" applyBorder="1" applyAlignment="1" applyProtection="1">
      <alignment vertical="top" wrapText="1"/>
    </xf>
    <xf numFmtId="0" fontId="19" fillId="13" borderId="26" xfId="0" applyFont="1" applyFill="1" applyBorder="1"/>
    <xf numFmtId="0" fontId="19" fillId="13" borderId="27" xfId="0" applyFont="1" applyFill="1" applyBorder="1"/>
    <xf numFmtId="0" fontId="19" fillId="5" borderId="28" xfId="0" applyFont="1" applyFill="1" applyBorder="1"/>
    <xf numFmtId="0" fontId="3" fillId="3" borderId="0" xfId="0" applyFont="1" applyFill="1" applyBorder="1" applyAlignment="1">
      <alignment horizontal="center"/>
    </xf>
    <xf numFmtId="0" fontId="9" fillId="15" borderId="11" xfId="0" applyFont="1" applyFill="1" applyBorder="1" applyAlignment="1"/>
    <xf numFmtId="0" fontId="9" fillId="15" borderId="13" xfId="0" applyFont="1" applyFill="1" applyBorder="1"/>
    <xf numFmtId="0" fontId="9" fillId="15" borderId="17" xfId="0" applyFont="1" applyFill="1" applyBorder="1"/>
    <xf numFmtId="0" fontId="9" fillId="15" borderId="3" xfId="0" applyFont="1" applyFill="1" applyBorder="1"/>
    <xf numFmtId="0" fontId="2" fillId="15" borderId="13" xfId="0" applyFont="1" applyFill="1" applyBorder="1"/>
    <xf numFmtId="0" fontId="2" fillId="6" borderId="30" xfId="0" applyFont="1" applyFill="1" applyBorder="1"/>
    <xf numFmtId="0" fontId="9" fillId="15" borderId="15" xfId="0" applyFont="1" applyFill="1" applyBorder="1"/>
    <xf numFmtId="0" fontId="2" fillId="15" borderId="15" xfId="0" applyFont="1" applyFill="1" applyBorder="1"/>
    <xf numFmtId="49" fontId="20" fillId="15" borderId="15" xfId="0" applyNumberFormat="1" applyFont="1" applyFill="1" applyBorder="1" applyAlignment="1">
      <alignment horizontal="center"/>
    </xf>
    <xf numFmtId="0" fontId="10" fillId="0" borderId="0" xfId="0" applyFont="1" applyFill="1" applyBorder="1"/>
    <xf numFmtId="0" fontId="2" fillId="0" borderId="0" xfId="0" applyFont="1" applyFill="1" applyBorder="1"/>
    <xf numFmtId="49" fontId="20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Border="1"/>
    <xf numFmtId="0" fontId="19" fillId="10" borderId="31" xfId="0" applyFont="1" applyFill="1" applyBorder="1" applyAlignment="1">
      <alignment vertical="top"/>
    </xf>
    <xf numFmtId="0" fontId="25" fillId="0" borderId="0" xfId="0" applyFont="1"/>
    <xf numFmtId="0" fontId="0" fillId="0" borderId="0" xfId="0" applyAlignment="1">
      <alignment wrapText="1"/>
    </xf>
    <xf numFmtId="0" fontId="2" fillId="6" borderId="13" xfId="0" applyFont="1" applyFill="1" applyBorder="1"/>
    <xf numFmtId="0" fontId="16" fillId="5" borderId="13" xfId="1" applyFill="1" applyBorder="1" applyAlignment="1" applyProtection="1"/>
    <xf numFmtId="0" fontId="23" fillId="5" borderId="26" xfId="0" applyFont="1" applyFill="1" applyBorder="1" applyAlignment="1">
      <alignment horizontal="center"/>
    </xf>
    <xf numFmtId="49" fontId="20" fillId="15" borderId="13" xfId="0" applyNumberFormat="1" applyFont="1" applyFill="1" applyBorder="1" applyAlignment="1">
      <alignment horizontal="center"/>
    </xf>
    <xf numFmtId="49" fontId="20" fillId="7" borderId="15" xfId="0" applyNumberFormat="1" applyFont="1" applyFill="1" applyBorder="1" applyAlignment="1">
      <alignment horizontal="center"/>
    </xf>
    <xf numFmtId="0" fontId="2" fillId="5" borderId="13" xfId="0" applyFont="1" applyFill="1" applyBorder="1" applyAlignment="1">
      <alignment wrapText="1"/>
    </xf>
    <xf numFmtId="0" fontId="26" fillId="0" borderId="0" xfId="0" applyFont="1"/>
    <xf numFmtId="2" fontId="26" fillId="0" borderId="0" xfId="0" applyNumberFormat="1" applyFont="1" applyAlignment="1"/>
    <xf numFmtId="20" fontId="1" fillId="18" borderId="35" xfId="0" applyNumberFormat="1" applyFont="1" applyFill="1" applyBorder="1" applyAlignment="1">
      <alignment horizontal="center"/>
    </xf>
    <xf numFmtId="0" fontId="1" fillId="18" borderId="35" xfId="0" applyFont="1" applyFill="1" applyBorder="1" applyAlignment="1">
      <alignment horizontal="center"/>
    </xf>
    <xf numFmtId="20" fontId="27" fillId="18" borderId="0" xfId="0" applyNumberFormat="1" applyFont="1" applyFill="1"/>
    <xf numFmtId="0" fontId="28" fillId="0" borderId="0" xfId="0" applyFont="1"/>
    <xf numFmtId="0" fontId="0" fillId="0" borderId="36" xfId="0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9" fillId="0" borderId="0" xfId="0" applyFont="1"/>
    <xf numFmtId="0" fontId="28" fillId="0" borderId="0" xfId="0" applyFont="1" applyAlignment="1">
      <alignment wrapText="1"/>
    </xf>
    <xf numFmtId="0" fontId="30" fillId="0" borderId="0" xfId="0" applyFont="1" applyAlignment="1">
      <alignment vertical="center"/>
    </xf>
    <xf numFmtId="0" fontId="26" fillId="0" borderId="0" xfId="0" applyFont="1" applyAlignment="1">
      <alignment wrapText="1"/>
    </xf>
    <xf numFmtId="0" fontId="3" fillId="15" borderId="15" xfId="0" applyFont="1" applyFill="1" applyBorder="1"/>
    <xf numFmtId="0" fontId="16" fillId="6" borderId="13" xfId="1" applyFill="1" applyBorder="1" applyAlignment="1" applyProtection="1"/>
    <xf numFmtId="3" fontId="2" fillId="5" borderId="13" xfId="0" applyNumberFormat="1" applyFont="1" applyFill="1" applyBorder="1"/>
    <xf numFmtId="0" fontId="2" fillId="0" borderId="0" xfId="0" applyFont="1"/>
    <xf numFmtId="0" fontId="2" fillId="5" borderId="13" xfId="0" applyFont="1" applyFill="1" applyBorder="1"/>
    <xf numFmtId="0" fontId="2" fillId="6" borderId="13" xfId="0" applyFont="1" applyFill="1" applyBorder="1"/>
    <xf numFmtId="0" fontId="10" fillId="5" borderId="13" xfId="0" applyFont="1" applyFill="1" applyBorder="1"/>
    <xf numFmtId="0" fontId="16" fillId="5" borderId="13" xfId="1" applyFill="1" applyBorder="1" applyAlignment="1" applyProtection="1"/>
    <xf numFmtId="0" fontId="2" fillId="6" borderId="13" xfId="0" applyFont="1" applyFill="1" applyBorder="1"/>
    <xf numFmtId="49" fontId="20" fillId="5" borderId="13" xfId="0" applyNumberFormat="1" applyFont="1" applyFill="1" applyBorder="1" applyAlignment="1">
      <alignment horizontal="center"/>
    </xf>
    <xf numFmtId="0" fontId="19" fillId="13" borderId="0" xfId="0" applyFont="1" applyFill="1" applyBorder="1"/>
    <xf numFmtId="49" fontId="20" fillId="5" borderId="13" xfId="0" applyNumberFormat="1" applyFont="1" applyFill="1" applyBorder="1" applyAlignment="1">
      <alignment horizontal="center"/>
    </xf>
    <xf numFmtId="0" fontId="2" fillId="0" borderId="0" xfId="0" applyFont="1"/>
    <xf numFmtId="0" fontId="2" fillId="6" borderId="13" xfId="0" applyFont="1" applyFill="1" applyBorder="1"/>
    <xf numFmtId="0" fontId="9" fillId="15" borderId="13" xfId="0" applyFont="1" applyFill="1" applyBorder="1"/>
    <xf numFmtId="0" fontId="2" fillId="15" borderId="13" xfId="0" applyFont="1" applyFill="1" applyBorder="1"/>
    <xf numFmtId="49" fontId="20" fillId="15" borderId="13" xfId="0" applyNumberFormat="1" applyFont="1" applyFill="1" applyBorder="1" applyAlignment="1">
      <alignment horizontal="center"/>
    </xf>
    <xf numFmtId="49" fontId="20" fillId="5" borderId="13" xfId="0" applyNumberFormat="1" applyFont="1" applyFill="1" applyBorder="1" applyAlignment="1">
      <alignment horizontal="center"/>
    </xf>
    <xf numFmtId="0" fontId="2" fillId="0" borderId="0" xfId="0" applyFont="1"/>
    <xf numFmtId="0" fontId="2" fillId="5" borderId="13" xfId="0" applyFont="1" applyFill="1" applyBorder="1"/>
    <xf numFmtId="0" fontId="2" fillId="6" borderId="13" xfId="0" applyFont="1" applyFill="1" applyBorder="1"/>
    <xf numFmtId="0" fontId="2" fillId="5" borderId="13" xfId="0" quotePrefix="1" applyFont="1" applyFill="1" applyBorder="1"/>
    <xf numFmtId="0" fontId="2" fillId="5" borderId="13" xfId="0" quotePrefix="1" applyFont="1" applyFill="1" applyBorder="1"/>
    <xf numFmtId="49" fontId="20" fillId="5" borderId="13" xfId="0" applyNumberFormat="1" applyFont="1" applyFill="1" applyBorder="1" applyAlignment="1">
      <alignment horizontal="center"/>
    </xf>
    <xf numFmtId="0" fontId="23" fillId="5" borderId="26" xfId="0" applyFont="1" applyFill="1" applyBorder="1" applyAlignment="1">
      <alignment horizontal="center"/>
    </xf>
    <xf numFmtId="0" fontId="2" fillId="0" borderId="0" xfId="0" applyFont="1"/>
    <xf numFmtId="0" fontId="2" fillId="5" borderId="13" xfId="0" applyFont="1" applyFill="1" applyBorder="1"/>
    <xf numFmtId="0" fontId="2" fillId="6" borderId="13" xfId="0" applyFont="1" applyFill="1" applyBorder="1"/>
    <xf numFmtId="0" fontId="10" fillId="5" borderId="13" xfId="0" applyFont="1" applyFill="1" applyBorder="1"/>
    <xf numFmtId="49" fontId="20" fillId="5" borderId="13" xfId="0" applyNumberFormat="1" applyFont="1" applyFill="1" applyBorder="1" applyAlignment="1">
      <alignment horizontal="center"/>
    </xf>
    <xf numFmtId="0" fontId="2" fillId="0" borderId="0" xfId="0" applyFont="1"/>
    <xf numFmtId="0" fontId="2" fillId="5" borderId="13" xfId="0" applyFont="1" applyFill="1" applyBorder="1"/>
    <xf numFmtId="0" fontId="2" fillId="6" borderId="13" xfId="0" applyFont="1" applyFill="1" applyBorder="1"/>
    <xf numFmtId="0" fontId="10" fillId="5" borderId="13" xfId="0" applyFont="1" applyFill="1" applyBorder="1"/>
    <xf numFmtId="0" fontId="23" fillId="5" borderId="21" xfId="0" applyFont="1" applyFill="1" applyBorder="1" applyAlignment="1">
      <alignment horizontal="center"/>
    </xf>
    <xf numFmtId="0" fontId="2" fillId="6" borderId="0" xfId="0" applyFont="1" applyFill="1" applyBorder="1"/>
    <xf numFmtId="0" fontId="2" fillId="0" borderId="0" xfId="0" applyFont="1"/>
    <xf numFmtId="0" fontId="2" fillId="5" borderId="13" xfId="0" applyFont="1" applyFill="1" applyBorder="1"/>
    <xf numFmtId="0" fontId="2" fillId="6" borderId="13" xfId="0" applyFont="1" applyFill="1" applyBorder="1"/>
    <xf numFmtId="0" fontId="16" fillId="5" borderId="13" xfId="1" applyFill="1" applyBorder="1" applyAlignment="1" applyProtection="1"/>
    <xf numFmtId="0" fontId="9" fillId="15" borderId="13" xfId="0" applyFont="1" applyFill="1" applyBorder="1"/>
    <xf numFmtId="0" fontId="2" fillId="15" borderId="13" xfId="0" applyFont="1" applyFill="1" applyBorder="1"/>
    <xf numFmtId="49" fontId="20" fillId="15" borderId="13" xfId="0" applyNumberFormat="1" applyFont="1" applyFill="1" applyBorder="1" applyAlignment="1">
      <alignment horizontal="center"/>
    </xf>
    <xf numFmtId="0" fontId="2" fillId="5" borderId="13" xfId="0" applyFont="1" applyFill="1" applyBorder="1" applyAlignment="1">
      <alignment wrapText="1"/>
    </xf>
    <xf numFmtId="0" fontId="2" fillId="5" borderId="13" xfId="0" applyFont="1" applyFill="1" applyBorder="1"/>
    <xf numFmtId="0" fontId="23" fillId="5" borderId="26" xfId="0" applyFont="1" applyFill="1" applyBorder="1" applyAlignment="1">
      <alignment horizontal="center"/>
    </xf>
    <xf numFmtId="20" fontId="23" fillId="12" borderId="25" xfId="0" applyNumberFormat="1" applyFont="1" applyFill="1" applyBorder="1" applyAlignment="1">
      <alignment horizontal="center"/>
    </xf>
    <xf numFmtId="20" fontId="23" fillId="5" borderId="26" xfId="0" applyNumberFormat="1" applyFont="1" applyFill="1" applyBorder="1" applyAlignment="1">
      <alignment horizontal="center"/>
    </xf>
    <xf numFmtId="49" fontId="20" fillId="5" borderId="13" xfId="0" applyNumberFormat="1" applyFont="1" applyFill="1" applyBorder="1" applyAlignment="1">
      <alignment horizontal="center"/>
    </xf>
    <xf numFmtId="0" fontId="23" fillId="5" borderId="26" xfId="0" applyFont="1" applyFill="1" applyBorder="1" applyAlignment="1">
      <alignment horizontal="center"/>
    </xf>
    <xf numFmtId="0" fontId="23" fillId="12" borderId="25" xfId="0" applyFont="1" applyFill="1" applyBorder="1" applyAlignment="1">
      <alignment horizontal="center"/>
    </xf>
    <xf numFmtId="49" fontId="20" fillId="5" borderId="13" xfId="0" applyNumberFormat="1" applyFont="1" applyFill="1" applyBorder="1" applyAlignment="1">
      <alignment horizontal="center"/>
    </xf>
    <xf numFmtId="49" fontId="20" fillId="15" borderId="13" xfId="0" applyNumberFormat="1" applyFont="1" applyFill="1" applyBorder="1" applyAlignment="1">
      <alignment horizontal="center"/>
    </xf>
    <xf numFmtId="49" fontId="20" fillId="5" borderId="13" xfId="0" applyNumberFormat="1" applyFont="1" applyFill="1" applyBorder="1" applyAlignment="1">
      <alignment horizontal="center"/>
    </xf>
    <xf numFmtId="49" fontId="20" fillId="7" borderId="13" xfId="0" applyNumberFormat="1" applyFont="1" applyFill="1" applyBorder="1" applyAlignment="1">
      <alignment horizontal="center"/>
    </xf>
    <xf numFmtId="49" fontId="20" fillId="5" borderId="13" xfId="0" applyNumberFormat="1" applyFont="1" applyFill="1" applyBorder="1" applyAlignment="1">
      <alignment horizontal="center"/>
    </xf>
    <xf numFmtId="49" fontId="20" fillId="7" borderId="13" xfId="0" applyNumberFormat="1" applyFont="1" applyFill="1" applyBorder="1" applyAlignment="1">
      <alignment horizontal="center"/>
    </xf>
    <xf numFmtId="0" fontId="23" fillId="5" borderId="26" xfId="0" applyFont="1" applyFill="1" applyBorder="1" applyAlignment="1">
      <alignment horizontal="center"/>
    </xf>
    <xf numFmtId="0" fontId="23" fillId="12" borderId="25" xfId="0" applyFont="1" applyFill="1" applyBorder="1" applyAlignment="1">
      <alignment horizontal="center"/>
    </xf>
    <xf numFmtId="49" fontId="20" fillId="7" borderId="13" xfId="0" applyNumberFormat="1" applyFont="1" applyFill="1" applyBorder="1" applyAlignment="1">
      <alignment horizontal="center"/>
    </xf>
    <xf numFmtId="49" fontId="20" fillId="5" borderId="13" xfId="0" applyNumberFormat="1" applyFont="1" applyFill="1" applyBorder="1" applyAlignment="1">
      <alignment horizontal="center"/>
    </xf>
    <xf numFmtId="49" fontId="20" fillId="7" borderId="13" xfId="0" applyNumberFormat="1" applyFont="1" applyFill="1" applyBorder="1" applyAlignment="1">
      <alignment horizontal="center"/>
    </xf>
    <xf numFmtId="49" fontId="20" fillId="5" borderId="13" xfId="0" applyNumberFormat="1" applyFont="1" applyFill="1" applyBorder="1" applyAlignment="1">
      <alignment horizontal="center"/>
    </xf>
    <xf numFmtId="49" fontId="20" fillId="7" borderId="13" xfId="0" applyNumberFormat="1" applyFont="1" applyFill="1" applyBorder="1" applyAlignment="1">
      <alignment horizontal="center"/>
    </xf>
    <xf numFmtId="0" fontId="2" fillId="6" borderId="13" xfId="0" applyFont="1" applyFill="1" applyBorder="1"/>
    <xf numFmtId="49" fontId="20" fillId="5" borderId="13" xfId="0" applyNumberFormat="1" applyFont="1" applyFill="1" applyBorder="1" applyAlignment="1">
      <alignment horizontal="center"/>
    </xf>
    <xf numFmtId="49" fontId="20" fillId="7" borderId="13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4" fillId="14" borderId="0" xfId="0" applyFont="1" applyFill="1" applyBorder="1" applyAlignment="1">
      <alignment horizontal="center"/>
    </xf>
    <xf numFmtId="0" fontId="24" fillId="14" borderId="29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1" fillId="17" borderId="34" xfId="0" applyFont="1" applyFill="1" applyBorder="1" applyAlignment="1">
      <alignment horizontal="center"/>
    </xf>
    <xf numFmtId="0" fontId="1" fillId="17" borderId="32" xfId="0" applyFont="1" applyFill="1" applyBorder="1" applyAlignment="1">
      <alignment horizontal="center"/>
    </xf>
    <xf numFmtId="0" fontId="1" fillId="17" borderId="33" xfId="0" applyFont="1" applyFill="1" applyBorder="1" applyAlignment="1">
      <alignment horizontal="center"/>
    </xf>
    <xf numFmtId="0" fontId="1" fillId="16" borderId="32" xfId="0" applyFont="1" applyFill="1" applyBorder="1" applyAlignment="1">
      <alignment horizontal="center"/>
    </xf>
    <xf numFmtId="0" fontId="1" fillId="16" borderId="3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 vertical="center"/>
    </xf>
    <xf numFmtId="0" fontId="18" fillId="9" borderId="23" xfId="0" applyFont="1" applyFill="1" applyBorder="1" applyAlignment="1">
      <alignment horizontal="center" vertical="center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colors>
    <mruColors>
      <color rgb="FFFFFFCC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rish/%23Nordea%20SI/Month%20end%20On%20call/2014/June%202014/Resource%20Planning%20Template%20201406%20Month%20End%20v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irish/%23Nordea%20SI/Month%20end%20On%20call/2014/Sept%202014/Resource%20Planning%20Template%20201409%20Month%20End%20v01_mas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Nordea%20AM/00%20New%20Folder%20Structure/21%20Production/02%20On%20Call%20Plan/2014%20On%20Call%20Plans/Nov%20Month%20End%20Reporting-%20On%20call%20Plan/Resource%20Planning%20Template%20201411%20Month%20End%20v01_draf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ource Plan"/>
      <sheetName val="Key Lists"/>
      <sheetName val="Contact Information"/>
      <sheetName val="Roles outside of GFR &amp; ITGF"/>
    </sheetNames>
    <sheetDataSet>
      <sheetData sheetId="0" refreshError="1"/>
      <sheetData sheetId="1" refreshError="1">
        <row r="2">
          <cell r="A2">
            <v>1</v>
          </cell>
          <cell r="Q2" t="str">
            <v>GL Delivery Responsible Baltics</v>
          </cell>
        </row>
        <row r="3">
          <cell r="Q3" t="str">
            <v>GL Delivery Responsible DK</v>
          </cell>
        </row>
        <row r="4">
          <cell r="Q4" t="str">
            <v>GL Delivery Responsible FI</v>
          </cell>
        </row>
        <row r="5">
          <cell r="Q5" t="str">
            <v>GL Delivery Responsible NO</v>
          </cell>
        </row>
        <row r="6">
          <cell r="Q6" t="str">
            <v>RR Delivery Responsible DK</v>
          </cell>
        </row>
        <row r="7">
          <cell r="Q7" t="str">
            <v>RR Delivery Responsible FI</v>
          </cell>
        </row>
        <row r="8">
          <cell r="Q8" t="str">
            <v>RR Delivery Responsible NO</v>
          </cell>
        </row>
        <row r="9">
          <cell r="Q9" t="str">
            <v>RR Delivery Responsible SE</v>
          </cell>
        </row>
        <row r="10">
          <cell r="Q10" t="str">
            <v>BR Delivery Responsible RB</v>
          </cell>
        </row>
        <row r="11">
          <cell r="Q11" t="str">
            <v>BR Delivery Responsible WB</v>
          </cell>
        </row>
        <row r="12">
          <cell r="Q12" t="str">
            <v>BR Delivery Responsible WM</v>
          </cell>
        </row>
        <row r="13">
          <cell r="Q13" t="str">
            <v>BR Delivery Responsible GF</v>
          </cell>
        </row>
        <row r="14">
          <cell r="Q14" t="str">
            <v>GL Delivery Responsible SE</v>
          </cell>
        </row>
        <row r="15">
          <cell r="Q15" t="str">
            <v>Master Data Delivery Responsible</v>
          </cell>
        </row>
        <row r="16">
          <cell r="Q16" t="str">
            <v>Business Incident Resolver - Master Data</v>
          </cell>
        </row>
        <row r="17">
          <cell r="Q17" t="str">
            <v>Not assigned role</v>
          </cell>
        </row>
        <row r="18">
          <cell r="Q18" t="str">
            <v>Data Quality Verifier - Monitor Error Objects</v>
          </cell>
        </row>
        <row r="19">
          <cell r="Q19" t="str">
            <v>Data Quality Verifier - Reconciliation</v>
          </cell>
        </row>
        <row r="20">
          <cell r="Q20" t="str">
            <v>Business Incident Resolver - Common currencies</v>
          </cell>
        </row>
        <row r="21">
          <cell r="Q21" t="str">
            <v>Business Incident Resolver - Adjustments of threshold</v>
          </cell>
        </row>
        <row r="22">
          <cell r="Q22" t="str">
            <v>Business Incident Resolver - Red Idocs correction</v>
          </cell>
        </row>
        <row r="23">
          <cell r="Q23" t="str">
            <v>Business Incident Resolver - Missing Data Source (All)</v>
          </cell>
        </row>
        <row r="24">
          <cell r="Q24" t="str">
            <v>Business Incident Resolver - Missing Data Source DK</v>
          </cell>
        </row>
        <row r="25">
          <cell r="Q25" t="str">
            <v>Business Incident Resolver - Missing Data Source FI</v>
          </cell>
        </row>
        <row r="26">
          <cell r="Q26" t="str">
            <v>Business Incident Resolver - Missing Data Source NO</v>
          </cell>
        </row>
        <row r="27">
          <cell r="Q27" t="str">
            <v>Business Incident Resolver - Missing Data Source SE</v>
          </cell>
        </row>
        <row r="28">
          <cell r="Q28" t="str">
            <v>Business Incident Resolver - Int. Business Reporting Structures</v>
          </cell>
        </row>
        <row r="29">
          <cell r="Q29" t="str">
            <v>Business Incident Resolver - Ext. Business Reporting Structures</v>
          </cell>
        </row>
        <row r="30">
          <cell r="Q30" t="str">
            <v>Business IT Flow Initiator - Fast Track</v>
          </cell>
        </row>
        <row r="31">
          <cell r="Q31" t="str">
            <v>RR Delivery Responsible Group</v>
          </cell>
        </row>
        <row r="32">
          <cell r="Q32" t="str">
            <v>IT Production Responsible RACE Reporting</v>
          </cell>
        </row>
        <row r="33">
          <cell r="Q33" t="str">
            <v>IT Production Responsible CPS</v>
          </cell>
        </row>
        <row r="34">
          <cell r="Q34" t="str">
            <v>IT Production Responsible GL</v>
          </cell>
        </row>
        <row r="35">
          <cell r="Q35" t="str">
            <v>IT Flow Operator - GBTI Core</v>
          </cell>
        </row>
        <row r="36">
          <cell r="Q36" t="str">
            <v>IT Flow Operator - Gap 1 / EOD, e converter</v>
          </cell>
        </row>
        <row r="37">
          <cell r="Q37" t="str">
            <v>IT Flow Operator - Gap 2 / Data Stage</v>
          </cell>
        </row>
        <row r="38">
          <cell r="Q38" t="str">
            <v>IT Flow Operator - SAP R3</v>
          </cell>
        </row>
        <row r="39">
          <cell r="Q39" t="str">
            <v>IT Flow Operator - SAP BW</v>
          </cell>
        </row>
        <row r="40">
          <cell r="Q40" t="str">
            <v>IT Production Responsible FINREP</v>
          </cell>
        </row>
        <row r="41">
          <cell r="Q41" t="str">
            <v>IT Production Responsible FACTA</v>
          </cell>
        </row>
        <row r="42">
          <cell r="Q42" t="str">
            <v>IT Production Responsible G-SIB</v>
          </cell>
        </row>
        <row r="43">
          <cell r="Q43" t="str">
            <v>IT Production Responsible GCCT</v>
          </cell>
        </row>
        <row r="44">
          <cell r="Q44" t="str">
            <v>IT Production Responsible MFI 3</v>
          </cell>
        </row>
        <row r="45">
          <cell r="Q45" t="str">
            <v>IT Flow Operator FINREP</v>
          </cell>
        </row>
        <row r="46">
          <cell r="Q46" t="str">
            <v>IT Flow Operator FACTA</v>
          </cell>
        </row>
        <row r="47">
          <cell r="Q47" t="str">
            <v>IT Flow Operator G-SIB</v>
          </cell>
        </row>
        <row r="48">
          <cell r="Q48" t="str">
            <v>IT Flow Operator GCCT</v>
          </cell>
        </row>
        <row r="49">
          <cell r="Q49" t="str">
            <v>IT Flow Operator MFI 3</v>
          </cell>
        </row>
        <row r="50">
          <cell r="Q50" t="str">
            <v>IT Production Responsible CDW</v>
          </cell>
        </row>
        <row r="51">
          <cell r="Q51" t="str">
            <v>IT Flow Operator - CDW Sourcing</v>
          </cell>
        </row>
        <row r="52">
          <cell r="Q52" t="str">
            <v>IT Flow Operator - CDW Framework &amp; SL</v>
          </cell>
        </row>
        <row r="53">
          <cell r="Q53" t="str">
            <v>Business Incident Resolver - Threshold/Red Idocs/Source Dependencies</v>
          </cell>
        </row>
        <row r="54">
          <cell r="Q54" t="str">
            <v>IT Flow Monitoring - CDW Sourcing</v>
          </cell>
        </row>
        <row r="55">
          <cell r="Q55" t="str">
            <v>IT Flow Monitoring - CDW Framework</v>
          </cell>
        </row>
        <row r="56">
          <cell r="Q56" t="str">
            <v>IT Flow Monitoring - CDW SL</v>
          </cell>
        </row>
        <row r="57">
          <cell r="Q57" t="str">
            <v>Service Operations Manager</v>
          </cell>
        </row>
        <row r="58">
          <cell r="Q58" t="str">
            <v>Production Coordinator</v>
          </cell>
        </row>
        <row r="59">
          <cell r="Q59" t="str">
            <v>IT Flow Monitoring - Common Monitoring</v>
          </cell>
        </row>
        <row r="60">
          <cell r="Q60" t="str">
            <v>Data Sourcing Manager</v>
          </cell>
        </row>
        <row r="61">
          <cell r="Q61" t="str">
            <v>Data Sourcing Monitoring</v>
          </cell>
        </row>
        <row r="62">
          <cell r="Q62" t="str">
            <v>IT Flow Operator - SE source HA, HD, ZD</v>
          </cell>
        </row>
        <row r="63">
          <cell r="Q63" t="str">
            <v>IT Flow Operator - SE source JQ, JR, JV, HQ</v>
          </cell>
        </row>
        <row r="64">
          <cell r="Q64" t="str">
            <v>IT Flow Operator - SE source HG</v>
          </cell>
        </row>
        <row r="65">
          <cell r="Q65" t="str">
            <v>IT Flow Operator - SE source H9</v>
          </cell>
        </row>
        <row r="66">
          <cell r="Q66" t="str">
            <v>IT Flow Operator - SE source H4, REPNOX</v>
          </cell>
        </row>
        <row r="67">
          <cell r="Q67" t="str">
            <v>IT Flow Operator - DK source AE, MFI, MFI2, RGDB</v>
          </cell>
        </row>
        <row r="68">
          <cell r="Q68" t="str">
            <v>IT Flow Operator - DK source DAWB, ATRB</v>
          </cell>
        </row>
        <row r="69">
          <cell r="Q69" t="str">
            <v>IT Flow Operator - NO source GGC</v>
          </cell>
        </row>
        <row r="70">
          <cell r="Q70" t="str">
            <v>IT Flow Operator - FI source 3391, 33GC</v>
          </cell>
        </row>
        <row r="71">
          <cell r="Q71" t="str">
            <v>IT Flow Operator - DK source MAXI, ALEV, DGL, TAB, GARL, FIND, IDA, IFUF,KUNL,DGL0, MAXI, MLEV, RAML, RNL,SASI, DGLK, FORS, TLEV, IMXL, TRSU, ULEV, UKR, UPL, VALL, WSDL,MFI3</v>
          </cell>
        </row>
        <row r="72">
          <cell r="Q72" t="str">
            <v>IT Flow Operator - Master Data</v>
          </cell>
        </row>
        <row r="73">
          <cell r="Q73" t="str">
            <v>IT Flow Operator - Adjustment tool</v>
          </cell>
        </row>
        <row r="74">
          <cell r="Q74" t="str">
            <v>SAP ERP Operations support</v>
          </cell>
        </row>
        <row r="75">
          <cell r="Q75" t="str">
            <v>Datastage Operations support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ource Plan"/>
      <sheetName val="Key Lists"/>
      <sheetName val="Contact Information"/>
      <sheetName val="Roles outside of GFR &amp; ITGF"/>
    </sheetNames>
    <sheetDataSet>
      <sheetData sheetId="0" refreshError="1"/>
      <sheetData sheetId="1" refreshError="1">
        <row r="2">
          <cell r="A2">
            <v>1</v>
          </cell>
          <cell r="B2" t="str">
            <v>Group Finance &amp; Reporting</v>
          </cell>
          <cell r="F2" t="str">
            <v>11</v>
          </cell>
          <cell r="G2" t="str">
            <v>Group Finance Baltics</v>
          </cell>
          <cell r="Q2" t="str">
            <v>GL Delivery Responsible Baltics</v>
          </cell>
        </row>
        <row r="3">
          <cell r="A3">
            <v>2</v>
          </cell>
          <cell r="B3" t="str">
            <v>IT Group Functions</v>
          </cell>
          <cell r="F3" t="str">
            <v>12</v>
          </cell>
          <cell r="G3" t="str">
            <v>Group Finance DK</v>
          </cell>
          <cell r="Q3" t="str">
            <v>GL Delivery Responsible DK</v>
          </cell>
        </row>
        <row r="4">
          <cell r="A4">
            <v>3</v>
          </cell>
          <cell r="B4" t="str">
            <v>Group IT</v>
          </cell>
          <cell r="F4" t="str">
            <v>13</v>
          </cell>
          <cell r="G4" t="str">
            <v>Group Finance FI</v>
          </cell>
          <cell r="Q4" t="str">
            <v>GL Delivery Responsible FI</v>
          </cell>
        </row>
        <row r="5">
          <cell r="A5">
            <v>0</v>
          </cell>
          <cell r="F5" t="str">
            <v>14</v>
          </cell>
          <cell r="G5" t="str">
            <v>Group Finance NO</v>
          </cell>
          <cell r="Q5" t="str">
            <v>GL Delivery Responsible NO</v>
          </cell>
        </row>
        <row r="6">
          <cell r="A6">
            <v>0</v>
          </cell>
          <cell r="F6" t="str">
            <v>15</v>
          </cell>
          <cell r="G6" t="str">
            <v>Business Reporting</v>
          </cell>
          <cell r="Q6" t="str">
            <v>RR Delivery Responsible DK</v>
          </cell>
        </row>
        <row r="7">
          <cell r="A7">
            <v>0</v>
          </cell>
          <cell r="B7">
            <v>0</v>
          </cell>
          <cell r="F7" t="str">
            <v>16</v>
          </cell>
          <cell r="G7" t="str">
            <v>Group Reporting</v>
          </cell>
          <cell r="Q7" t="str">
            <v>RR Delivery Responsible FI</v>
          </cell>
        </row>
        <row r="8">
          <cell r="F8" t="str">
            <v>17</v>
          </cell>
          <cell r="G8" t="str">
            <v>Regulatory Reporting</v>
          </cell>
          <cell r="Q8" t="str">
            <v>RR Delivery Responsible NO</v>
          </cell>
        </row>
        <row r="9">
          <cell r="F9" t="str">
            <v>18</v>
          </cell>
          <cell r="G9" t="str">
            <v>Business Reporting IT Solution</v>
          </cell>
          <cell r="Q9" t="str">
            <v>RR Delivery Responsible SE</v>
          </cell>
        </row>
        <row r="10">
          <cell r="F10" t="str">
            <v>19</v>
          </cell>
          <cell r="G10" t="str">
            <v>Group &amp; Regulatory Reporting IT Solution</v>
          </cell>
          <cell r="Q10" t="str">
            <v>BR Delivery Responsible RB</v>
          </cell>
        </row>
        <row r="11">
          <cell r="F11" t="str">
            <v>20</v>
          </cell>
          <cell r="G11" t="str">
            <v>Common Information Management</v>
          </cell>
          <cell r="Q11" t="str">
            <v>BR Delivery Responsible WB</v>
          </cell>
        </row>
        <row r="12">
          <cell r="F12" t="str">
            <v>21</v>
          </cell>
          <cell r="G12" t="str">
            <v>Execution &amp; Data Sourcing</v>
          </cell>
          <cell r="Q12" t="str">
            <v>BR Delivery Responsible WM</v>
          </cell>
        </row>
        <row r="13">
          <cell r="F13" t="str">
            <v>22</v>
          </cell>
          <cell r="G13" t="str">
            <v>IT Operations</v>
          </cell>
          <cell r="Q13" t="str">
            <v>BR Delivery Responsible GF</v>
          </cell>
        </row>
        <row r="14">
          <cell r="Q14" t="str">
            <v>GL Delivery Responsible SE</v>
          </cell>
        </row>
        <row r="15">
          <cell r="Q15" t="str">
            <v>Master Data Delivery Responsible</v>
          </cell>
        </row>
        <row r="16">
          <cell r="Q16" t="str">
            <v>Business Incident Resolver - Master Data</v>
          </cell>
        </row>
        <row r="17">
          <cell r="Q17" t="str">
            <v>Not assigned role</v>
          </cell>
        </row>
        <row r="18">
          <cell r="Q18" t="str">
            <v>Data Quality Verifier - Monitor Error Objects</v>
          </cell>
        </row>
        <row r="19">
          <cell r="Q19" t="str">
            <v>Data Quality Verifier - Reconciliation</v>
          </cell>
        </row>
        <row r="20">
          <cell r="Q20" t="str">
            <v>Business Incident Resolver - Common currencies</v>
          </cell>
        </row>
        <row r="21">
          <cell r="Q21" t="str">
            <v>Business Incident Resolver - Adjustments of threshold</v>
          </cell>
        </row>
        <row r="22">
          <cell r="Q22" t="str">
            <v>Business Incident Resolver - Red Idocs correction</v>
          </cell>
        </row>
        <row r="23">
          <cell r="Q23" t="str">
            <v>Business Incident Resolver - Missing Data Source (All)</v>
          </cell>
        </row>
        <row r="24">
          <cell r="Q24" t="str">
            <v>Business Incident Resolver - Missing Data Source DK</v>
          </cell>
        </row>
        <row r="25">
          <cell r="Q25" t="str">
            <v>Business Incident Resolver - Missing Data Source FI</v>
          </cell>
        </row>
        <row r="26">
          <cell r="Q26" t="str">
            <v>Business Incident Resolver - Missing Data Source NO</v>
          </cell>
        </row>
        <row r="27">
          <cell r="Q27" t="str">
            <v>Business Incident Resolver - Missing Data Source SE</v>
          </cell>
        </row>
        <row r="28">
          <cell r="Q28" t="str">
            <v>Business Incident Resolver - Int. Business Reporting Structures</v>
          </cell>
        </row>
        <row r="29">
          <cell r="Q29" t="str">
            <v>Business Incident Resolver - Ext. Business Reporting Structures</v>
          </cell>
        </row>
        <row r="30">
          <cell r="Q30" t="str">
            <v>Business IT Flow Initiator - Fast Track</v>
          </cell>
        </row>
        <row r="31">
          <cell r="Q31" t="str">
            <v>RR Delivery Responsible Group</v>
          </cell>
        </row>
        <row r="32">
          <cell r="Q32" t="str">
            <v>IT Production Responsible RACE Reporting</v>
          </cell>
        </row>
        <row r="33">
          <cell r="Q33" t="str">
            <v>IT Production Responsible CPS</v>
          </cell>
        </row>
        <row r="34">
          <cell r="Q34" t="str">
            <v>IT Production Responsible GL</v>
          </cell>
        </row>
        <row r="35">
          <cell r="Q35" t="str">
            <v>IT Flow Operator - GBTI Core</v>
          </cell>
        </row>
        <row r="36">
          <cell r="Q36" t="str">
            <v>IT Flow Operator - Gap 1 / EOD, e converter</v>
          </cell>
        </row>
        <row r="37">
          <cell r="Q37" t="str">
            <v>IT Flow Operator - Gap 2 / Data Stage</v>
          </cell>
        </row>
        <row r="38">
          <cell r="Q38" t="str">
            <v>IT Flow Operator - SAP R3</v>
          </cell>
        </row>
        <row r="39">
          <cell r="Q39" t="str">
            <v>IT Flow Operator - SAP BW</v>
          </cell>
        </row>
        <row r="40">
          <cell r="Q40" t="str">
            <v>IT Production Responsible FINREP</v>
          </cell>
        </row>
        <row r="41">
          <cell r="Q41" t="str">
            <v>IT Production Responsible FACTA</v>
          </cell>
        </row>
        <row r="42">
          <cell r="Q42" t="str">
            <v>IT Production Responsible G-SIB</v>
          </cell>
        </row>
        <row r="43">
          <cell r="Q43" t="str">
            <v>IT Production Responsible GCCT</v>
          </cell>
        </row>
        <row r="44">
          <cell r="Q44" t="str">
            <v>IT Production Responsible MFI 3</v>
          </cell>
        </row>
        <row r="45">
          <cell r="Q45" t="str">
            <v>IT Flow Operator FINREP</v>
          </cell>
        </row>
        <row r="46">
          <cell r="Q46" t="str">
            <v>IT Flow Operator FACTA</v>
          </cell>
        </row>
        <row r="47">
          <cell r="Q47" t="str">
            <v>IT Flow Operator G-SIB</v>
          </cell>
        </row>
        <row r="48">
          <cell r="Q48" t="str">
            <v>IT Flow Operator GCCT</v>
          </cell>
        </row>
        <row r="49">
          <cell r="Q49" t="str">
            <v>IT Flow Operator MFI 3 &amp; Maxi</v>
          </cell>
        </row>
        <row r="50">
          <cell r="Q50" t="str">
            <v>IT Production Responsible CDW</v>
          </cell>
        </row>
        <row r="51">
          <cell r="Q51" t="str">
            <v>IT Flow Operator - CDW Sourcing</v>
          </cell>
        </row>
        <row r="52">
          <cell r="Q52" t="str">
            <v>IT Flow Operator - CDW Framework &amp; SL</v>
          </cell>
        </row>
        <row r="53">
          <cell r="Q53" t="str">
            <v>Business Incident Resolver - Threshold/Red Idocs/Source Dependencies</v>
          </cell>
        </row>
        <row r="54">
          <cell r="Q54" t="str">
            <v>IT Flow Monitoring - CDW Sourcing</v>
          </cell>
        </row>
        <row r="55">
          <cell r="Q55" t="str">
            <v>IT Flow Monitoring - CDW Framework</v>
          </cell>
        </row>
        <row r="56">
          <cell r="Q56" t="str">
            <v>IT Flow Monitoring - CDW SL</v>
          </cell>
        </row>
        <row r="57">
          <cell r="Q57" t="str">
            <v>Service Operations Manager</v>
          </cell>
        </row>
        <row r="58">
          <cell r="Q58" t="str">
            <v>Production Coordinator</v>
          </cell>
        </row>
        <row r="59">
          <cell r="Q59" t="str">
            <v>IT Flow Monitoring - Common Monitoring</v>
          </cell>
        </row>
        <row r="60">
          <cell r="Q60" t="str">
            <v>Data Sourcing Manager</v>
          </cell>
        </row>
        <row r="61">
          <cell r="Q61" t="str">
            <v>Data Sourcing Monitoring</v>
          </cell>
        </row>
        <row r="62">
          <cell r="Q62" t="str">
            <v>IT Flow Operator - SE source HA, HD, ZD</v>
          </cell>
        </row>
        <row r="63">
          <cell r="Q63" t="str">
            <v>IT Flow Operator - SE source JQ, JR, JV, HQ</v>
          </cell>
        </row>
        <row r="64">
          <cell r="Q64" t="str">
            <v>IT Flow Operator - SE source HG</v>
          </cell>
        </row>
        <row r="65">
          <cell r="Q65" t="str">
            <v>IT Flow Operator - SE source H9</v>
          </cell>
        </row>
        <row r="66">
          <cell r="Q66" t="str">
            <v>IT Flow Operator - SE source H4, REPNOX</v>
          </cell>
        </row>
        <row r="67">
          <cell r="Q67" t="str">
            <v>IT Flow Operator - DK source AE, MFI, MFI2, RGDB</v>
          </cell>
        </row>
        <row r="68">
          <cell r="Q68" t="str">
            <v>IT Flow Operator - DK source DAWB, ATRB</v>
          </cell>
        </row>
        <row r="69">
          <cell r="Q69" t="str">
            <v>IT Flow Operator - NO source GGC</v>
          </cell>
        </row>
        <row r="70">
          <cell r="Q70" t="str">
            <v>IT Flow Operator - FI source 3391, 33GC</v>
          </cell>
        </row>
        <row r="71">
          <cell r="Q71" t="str">
            <v>IT Flow Operator - DK source MAXI, ALEV, DGL, TAB, GARL, FIND, IDA, IFUF,KUNL,DGL0, MAXI, MLEV, RAML, RNL,SASI, DGLK, FORS, TLEV, IMXL, TRSU, ULEV, UKR, UPL, VALL, WSDL,MFI3</v>
          </cell>
        </row>
        <row r="72">
          <cell r="Q72" t="str">
            <v>IT Flow Operator - Master Data</v>
          </cell>
        </row>
        <row r="73">
          <cell r="Q73" t="str">
            <v>IT Flow Operator - Adjustment tool</v>
          </cell>
        </row>
        <row r="74">
          <cell r="Q74" t="str">
            <v>SAP ERP Operations support</v>
          </cell>
        </row>
        <row r="75">
          <cell r="Q75" t="str">
            <v>Datastage Operations support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ource Plan"/>
      <sheetName val="Key Lists"/>
      <sheetName val="Contact Information"/>
      <sheetName val="Roles outside of GFR &amp; ITGF"/>
    </sheetNames>
    <sheetDataSet>
      <sheetData sheetId="0" refreshError="1"/>
      <sheetData sheetId="1">
        <row r="2">
          <cell r="AB2" t="str">
            <v>Master Data Organisation</v>
          </cell>
        </row>
        <row r="3">
          <cell r="AB3" t="str">
            <v>Master Data Accounting</v>
          </cell>
        </row>
        <row r="4">
          <cell r="AB4" t="str">
            <v>Monitor error object</v>
          </cell>
        </row>
        <row r="5">
          <cell r="AB5" t="str">
            <v>Common currencies</v>
          </cell>
        </row>
        <row r="6">
          <cell r="AB6" t="str">
            <v>Adjustments of threshold</v>
          </cell>
        </row>
        <row r="7">
          <cell r="AB7" t="str">
            <v>Missing Master Data</v>
          </cell>
        </row>
        <row r="8">
          <cell r="AB8" t="str">
            <v>Correct Master Data</v>
          </cell>
        </row>
        <row r="9">
          <cell r="AB9" t="str">
            <v>Red Idocs correction</v>
          </cell>
        </row>
        <row r="10">
          <cell r="AB10" t="str">
            <v>Internal business reporting structures</v>
          </cell>
        </row>
        <row r="11">
          <cell r="AB11" t="str">
            <v>External business reporting structures</v>
          </cell>
        </row>
        <row r="12">
          <cell r="AB12" t="str">
            <v>GBTI Core</v>
          </cell>
        </row>
        <row r="13">
          <cell r="AB13" t="str">
            <v>Gap 1 / EOD</v>
          </cell>
        </row>
        <row r="14">
          <cell r="AB14" t="str">
            <v>Gap 2 / Data Stage</v>
          </cell>
        </row>
        <row r="15">
          <cell r="AB15" t="str">
            <v>SAP R3</v>
          </cell>
        </row>
        <row r="16">
          <cell r="AB16" t="str">
            <v>SAP BW</v>
          </cell>
        </row>
        <row r="17">
          <cell r="AB17" t="str">
            <v>CDW Sourcing</v>
          </cell>
        </row>
        <row r="18">
          <cell r="AB18" t="str">
            <v>CDW Framework</v>
          </cell>
        </row>
        <row r="19">
          <cell r="AB19" t="str">
            <v>CDW SL</v>
          </cell>
        </row>
        <row r="20">
          <cell r="AB20" t="str">
            <v>CPS</v>
          </cell>
        </row>
        <row r="21">
          <cell r="AB21" t="str">
            <v>FINREP</v>
          </cell>
        </row>
        <row r="22">
          <cell r="AB22" t="str">
            <v>FACTA</v>
          </cell>
        </row>
        <row r="23">
          <cell r="AB23" t="str">
            <v>G-SIB</v>
          </cell>
        </row>
        <row r="24">
          <cell r="AB24" t="str">
            <v>GCCT</v>
          </cell>
        </row>
        <row r="25">
          <cell r="AB25" t="str">
            <v>MFI3</v>
          </cell>
        </row>
      </sheetData>
      <sheetData sheetId="2">
        <row r="3">
          <cell r="B3" t="str">
            <v>No on call schedule</v>
          </cell>
        </row>
        <row r="4">
          <cell r="B4" t="str">
            <v>On call planned schedule</v>
          </cell>
        </row>
        <row r="5">
          <cell r="B5" t="str">
            <v>John Boldt-Christmas</v>
          </cell>
        </row>
        <row r="6">
          <cell r="B6" t="str">
            <v>Girish Kalra</v>
          </cell>
        </row>
        <row r="7">
          <cell r="B7" t="str">
            <v>Torben Möller</v>
          </cell>
        </row>
        <row r="8">
          <cell r="B8" t="str">
            <v>Anders Adegård</v>
          </cell>
        </row>
        <row r="9">
          <cell r="B9" t="str">
            <v>CAS</v>
          </cell>
        </row>
        <row r="10">
          <cell r="B10" t="str">
            <v>Kiran KVP</v>
          </cell>
        </row>
        <row r="11">
          <cell r="B11" t="str">
            <v>Guruprasad Hiremath</v>
          </cell>
        </row>
        <row r="12">
          <cell r="B12" t="str">
            <v>Ashish Pandey</v>
          </cell>
        </row>
        <row r="13">
          <cell r="B13" t="str">
            <v>Bo Wallin</v>
          </cell>
        </row>
        <row r="14">
          <cell r="B14" t="str">
            <v xml:space="preserve">Pasupuleti, Trivikrama </v>
          </cell>
        </row>
        <row r="15">
          <cell r="B15" t="str">
            <v>Vighnesh Shetty</v>
          </cell>
        </row>
        <row r="16">
          <cell r="B16" t="str">
            <v>Viswanath K</v>
          </cell>
        </row>
        <row r="17">
          <cell r="B17" t="str">
            <v>Sachin Tilloo</v>
          </cell>
        </row>
        <row r="18">
          <cell r="B18" t="str">
            <v>Sudhakara Maddukuri</v>
          </cell>
        </row>
        <row r="19">
          <cell r="B19" t="str">
            <v>Meenaksheswara Ravella</v>
          </cell>
        </row>
        <row r="20">
          <cell r="B20" t="str">
            <v>Ashokkumar Basavannapalli</v>
          </cell>
        </row>
        <row r="21">
          <cell r="B21" t="str">
            <v>Omkar Bhosale</v>
          </cell>
        </row>
        <row r="22">
          <cell r="B22" t="str">
            <v>Jignesh Malde</v>
          </cell>
        </row>
        <row r="23">
          <cell r="B23" t="str">
            <v>Swapnil Gole</v>
          </cell>
        </row>
        <row r="24">
          <cell r="B24" t="str">
            <v>Pranav Raman</v>
          </cell>
        </row>
        <row r="25">
          <cell r="B25" t="str">
            <v>Sagar Sen Gupta</v>
          </cell>
        </row>
        <row r="26">
          <cell r="B26" t="str">
            <v>Shashi Bhushan</v>
          </cell>
        </row>
        <row r="27">
          <cell r="B27" t="str">
            <v>Vignesha Shenoy</v>
          </cell>
        </row>
        <row r="28">
          <cell r="B28" t="str">
            <v>Manoj Yadav</v>
          </cell>
        </row>
        <row r="29">
          <cell r="B29" t="str">
            <v>Pavan Konapuli</v>
          </cell>
        </row>
        <row r="30">
          <cell r="B30" t="str">
            <v>Jaiprakash Dubey</v>
          </cell>
        </row>
        <row r="31">
          <cell r="B31" t="str">
            <v>Pramod Tanna</v>
          </cell>
        </row>
        <row r="32">
          <cell r="B32" t="str">
            <v>Torfinn Sandbakk</v>
          </cell>
        </row>
        <row r="33">
          <cell r="B33" t="str">
            <v>Lene Wold</v>
          </cell>
        </row>
        <row r="34">
          <cell r="B34" t="str">
            <v>Denmark ServiceCentreDK</v>
          </cell>
        </row>
        <row r="35">
          <cell r="B35" t="str">
            <v>CMCC Service Center</v>
          </cell>
        </row>
        <row r="36">
          <cell r="B36" t="str">
            <v xml:space="preserve">Deepak Sokal </v>
          </cell>
        </row>
        <row r="37">
          <cell r="B37" t="str">
            <v xml:space="preserve">Nitesh Shah </v>
          </cell>
        </row>
        <row r="38">
          <cell r="B38" t="str">
            <v>Dushyanth Boppa</v>
          </cell>
        </row>
        <row r="39">
          <cell r="B39" t="str">
            <v xml:space="preserve">Shantanu Sengupta </v>
          </cell>
        </row>
        <row r="40">
          <cell r="B40" t="str">
            <v xml:space="preserve">Sameer Hankare </v>
          </cell>
        </row>
        <row r="41">
          <cell r="B41" t="str">
            <v xml:space="preserve">Bikash Patra  </v>
          </cell>
        </row>
        <row r="42">
          <cell r="B42" t="str">
            <v>Levent Güven</v>
          </cell>
        </row>
        <row r="43">
          <cell r="B43" t="str">
            <v>Peter Lindblom</v>
          </cell>
        </row>
        <row r="44">
          <cell r="B44" t="str">
            <v>Yvonne Tillenius</v>
          </cell>
        </row>
        <row r="45">
          <cell r="B45" t="str">
            <v>Hanne Vendelbo</v>
          </cell>
        </row>
        <row r="46">
          <cell r="B46" t="str">
            <v>Marie G Larsson</v>
          </cell>
        </row>
        <row r="47">
          <cell r="B47" t="str">
            <v>Sandeep Chavan</v>
          </cell>
        </row>
        <row r="48">
          <cell r="B48" t="str">
            <v>Laszlo Sütö</v>
          </cell>
        </row>
        <row r="49">
          <cell r="B49" t="str">
            <v>Nordea Incident Supervisor</v>
          </cell>
        </row>
        <row r="50">
          <cell r="B50" t="str">
            <v>Treasury WSST CI-team</v>
          </cell>
        </row>
        <row r="51">
          <cell r="B51" t="str">
            <v>Estela Berndtsson</v>
          </cell>
        </row>
        <row r="52">
          <cell r="B52" t="str">
            <v>Jan Uno Petersen</v>
          </cell>
        </row>
        <row r="53">
          <cell r="B53" t="str">
            <v>Mats Glas</v>
          </cell>
        </row>
        <row r="54">
          <cell r="B54" t="str">
            <v>Roger Nilsson</v>
          </cell>
        </row>
        <row r="55">
          <cell r="B55" t="str">
            <v>Jan-Erik Malm</v>
          </cell>
        </row>
        <row r="56">
          <cell r="B56" t="str">
            <v>Kjell Berglund</v>
          </cell>
        </row>
        <row r="57">
          <cell r="B57" t="str">
            <v>Hannu Tengman</v>
          </cell>
        </row>
        <row r="58">
          <cell r="B58" t="str">
            <v>Søren Nilsson</v>
          </cell>
        </row>
        <row r="59">
          <cell r="B59" t="str">
            <v>Service Centre DK</v>
          </cell>
        </row>
        <row r="60">
          <cell r="B60" t="str">
            <v>Kenneth Sjödin</v>
          </cell>
        </row>
        <row r="61">
          <cell r="B61" t="str">
            <v>Krzysztof Wolnicki</v>
          </cell>
        </row>
        <row r="62">
          <cell r="B62" t="str">
            <v>Joakim Sahlen</v>
          </cell>
        </row>
        <row r="63">
          <cell r="B63" t="str">
            <v>Morten Jacobsen</v>
          </cell>
        </row>
        <row r="64">
          <cell r="B64" t="str">
            <v>Krzysztof Stepien</v>
          </cell>
        </row>
        <row r="65">
          <cell r="B65" t="str">
            <v>Piotr Krzaczek</v>
          </cell>
        </row>
        <row r="66">
          <cell r="B66" t="str">
            <v>Brian Janvit</v>
          </cell>
        </row>
        <row r="67">
          <cell r="B67" t="str">
            <v>Marie Dahl</v>
          </cell>
        </row>
        <row r="68">
          <cell r="B68" t="str">
            <v>Liz Wahlberg</v>
          </cell>
        </row>
        <row r="69">
          <cell r="B69" t="str">
            <v>William Landsend</v>
          </cell>
        </row>
        <row r="70">
          <cell r="B70" t="str">
            <v>Janne Perko</v>
          </cell>
        </row>
        <row r="71">
          <cell r="B71" t="str">
            <v>Note 1 (see bottom of list)</v>
          </cell>
        </row>
        <row r="72">
          <cell r="B72" t="str">
            <v>Note 2 (see bottom of list)</v>
          </cell>
        </row>
        <row r="73">
          <cell r="B73" t="str">
            <v>Note 3 (see bottom of list)</v>
          </cell>
        </row>
        <row r="74">
          <cell r="B74" t="str">
            <v>Weronika Wieczorek</v>
          </cell>
        </row>
        <row r="75">
          <cell r="B75" t="str">
            <v>Michał Frajtak</v>
          </cell>
        </row>
        <row r="76">
          <cell r="B76" t="str">
            <v>Abhishek Manglam</v>
          </cell>
        </row>
        <row r="77">
          <cell r="B77" t="str">
            <v>Jigar Chadva</v>
          </cell>
        </row>
        <row r="78">
          <cell r="B78" t="str">
            <v>Allan Dayan</v>
          </cell>
        </row>
        <row r="79">
          <cell r="B79" t="str">
            <v>Himanshu Mistry</v>
          </cell>
        </row>
        <row r="80">
          <cell r="B80" t="str">
            <v>Seenu Rajendiran</v>
          </cell>
        </row>
        <row r="81">
          <cell r="B81" t="str">
            <v>Marcela Wroblewski</v>
          </cell>
        </row>
        <row r="82">
          <cell r="B82" t="str">
            <v>Marie Forsling</v>
          </cell>
        </row>
        <row r="83">
          <cell r="B83" t="str">
            <v>Amit Khare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Nordea">
  <a:themeElements>
    <a:clrScheme name="Nordea">
      <a:dk1>
        <a:srgbClr val="191919"/>
      </a:dk1>
      <a:lt1>
        <a:srgbClr val="FFFFFF"/>
      </a:lt1>
      <a:dk2>
        <a:srgbClr val="005284"/>
      </a:dk2>
      <a:lt2>
        <a:srgbClr val="779ABC"/>
      </a:lt2>
      <a:accent1>
        <a:srgbClr val="A9AF00"/>
      </a:accent1>
      <a:accent2>
        <a:srgbClr val="D1D175"/>
      </a:accent2>
      <a:accent3>
        <a:srgbClr val="CCD8DE"/>
      </a:accent3>
      <a:accent4>
        <a:srgbClr val="AA0000"/>
      </a:accent4>
      <a:accent5>
        <a:srgbClr val="CC6600"/>
      </a:accent5>
      <a:accent6>
        <a:srgbClr val="E8BD00"/>
      </a:accent6>
      <a:hlink>
        <a:srgbClr val="005284"/>
      </a:hlink>
      <a:folHlink>
        <a:srgbClr val="660033"/>
      </a:folHlink>
    </a:clrScheme>
    <a:fontScheme name="Nordea">
      <a:majorFont>
        <a:latin typeface="Arial"/>
        <a:ea typeface="Arial"/>
        <a:cs typeface="Arial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Arial"/>
        <a:cs typeface="Arial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Norde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9999" dist="19999" dir="5400000" rotWithShape="0">
              <a:srgbClr val="000000">
                <a:alpha val="37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>
            <a:tint val="99000"/>
          </a:schemeClr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Brand blue">
      <a:srgbClr val="005284"/>
    </a:custClr>
    <a:custClr name="Brand blue 01">
      <a:srgbClr val="779ABC"/>
    </a:custClr>
    <a:custClr name="Brand blue 02">
      <a:srgbClr val="CCD8DE"/>
    </a:custClr>
    <a:custClr name="Brand blue 03">
      <a:srgbClr val="E5EAEF"/>
    </a:custClr>
    <a:custClr name="Dust Green 01">
      <a:srgbClr val="968F69"/>
    </a:custClr>
    <a:custClr name="Dust Green 02">
      <a:srgbClr val="C5BC89"/>
    </a:custClr>
    <a:custClr name="Dust Green 03">
      <a:srgbClr val="D9D5BE"/>
    </a:custClr>
    <a:custClr name="Cool Grey 01">
      <a:srgbClr val="999999"/>
    </a:custClr>
    <a:custClr name="Cool Grey 02">
      <a:srgbClr val="CCCCCC"/>
    </a:custClr>
    <a:custClr name="Cool Grey 03">
      <a:srgbClr val="E4E3E3"/>
    </a:custClr>
    <a:custClr name="Green 01">
      <a:srgbClr val="A9AF00"/>
    </a:custClr>
    <a:custClr name="Green 02">
      <a:srgbClr val="D8DB7F"/>
    </a:custClr>
    <a:custClr name="Green 03">
      <a:srgbClr val="EFF1CC"/>
    </a:custClr>
    <a:custClr name="Dark Blue">
      <a:srgbClr val="003366"/>
    </a:custClr>
    <a:custClr name="Orange">
      <a:srgbClr val="CC6600"/>
    </a:custClr>
    <a:custClr name="Dark Orange">
      <a:srgbClr val="CC3300"/>
    </a:custClr>
    <a:custClr name="Brown">
      <a:srgbClr val="AA0000"/>
    </a:custClr>
    <a:custClr name="Yellow">
      <a:srgbClr val="E8BD00"/>
    </a:custClr>
    <a:custClr name="Red">
      <a:srgbClr val="C1004F"/>
    </a:custClr>
    <a:custClr name="Petrol">
      <a:srgbClr val="660033"/>
    </a:custClr>
    <a:custClr name="Olive">
      <a:srgbClr val="999933"/>
    </a:custClr>
    <a:custClr name="Light Olive">
      <a:srgbClr val="F3EFC3"/>
    </a:custClr>
  </a:custClr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.shah@consult.norde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arsh.shah@consult.nordea.com" TargetMode="External"/><Relationship Id="rId1" Type="http://schemas.openxmlformats.org/officeDocument/2006/relationships/hyperlink" Target="mailto:Vamshi.Kandibanda@consult.nordea.com" TargetMode="External"/><Relationship Id="rId6" Type="http://schemas.openxmlformats.org/officeDocument/2006/relationships/hyperlink" Target="mailto:akshay.singh@consult.nordea.com" TargetMode="External"/><Relationship Id="rId5" Type="http://schemas.openxmlformats.org/officeDocument/2006/relationships/hyperlink" Target="mailto:pranit.a.patil@capgemini.com" TargetMode="External"/><Relationship Id="rId4" Type="http://schemas.openxmlformats.org/officeDocument/2006/relationships/hyperlink" Target="mailto:Wenche.waag@nordea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hanne.vendelbo@nordea.dk" TargetMode="External"/><Relationship Id="rId18" Type="http://schemas.openxmlformats.org/officeDocument/2006/relationships/hyperlink" Target="mailto:kenneth.sjodin@nordea.se" TargetMode="External"/><Relationship Id="rId26" Type="http://schemas.openxmlformats.org/officeDocument/2006/relationships/hyperlink" Target="mailto:marie.dahl@nordea.com" TargetMode="External"/><Relationship Id="rId39" Type="http://schemas.openxmlformats.org/officeDocument/2006/relationships/hyperlink" Target="mailto:amit.khare@capgemini.com" TargetMode="External"/><Relationship Id="rId21" Type="http://schemas.openxmlformats.org/officeDocument/2006/relationships/hyperlink" Target="mailto:m.jacobsen@nordea.com" TargetMode="External"/><Relationship Id="rId34" Type="http://schemas.openxmlformats.org/officeDocument/2006/relationships/hyperlink" Target="mailto:seenu.rajendiran@capgemini.com" TargetMode="External"/><Relationship Id="rId42" Type="http://schemas.openxmlformats.org/officeDocument/2006/relationships/hyperlink" Target="mailto:harikiran.kuna@capgemini.com" TargetMode="External"/><Relationship Id="rId47" Type="http://schemas.openxmlformats.org/officeDocument/2006/relationships/hyperlink" Target="mailto:allan.nilsen@nordea.com" TargetMode="External"/><Relationship Id="rId50" Type="http://schemas.openxmlformats.org/officeDocument/2006/relationships/hyperlink" Target="mailto:santosh.a.sharma@capgemini.com" TargetMode="External"/><Relationship Id="rId55" Type="http://schemas.openxmlformats.org/officeDocument/2006/relationships/hyperlink" Target="mailto:ravi.phate@consult.nordea.com" TargetMode="External"/><Relationship Id="rId63" Type="http://schemas.openxmlformats.org/officeDocument/2006/relationships/hyperlink" Target="mailto:rishit.shah@consult.nordea.com" TargetMode="External"/><Relationship Id="rId68" Type="http://schemas.openxmlformats.org/officeDocument/2006/relationships/hyperlink" Target="mailto:purab.shah@consult.nordea.com" TargetMode="External"/><Relationship Id="rId76" Type="http://schemas.openxmlformats.org/officeDocument/2006/relationships/hyperlink" Target="mailto:nandish.shanabog@capgemini.com" TargetMode="External"/><Relationship Id="rId84" Type="http://schemas.openxmlformats.org/officeDocument/2006/relationships/hyperlink" Target="mailto:jayavel.varadharaju@capgemini.com" TargetMode="External"/><Relationship Id="rId89" Type="http://schemas.openxmlformats.org/officeDocument/2006/relationships/hyperlink" Target="mailto:wenche.baag@nordea.com" TargetMode="External"/><Relationship Id="rId7" Type="http://schemas.openxmlformats.org/officeDocument/2006/relationships/hyperlink" Target="mailto:torfinn.sandbakk@nordea.com" TargetMode="External"/><Relationship Id="rId71" Type="http://schemas.openxmlformats.org/officeDocument/2006/relationships/hyperlink" Target="mailto:Tarun.Kumar@consult.nordea.com" TargetMode="External"/><Relationship Id="rId92" Type="http://schemas.openxmlformats.org/officeDocument/2006/relationships/hyperlink" Target="mailto:Shruti.Sharma@consult.nordea.com" TargetMode="External"/><Relationship Id="rId2" Type="http://schemas.openxmlformats.org/officeDocument/2006/relationships/hyperlink" Target="mailto:Guruprasad.Hiremath@capgemini.com" TargetMode="External"/><Relationship Id="rId16" Type="http://schemas.openxmlformats.org/officeDocument/2006/relationships/hyperlink" Target="mailto:marie.g.larsson@nordea.se" TargetMode="External"/><Relationship Id="rId29" Type="http://schemas.openxmlformats.org/officeDocument/2006/relationships/hyperlink" Target="mailto:Michal.Frajtak@nordea.com" TargetMode="External"/><Relationship Id="rId11" Type="http://schemas.openxmlformats.org/officeDocument/2006/relationships/hyperlink" Target="mailto:peter.lindblom@nordea.se" TargetMode="External"/><Relationship Id="rId24" Type="http://schemas.openxmlformats.org/officeDocument/2006/relationships/hyperlink" Target="mailto:janne.perko@nordea.com" TargetMode="External"/><Relationship Id="rId32" Type="http://schemas.openxmlformats.org/officeDocument/2006/relationships/hyperlink" Target="mailto:allan.dayan@nordea.com" TargetMode="External"/><Relationship Id="rId37" Type="http://schemas.openxmlformats.org/officeDocument/2006/relationships/hyperlink" Target="mailto:kunal.arora@capgemini.com" TargetMode="External"/><Relationship Id="rId40" Type="http://schemas.openxmlformats.org/officeDocument/2006/relationships/hyperlink" Target="mailto:anne.cathrine.haraldson@nordea.com" TargetMode="External"/><Relationship Id="rId45" Type="http://schemas.openxmlformats.org/officeDocument/2006/relationships/hyperlink" Target="mailto:amit.br.kumar@consult.nordea.com" TargetMode="External"/><Relationship Id="rId53" Type="http://schemas.openxmlformats.org/officeDocument/2006/relationships/hyperlink" Target="mailto:ameya.karadkhedekar@capgemini.com" TargetMode="External"/><Relationship Id="rId58" Type="http://schemas.openxmlformats.org/officeDocument/2006/relationships/hyperlink" Target="mailto:tine.jellum@nordea.com" TargetMode="External"/><Relationship Id="rId66" Type="http://schemas.openxmlformats.org/officeDocument/2006/relationships/hyperlink" Target="mailto:aditya.mehta@consult.nordea.com" TargetMode="External"/><Relationship Id="rId74" Type="http://schemas.openxmlformats.org/officeDocument/2006/relationships/hyperlink" Target="mailto:Kamlesh.shinde@consult.nordea.com" TargetMode="External"/><Relationship Id="rId79" Type="http://schemas.openxmlformats.org/officeDocument/2006/relationships/hyperlink" Target="mailto:Gopika.P@consult.nordea.com" TargetMode="External"/><Relationship Id="rId87" Type="http://schemas.openxmlformats.org/officeDocument/2006/relationships/hyperlink" Target="mailto:bhagaban.choudhury@consult.nordea.com" TargetMode="External"/><Relationship Id="rId5" Type="http://schemas.openxmlformats.org/officeDocument/2006/relationships/hyperlink" Target="mailto:trivikrama.pasupuleti@capgemini.com" TargetMode="External"/><Relationship Id="rId61" Type="http://schemas.openxmlformats.org/officeDocument/2006/relationships/hyperlink" Target="mailto:gaurav.kawle@consult.nordea.com" TargetMode="External"/><Relationship Id="rId82" Type="http://schemas.openxmlformats.org/officeDocument/2006/relationships/hyperlink" Target="mailto:Vamshi.Kandibanda@consult.nordea.com" TargetMode="External"/><Relationship Id="rId90" Type="http://schemas.openxmlformats.org/officeDocument/2006/relationships/hyperlink" Target="mailto:Vishrutha.Pigilam@consult.nordea.com" TargetMode="External"/><Relationship Id="rId19" Type="http://schemas.openxmlformats.org/officeDocument/2006/relationships/hyperlink" Target="mailto:Krzysztof.Wolnicki@nordea.com" TargetMode="External"/><Relationship Id="rId14" Type="http://schemas.openxmlformats.org/officeDocument/2006/relationships/hyperlink" Target="mailto:torben.moller@nordea.com" TargetMode="External"/><Relationship Id="rId22" Type="http://schemas.openxmlformats.org/officeDocument/2006/relationships/hyperlink" Target="mailto:krzysztof.stepien@nordea.com" TargetMode="External"/><Relationship Id="rId27" Type="http://schemas.openxmlformats.org/officeDocument/2006/relationships/hyperlink" Target="mailto:brian.janvit@nordea.com" TargetMode="External"/><Relationship Id="rId30" Type="http://schemas.openxmlformats.org/officeDocument/2006/relationships/hyperlink" Target="mailto:abhishek.manglam@capgemini.com" TargetMode="External"/><Relationship Id="rId35" Type="http://schemas.openxmlformats.org/officeDocument/2006/relationships/hyperlink" Target="mailto:Marcela.Wroblewski@nordea.com" TargetMode="External"/><Relationship Id="rId43" Type="http://schemas.openxmlformats.org/officeDocument/2006/relationships/hyperlink" Target="mailto:Nikita.hotchandani@capgemini.com" TargetMode="External"/><Relationship Id="rId48" Type="http://schemas.openxmlformats.org/officeDocument/2006/relationships/hyperlink" Target="mailto:marie.has@nordea.com" TargetMode="External"/><Relationship Id="rId56" Type="http://schemas.openxmlformats.org/officeDocument/2006/relationships/hyperlink" Target="mailto:bhuwan.bhatt@consult.nordea.com" TargetMode="External"/><Relationship Id="rId64" Type="http://schemas.openxmlformats.org/officeDocument/2006/relationships/hyperlink" Target="mailto:varaprasad.reddy@consult.nordea.com" TargetMode="External"/><Relationship Id="rId69" Type="http://schemas.openxmlformats.org/officeDocument/2006/relationships/hyperlink" Target="mailto:kjerstin.gronlund@nordea.se" TargetMode="External"/><Relationship Id="rId77" Type="http://schemas.openxmlformats.org/officeDocument/2006/relationships/hyperlink" Target="mailto:aniket.wagre@consult.nordea.com" TargetMode="External"/><Relationship Id="rId8" Type="http://schemas.openxmlformats.org/officeDocument/2006/relationships/hyperlink" Target="mailto:dushyanth.boppa@capgemini.com" TargetMode="External"/><Relationship Id="rId51" Type="http://schemas.openxmlformats.org/officeDocument/2006/relationships/hyperlink" Target="mailto:trivikrama.pasupuleti@capgemini.com" TargetMode="External"/><Relationship Id="rId72" Type="http://schemas.openxmlformats.org/officeDocument/2006/relationships/hyperlink" Target="mailto:Sunil.Rokandla@consult.nordea.com" TargetMode="External"/><Relationship Id="rId80" Type="http://schemas.openxmlformats.org/officeDocument/2006/relationships/hyperlink" Target="mailto:Reddy.obul@consult.nordea.com" TargetMode="External"/><Relationship Id="rId85" Type="http://schemas.openxmlformats.org/officeDocument/2006/relationships/hyperlink" Target="mailto:mohaneshwar.talari@consult.nordea.com" TargetMode="External"/><Relationship Id="rId93" Type="http://schemas.openxmlformats.org/officeDocument/2006/relationships/printerSettings" Target="../printerSettings/printerSettings2.bin"/><Relationship Id="rId3" Type="http://schemas.openxmlformats.org/officeDocument/2006/relationships/hyperlink" Target="mailto:Ashish.Pandey@capgemini.com" TargetMode="External"/><Relationship Id="rId12" Type="http://schemas.openxmlformats.org/officeDocument/2006/relationships/hyperlink" Target="mailto:yvonne.tillenius@nordea.se" TargetMode="External"/><Relationship Id="rId17" Type="http://schemas.openxmlformats.org/officeDocument/2006/relationships/hyperlink" Target="mailto:sandeepvinayak.chavan@capgemini.com" TargetMode="External"/><Relationship Id="rId25" Type="http://schemas.openxmlformats.org/officeDocument/2006/relationships/hyperlink" Target="mailto:liz.wahlberg@nordea.com" TargetMode="External"/><Relationship Id="rId33" Type="http://schemas.openxmlformats.org/officeDocument/2006/relationships/hyperlink" Target="mailto:himanshu.a.mistry@capgemini.com" TargetMode="External"/><Relationship Id="rId38" Type="http://schemas.openxmlformats.org/officeDocument/2006/relationships/hyperlink" Target="mailto:karthik.ramamoorthy@capgemini.com" TargetMode="External"/><Relationship Id="rId46" Type="http://schemas.openxmlformats.org/officeDocument/2006/relationships/hyperlink" Target="mailto:shalaka.gokhale@capgemini.com" TargetMode="External"/><Relationship Id="rId59" Type="http://schemas.openxmlformats.org/officeDocument/2006/relationships/hyperlink" Target="mailto:ambadas.rode@consult.nordea.com" TargetMode="External"/><Relationship Id="rId67" Type="http://schemas.openxmlformats.org/officeDocument/2006/relationships/hyperlink" Target="mailto:Mikolaj.Matusiak@nordea.com" TargetMode="External"/><Relationship Id="rId20" Type="http://schemas.openxmlformats.org/officeDocument/2006/relationships/hyperlink" Target="mailto:joakim.sahlen@nordea.se" TargetMode="External"/><Relationship Id="rId41" Type="http://schemas.openxmlformats.org/officeDocument/2006/relationships/hyperlink" Target="mailto:Mahesh.Tolambiya@capgemini.com" TargetMode="External"/><Relationship Id="rId54" Type="http://schemas.openxmlformats.org/officeDocument/2006/relationships/hyperlink" Target="mailto:vinaykumar.mokal@consult.nordea.com" TargetMode="External"/><Relationship Id="rId62" Type="http://schemas.openxmlformats.org/officeDocument/2006/relationships/hyperlink" Target="mailto:pravin.vaddigaddi@consult.nordea.com" TargetMode="External"/><Relationship Id="rId70" Type="http://schemas.openxmlformats.org/officeDocument/2006/relationships/hyperlink" Target="mailto:Carl.Ekelund@nordea.com" TargetMode="External"/><Relationship Id="rId75" Type="http://schemas.openxmlformats.org/officeDocument/2006/relationships/hyperlink" Target="mailto:sari.sirvio@nordea.com" TargetMode="External"/><Relationship Id="rId83" Type="http://schemas.openxmlformats.org/officeDocument/2006/relationships/hyperlink" Target="mailto:Enrica.Ghinelli@nordea.com" TargetMode="External"/><Relationship Id="rId88" Type="http://schemas.openxmlformats.org/officeDocument/2006/relationships/hyperlink" Target="mailto:Vijay.Chaurasia@consult.nordea.com" TargetMode="External"/><Relationship Id="rId91" Type="http://schemas.openxmlformats.org/officeDocument/2006/relationships/hyperlink" Target="mailto:gauri.borgaonkar@consult.nordea.com" TargetMode="External"/><Relationship Id="rId1" Type="http://schemas.openxmlformats.org/officeDocument/2006/relationships/hyperlink" Target="mailto:Venkata.Kollimarla@capgemini.com" TargetMode="External"/><Relationship Id="rId6" Type="http://schemas.openxmlformats.org/officeDocument/2006/relationships/hyperlink" Target="mailto:pramoddevi.tanna@capgemini.com" TargetMode="External"/><Relationship Id="rId15" Type="http://schemas.openxmlformats.org/officeDocument/2006/relationships/hyperlink" Target="mailto:anders.adegard@nordea.se" TargetMode="External"/><Relationship Id="rId23" Type="http://schemas.openxmlformats.org/officeDocument/2006/relationships/hyperlink" Target="mailto:piotr.krzaczek@nordea.com" TargetMode="External"/><Relationship Id="rId28" Type="http://schemas.openxmlformats.org/officeDocument/2006/relationships/hyperlink" Target="mailto:Weronika.Wieczorek@nordea.com" TargetMode="External"/><Relationship Id="rId36" Type="http://schemas.openxmlformats.org/officeDocument/2006/relationships/hyperlink" Target="mailto:marie.forsling@nordea.com" TargetMode="External"/><Relationship Id="rId49" Type="http://schemas.openxmlformats.org/officeDocument/2006/relationships/hyperlink" Target="mailto:marjai.huuskonen@nordea.com" TargetMode="External"/><Relationship Id="rId57" Type="http://schemas.openxmlformats.org/officeDocument/2006/relationships/hyperlink" Target="mailto:rohit.khanzode@consult.nordea.com" TargetMode="External"/><Relationship Id="rId10" Type="http://schemas.openxmlformats.org/officeDocument/2006/relationships/hyperlink" Target="mailto:Levent.Guven@nordea.com" TargetMode="External"/><Relationship Id="rId31" Type="http://schemas.openxmlformats.org/officeDocument/2006/relationships/hyperlink" Target="mailto:Niranjan.Kareti@consult.nordea.com" TargetMode="External"/><Relationship Id="rId44" Type="http://schemas.openxmlformats.org/officeDocument/2006/relationships/hyperlink" Target="mailto:Chandan.mandal@capgemini.com" TargetMode="External"/><Relationship Id="rId52" Type="http://schemas.openxmlformats.org/officeDocument/2006/relationships/hyperlink" Target="mailto:amol.bode@capgemini.com" TargetMode="External"/><Relationship Id="rId60" Type="http://schemas.openxmlformats.org/officeDocument/2006/relationships/hyperlink" Target="mailto:ankit.agrawal@consult.nordea.com" TargetMode="External"/><Relationship Id="rId65" Type="http://schemas.openxmlformats.org/officeDocument/2006/relationships/hyperlink" Target="mailto:tushar.nandu@consult.nordea.com" TargetMode="External"/><Relationship Id="rId73" Type="http://schemas.openxmlformats.org/officeDocument/2006/relationships/hyperlink" Target="mailto:Naveenkumar.Sh@consult.nordea.com" TargetMode="External"/><Relationship Id="rId78" Type="http://schemas.openxmlformats.org/officeDocument/2006/relationships/hyperlink" Target="mailto:Nagababu.Padala@consult.nordea.com" TargetMode="External"/><Relationship Id="rId81" Type="http://schemas.openxmlformats.org/officeDocument/2006/relationships/hyperlink" Target="mailto:Sunil.Rajmani@consult.nordea.com" TargetMode="External"/><Relationship Id="rId86" Type="http://schemas.openxmlformats.org/officeDocument/2006/relationships/hyperlink" Target="mailto:ewa.bogus@nordea.com" TargetMode="External"/><Relationship Id="rId4" Type="http://schemas.openxmlformats.org/officeDocument/2006/relationships/hyperlink" Target="mailto:bo.wallin@nordea.com" TargetMode="External"/><Relationship Id="rId9" Type="http://schemas.openxmlformats.org/officeDocument/2006/relationships/hyperlink" Target="mailto:sachin.tilloo@capgemini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rayan.patnaik@consult.nordea.com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gudbrand.kjos@nordea.com" TargetMode="External"/><Relationship Id="rId7" Type="http://schemas.openxmlformats.org/officeDocument/2006/relationships/hyperlink" Target="mailto:kjeld.hansen@nordea.com" TargetMode="External"/><Relationship Id="rId12" Type="http://schemas.openxmlformats.org/officeDocument/2006/relationships/hyperlink" Target="mailto:Prathap.Reddy@consult.nordea.com" TargetMode="External"/><Relationship Id="rId2" Type="http://schemas.openxmlformats.org/officeDocument/2006/relationships/hyperlink" Target="mailto:batch.service.planning@nordea.com" TargetMode="External"/><Relationship Id="rId1" Type="http://schemas.openxmlformats.org/officeDocument/2006/relationships/hyperlink" Target="mailto:npcontrf@fi.ibm.com" TargetMode="External"/><Relationship Id="rId6" Type="http://schemas.openxmlformats.org/officeDocument/2006/relationships/hyperlink" Target="mailto:TreasurySystemStars@nordea.com" TargetMode="External"/><Relationship Id="rId11" Type="http://schemas.openxmlformats.org/officeDocument/2006/relationships/hyperlink" Target="mailto:dan.michaelsen@nordea.com" TargetMode="External"/><Relationship Id="rId5" Type="http://schemas.openxmlformats.org/officeDocument/2006/relationships/hyperlink" Target="mailto:cc-modelteam@nordea.com" TargetMode="External"/><Relationship Id="rId10" Type="http://schemas.openxmlformats.org/officeDocument/2006/relationships/hyperlink" Target="http://ioweb/crit" TargetMode="External"/><Relationship Id="rId4" Type="http://schemas.openxmlformats.org/officeDocument/2006/relationships/hyperlink" Target="mailto:stine.lieng.ambjornsen@nordea.com" TargetMode="External"/><Relationship Id="rId9" Type="http://schemas.openxmlformats.org/officeDocument/2006/relationships/hyperlink" Target="mailto:controlcenter@norde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229"/>
  <sheetViews>
    <sheetView tabSelected="1" topLeftCell="E1" zoomScaleNormal="100" workbookViewId="0">
      <pane ySplit="5" topLeftCell="A6" activePane="bottomLeft" state="frozen"/>
      <selection activeCell="H1" sqref="H1"/>
      <selection pane="bottomLeft" activeCell="I2" sqref="I2"/>
    </sheetView>
  </sheetViews>
  <sheetFormatPr defaultRowHeight="14.25" x14ac:dyDescent="0.2"/>
  <cols>
    <col min="1" max="1" width="14.125" style="3" hidden="1" customWidth="1"/>
    <col min="2" max="2" width="15.125" style="3" hidden="1" customWidth="1"/>
    <col min="3" max="3" width="22.5" style="3" hidden="1" customWidth="1"/>
    <col min="4" max="4" width="31.875" style="3" hidden="1" customWidth="1"/>
    <col min="5" max="5" width="43.75" style="3" customWidth="1"/>
    <col min="6" max="6" width="12.875" style="3" hidden="1" customWidth="1"/>
    <col min="7" max="7" width="10.375" style="3" hidden="1" customWidth="1"/>
    <col min="8" max="8" width="16.125" style="3" bestFit="1" customWidth="1"/>
    <col min="9" max="9" width="20.5" customWidth="1"/>
    <col min="10" max="10" width="36.875" bestFit="1" customWidth="1"/>
    <col min="11" max="11" width="17.875" customWidth="1"/>
    <col min="12" max="12" width="7.875" bestFit="1" customWidth="1"/>
    <col min="13" max="15" width="10.875" style="114" customWidth="1"/>
    <col min="16" max="16" width="9.875" style="114" bestFit="1" customWidth="1"/>
    <col min="17" max="17" width="10.125" customWidth="1"/>
    <col min="18" max="19" width="10.875" style="114" customWidth="1"/>
    <col min="20" max="20" width="9.875" style="114" bestFit="1" customWidth="1"/>
    <col min="21" max="21" width="10.125" style="114" customWidth="1"/>
  </cols>
  <sheetData>
    <row r="1" spans="1:21" s="93" customFormat="1" ht="15" x14ac:dyDescent="0.25">
      <c r="A1" s="92" t="s">
        <v>234</v>
      </c>
      <c r="D1" s="98" t="s">
        <v>477</v>
      </c>
      <c r="E1" s="94" t="s">
        <v>478</v>
      </c>
      <c r="F1" s="94"/>
      <c r="G1" s="94"/>
      <c r="H1" s="124" t="s">
        <v>698</v>
      </c>
      <c r="I1" s="95" t="s">
        <v>47</v>
      </c>
      <c r="J1" s="95" t="str">
        <f>IF(ISBLANK(I1),"",VLOOKUP(I1,Persons,2,FALSE))</f>
        <v>laszlo.suto@nordea.com</v>
      </c>
      <c r="K1" s="95" t="str">
        <f>IF(ISBLANK(I1),"",VLOOKUP($I1,Persons,3,FALSE))</f>
        <v>+46 76 141 75 32</v>
      </c>
    </row>
    <row r="2" spans="1:21" s="93" customFormat="1" ht="13.5" thickBot="1" x14ac:dyDescent="0.25">
      <c r="A2" s="92"/>
      <c r="D2" s="96"/>
      <c r="E2" s="97" t="s">
        <v>476</v>
      </c>
      <c r="F2" s="97"/>
      <c r="G2" s="97"/>
      <c r="H2" s="127" t="s">
        <v>699</v>
      </c>
      <c r="I2" s="97" t="s">
        <v>596</v>
      </c>
      <c r="J2" s="97" t="str">
        <f>IF(ISBLANK(I2),"",VLOOKUP(I2,Persons,2,FALSE))</f>
        <v>bhuwan.bhatt@consult.nordea.com</v>
      </c>
      <c r="K2" s="97" t="str">
        <f>IF(ISBLANK(I2),"",VLOOKUP($I2,Persons,3,FALSE))</f>
        <v>(+91) 961 905 9561</v>
      </c>
    </row>
    <row r="3" spans="1:21" ht="15.75" x14ac:dyDescent="0.25">
      <c r="A3" s="5" t="s">
        <v>24</v>
      </c>
      <c r="B3" s="5"/>
      <c r="C3" s="6" t="s">
        <v>673</v>
      </c>
      <c r="D3" s="5"/>
      <c r="E3" s="39" t="s">
        <v>122</v>
      </c>
      <c r="F3" s="6"/>
      <c r="G3" s="4"/>
      <c r="H3" s="4"/>
      <c r="I3" s="39" t="s">
        <v>122</v>
      </c>
      <c r="J3" s="36" t="s">
        <v>123</v>
      </c>
      <c r="K3" s="4"/>
      <c r="L3" s="7" t="s">
        <v>23</v>
      </c>
      <c r="M3" s="1" t="s">
        <v>595</v>
      </c>
      <c r="N3" s="1" t="s">
        <v>436</v>
      </c>
      <c r="O3" s="1" t="s">
        <v>459</v>
      </c>
      <c r="P3" s="1" t="s">
        <v>874</v>
      </c>
      <c r="Q3" s="1" t="s">
        <v>875</v>
      </c>
      <c r="R3" s="1" t="s">
        <v>460</v>
      </c>
      <c r="S3" s="1" t="s">
        <v>869</v>
      </c>
      <c r="T3" s="1" t="s">
        <v>461</v>
      </c>
      <c r="U3" s="1" t="s">
        <v>870</v>
      </c>
    </row>
    <row r="4" spans="1:21" ht="15" customHeight="1" x14ac:dyDescent="0.2">
      <c r="A4" s="4"/>
      <c r="B4" s="226" t="s">
        <v>116</v>
      </c>
      <c r="C4" s="226"/>
      <c r="D4" s="226"/>
      <c r="E4" s="4"/>
      <c r="F4" s="226" t="s">
        <v>0</v>
      </c>
      <c r="G4" s="226"/>
      <c r="H4" s="123"/>
      <c r="I4" s="227" t="s">
        <v>697</v>
      </c>
      <c r="J4" s="227"/>
      <c r="K4" s="228"/>
      <c r="L4" s="7" t="s">
        <v>21</v>
      </c>
      <c r="M4" s="2">
        <v>43131</v>
      </c>
      <c r="N4" s="2">
        <v>43132</v>
      </c>
      <c r="O4" s="2">
        <v>43133</v>
      </c>
      <c r="P4" s="2">
        <v>43134</v>
      </c>
      <c r="Q4" s="2">
        <v>43135</v>
      </c>
      <c r="R4" s="2">
        <v>43136</v>
      </c>
      <c r="S4" s="2">
        <v>43137</v>
      </c>
      <c r="T4" s="2">
        <v>43138</v>
      </c>
      <c r="U4" s="2">
        <v>43139</v>
      </c>
    </row>
    <row r="5" spans="1:21" s="10" customFormat="1" ht="15" thickBot="1" x14ac:dyDescent="0.25">
      <c r="A5" s="8" t="s">
        <v>97</v>
      </c>
      <c r="B5" s="8" t="s">
        <v>67</v>
      </c>
      <c r="C5" s="8" t="s">
        <v>68</v>
      </c>
      <c r="D5" s="8" t="s">
        <v>83</v>
      </c>
      <c r="E5" s="8" t="s">
        <v>121</v>
      </c>
      <c r="F5" s="8" t="s">
        <v>13</v>
      </c>
      <c r="G5" s="8" t="s">
        <v>20</v>
      </c>
      <c r="H5" s="8" t="s">
        <v>693</v>
      </c>
      <c r="I5" s="8" t="s">
        <v>43</v>
      </c>
      <c r="J5" s="8" t="s">
        <v>44</v>
      </c>
      <c r="K5" s="8" t="s">
        <v>45</v>
      </c>
      <c r="L5" s="9" t="s">
        <v>22</v>
      </c>
      <c r="M5" s="11" t="s">
        <v>42</v>
      </c>
      <c r="N5" s="11" t="s">
        <v>840</v>
      </c>
      <c r="O5" s="11" t="s">
        <v>522</v>
      </c>
      <c r="P5" s="11" t="s">
        <v>548</v>
      </c>
      <c r="Q5" s="11" t="s">
        <v>40</v>
      </c>
      <c r="R5" s="11" t="s">
        <v>839</v>
      </c>
      <c r="S5" s="11" t="s">
        <v>41</v>
      </c>
      <c r="T5" s="11" t="s">
        <v>42</v>
      </c>
      <c r="U5" s="11" t="s">
        <v>840</v>
      </c>
    </row>
    <row r="6" spans="1:21" s="3" customFormat="1" ht="13.5" thickBot="1" x14ac:dyDescent="0.25">
      <c r="A6" s="88" t="str">
        <f t="shared" ref="A6:A12" si="0">IF(ISBLANK(E6),"",VLOOKUP(E6,Specific_Roles,2,FALSE))</f>
        <v>2.21.34.67</v>
      </c>
      <c r="B6" s="88" t="str">
        <f t="shared" ref="B6:B12" si="1">IF(A6="","",VLOOKUP(VALUE(LEFT(A6,1)),Division,2,FALSE))</f>
        <v>IT Group Functions</v>
      </c>
      <c r="C6" s="87" t="str">
        <f t="shared" ref="C6:C12" si="2">IF(A6="","",VLOOKUP(MID(A6,3,2),Unit,2,FALSE))</f>
        <v>Execution &amp; Data Sourcing</v>
      </c>
      <c r="D6" s="87" t="str">
        <f t="shared" ref="D6:D12" si="3">IF(A6="","",VLOOKUP(MID(A6,6,2),Team,2,FALSE))</f>
        <v>Service Operations Management</v>
      </c>
      <c r="E6" s="76" t="s">
        <v>11</v>
      </c>
      <c r="F6" s="3" t="s">
        <v>46</v>
      </c>
      <c r="H6" s="3" t="s">
        <v>694</v>
      </c>
      <c r="I6" s="90" t="s">
        <v>240</v>
      </c>
      <c r="J6" s="88" t="str">
        <f t="shared" ref="J6:J11" si="4">IF(ISBLANK(I6),"",VLOOKUP(I6,Persons,2,FALSE))</f>
        <v>Girish.Kalra@consult.nordea.com</v>
      </c>
      <c r="K6" s="87" t="str">
        <f t="shared" ref="K6:K11" si="5">IF(ISBLANK(I6),"",VLOOKUP($I6,Persons,3,FALSE))</f>
        <v>+91 9833573036</v>
      </c>
      <c r="M6" s="224"/>
      <c r="N6" s="224"/>
      <c r="O6" s="168"/>
      <c r="P6" s="213"/>
      <c r="Q6" s="217"/>
      <c r="R6" s="224"/>
      <c r="S6" s="224"/>
      <c r="T6" s="207"/>
      <c r="U6" s="212"/>
    </row>
    <row r="7" spans="1:21" s="162" customFormat="1" ht="13.5" thickBot="1" x14ac:dyDescent="0.25">
      <c r="A7" s="89" t="str">
        <f t="shared" si="0"/>
        <v>2.21.34.67</v>
      </c>
      <c r="B7" s="89" t="str">
        <f t="shared" si="1"/>
        <v>IT Group Functions</v>
      </c>
      <c r="C7" s="86" t="str">
        <f t="shared" si="2"/>
        <v>Execution &amp; Data Sourcing</v>
      </c>
      <c r="D7" s="86" t="str">
        <f t="shared" si="3"/>
        <v>Service Operations Management</v>
      </c>
      <c r="E7" s="91" t="s">
        <v>11</v>
      </c>
      <c r="H7" s="162" t="s">
        <v>694</v>
      </c>
      <c r="I7" s="79" t="s">
        <v>596</v>
      </c>
      <c r="J7" s="89" t="str">
        <f t="shared" si="4"/>
        <v>bhuwan.bhatt@consult.nordea.com</v>
      </c>
      <c r="K7" s="167" t="str">
        <f>IF(ISBLANK(I7),"",VLOOKUP($I7,Persons,3,FALSE))</f>
        <v>(+91) 961 905 9561</v>
      </c>
      <c r="M7" s="224"/>
      <c r="N7" s="224"/>
      <c r="O7" s="221"/>
      <c r="P7" s="222"/>
      <c r="Q7" s="217"/>
      <c r="R7" s="224"/>
      <c r="S7" s="224"/>
      <c r="T7" s="221"/>
      <c r="U7" s="221"/>
    </row>
    <row r="8" spans="1:21" s="162" customFormat="1" ht="13.5" thickBot="1" x14ac:dyDescent="0.25">
      <c r="A8" s="89" t="str">
        <f t="shared" si="0"/>
        <v>2.21.34.67</v>
      </c>
      <c r="B8" s="89" t="str">
        <f t="shared" si="1"/>
        <v>IT Group Functions</v>
      </c>
      <c r="C8" s="86" t="str">
        <f t="shared" si="2"/>
        <v>Execution &amp; Data Sourcing</v>
      </c>
      <c r="D8" s="86" t="str">
        <f t="shared" si="3"/>
        <v>Service Operations Management</v>
      </c>
      <c r="E8" s="91" t="s">
        <v>11</v>
      </c>
      <c r="H8" s="162" t="s">
        <v>694</v>
      </c>
      <c r="I8" s="79" t="s">
        <v>659</v>
      </c>
      <c r="J8" s="89" t="str">
        <f t="shared" si="4"/>
        <v>purab.shah@consult.nordea.com</v>
      </c>
      <c r="K8" s="167" t="str">
        <f t="shared" si="5"/>
        <v>(+91) 9819692006</v>
      </c>
      <c r="M8" s="224"/>
      <c r="N8" s="224"/>
      <c r="O8" s="221"/>
      <c r="P8" s="222"/>
      <c r="Q8" s="217"/>
      <c r="R8" s="224"/>
      <c r="S8" s="224"/>
      <c r="T8" s="221"/>
      <c r="U8" s="221"/>
    </row>
    <row r="9" spans="1:21" s="3" customFormat="1" ht="13.5" thickBot="1" x14ac:dyDescent="0.25">
      <c r="A9" s="41" t="str">
        <f t="shared" si="0"/>
        <v>2.21.34.66</v>
      </c>
      <c r="B9" s="41" t="str">
        <f t="shared" si="1"/>
        <v>IT Group Functions</v>
      </c>
      <c r="C9" s="41" t="str">
        <f t="shared" si="2"/>
        <v>Execution &amp; Data Sourcing</v>
      </c>
      <c r="D9" s="41" t="str">
        <f t="shared" si="3"/>
        <v>Service Operations Management</v>
      </c>
      <c r="E9" s="38" t="s">
        <v>10</v>
      </c>
      <c r="F9" s="3" t="s">
        <v>14</v>
      </c>
      <c r="G9" s="3" t="s">
        <v>31</v>
      </c>
      <c r="H9" s="3" t="s">
        <v>694</v>
      </c>
      <c r="I9" s="38" t="s">
        <v>47</v>
      </c>
      <c r="J9" s="41" t="str">
        <f t="shared" si="4"/>
        <v>laszlo.suto@nordea.com</v>
      </c>
      <c r="K9" s="41" t="str">
        <f t="shared" si="5"/>
        <v>+46 76 141 75 32</v>
      </c>
      <c r="M9" s="224"/>
      <c r="N9" s="224"/>
      <c r="O9" s="221"/>
      <c r="P9" s="222"/>
      <c r="Q9" s="222"/>
      <c r="R9" s="224"/>
      <c r="S9" s="224"/>
      <c r="T9" s="221"/>
      <c r="U9" s="221"/>
    </row>
    <row r="10" spans="1:21" s="3" customFormat="1" ht="13.5" thickBot="1" x14ac:dyDescent="0.25">
      <c r="A10" s="41" t="str">
        <f t="shared" si="0"/>
        <v>2.21.34.66</v>
      </c>
      <c r="B10" s="41" t="str">
        <f t="shared" si="1"/>
        <v>IT Group Functions</v>
      </c>
      <c r="C10" s="41" t="str">
        <f t="shared" si="2"/>
        <v>Execution &amp; Data Sourcing</v>
      </c>
      <c r="D10" s="41" t="str">
        <f t="shared" si="3"/>
        <v>Service Operations Management</v>
      </c>
      <c r="E10" s="38" t="s">
        <v>10</v>
      </c>
      <c r="F10" s="3" t="s">
        <v>14</v>
      </c>
      <c r="G10" s="3" t="s">
        <v>31</v>
      </c>
      <c r="H10" s="3" t="s">
        <v>694</v>
      </c>
      <c r="I10" s="38" t="s">
        <v>289</v>
      </c>
      <c r="J10" s="41" t="str">
        <f t="shared" si="4"/>
        <v>bo.wallin@nordea.com</v>
      </c>
      <c r="K10" s="41" t="str">
        <f t="shared" si="5"/>
        <v>+46 733215275</v>
      </c>
      <c r="M10" s="224"/>
      <c r="N10" s="224"/>
      <c r="O10" s="188"/>
      <c r="P10" s="213"/>
      <c r="Q10" s="213"/>
      <c r="R10" s="224"/>
      <c r="S10" s="224"/>
      <c r="T10" s="210"/>
      <c r="U10" s="212"/>
    </row>
    <row r="11" spans="1:21" s="3" customFormat="1" ht="13.5" thickBot="1" x14ac:dyDescent="0.25">
      <c r="A11" s="41" t="str">
        <f t="shared" si="0"/>
        <v>2.19.29.45</v>
      </c>
      <c r="B11" s="41" t="str">
        <f t="shared" si="1"/>
        <v>IT Group Functions</v>
      </c>
      <c r="C11" s="41" t="str">
        <f t="shared" si="2"/>
        <v>Group &amp; Regulatory Reporting IT Solution</v>
      </c>
      <c r="D11" s="41" t="str">
        <f t="shared" si="3"/>
        <v>GL &amp; GAI</v>
      </c>
      <c r="E11" s="72" t="s">
        <v>331</v>
      </c>
      <c r="F11" s="73" t="s">
        <v>14</v>
      </c>
      <c r="G11" s="73" t="s">
        <v>31</v>
      </c>
      <c r="H11" s="3" t="s">
        <v>694</v>
      </c>
      <c r="I11" s="72" t="s">
        <v>462</v>
      </c>
      <c r="J11" s="41" t="str">
        <f t="shared" si="4"/>
        <v>Amit.Khare@consult.nordea.com</v>
      </c>
      <c r="K11" s="41" t="str">
        <f t="shared" si="5"/>
        <v>+91 981 982 50 30</v>
      </c>
      <c r="M11" s="193"/>
      <c r="N11" s="193"/>
      <c r="O11" s="193"/>
      <c r="P11" s="217"/>
      <c r="Q11" s="217"/>
      <c r="R11" s="193"/>
      <c r="S11" s="193"/>
      <c r="T11" s="193"/>
      <c r="U11" s="193"/>
    </row>
    <row r="12" spans="1:21" s="3" customFormat="1" ht="13.5" thickBot="1" x14ac:dyDescent="0.25">
      <c r="A12" s="115" t="str">
        <f t="shared" si="0"/>
        <v>2.19.29.44</v>
      </c>
      <c r="B12" s="115" t="str">
        <f t="shared" si="1"/>
        <v>IT Group Functions</v>
      </c>
      <c r="C12" s="115" t="str">
        <f t="shared" si="2"/>
        <v>Group &amp; Regulatory Reporting IT Solution</v>
      </c>
      <c r="D12" s="115" t="str">
        <f t="shared" si="3"/>
        <v>GL &amp; GAI</v>
      </c>
      <c r="E12" s="72" t="s">
        <v>330</v>
      </c>
      <c r="F12" s="73" t="s">
        <v>14</v>
      </c>
      <c r="G12" s="73" t="s">
        <v>31</v>
      </c>
      <c r="H12" s="3" t="s">
        <v>694</v>
      </c>
      <c r="I12" s="116" t="s">
        <v>747</v>
      </c>
      <c r="J12" s="115" t="s">
        <v>748</v>
      </c>
      <c r="K12" s="115" t="s">
        <v>749</v>
      </c>
      <c r="M12" s="216"/>
      <c r="N12" s="216"/>
      <c r="O12" s="208"/>
      <c r="P12" s="209"/>
      <c r="Q12" s="209"/>
      <c r="R12" s="216"/>
      <c r="S12" s="216"/>
      <c r="T12" s="216"/>
      <c r="U12" s="216"/>
    </row>
    <row r="13" spans="1:21" s="3" customFormat="1" ht="13.5" thickBot="1" x14ac:dyDescent="0.25">
      <c r="A13" s="141"/>
      <c r="B13" s="141"/>
      <c r="C13" s="141"/>
      <c r="D13" s="141"/>
      <c r="E13" s="72" t="s">
        <v>330</v>
      </c>
      <c r="F13" s="73"/>
      <c r="G13" s="73"/>
      <c r="H13" s="3" t="s">
        <v>805</v>
      </c>
      <c r="I13" s="72" t="s">
        <v>803</v>
      </c>
      <c r="J13" s="141" t="str">
        <f t="shared" ref="J13:J24" si="6">IF(ISBLANK(I13),"",VLOOKUP(I13,Persons,2,FALSE))</f>
        <v>amit.br.kumar@consult.nordea.com</v>
      </c>
      <c r="K13" s="141" t="str">
        <f t="shared" ref="K13:K24" si="7">IF(ISBLANK(I13),"",VLOOKUP($I13,Persons,3,FALSE))</f>
        <v>(+91) 9036102947</v>
      </c>
      <c r="M13" s="193"/>
      <c r="N13" s="193"/>
      <c r="O13" s="193"/>
      <c r="P13" s="217"/>
      <c r="Q13" s="217"/>
      <c r="R13" s="193"/>
      <c r="S13" s="193"/>
      <c r="T13" s="193"/>
      <c r="U13" s="193"/>
    </row>
    <row r="14" spans="1:21" s="3" customFormat="1" ht="13.5" thickBot="1" x14ac:dyDescent="0.25">
      <c r="A14" s="41" t="str">
        <f>IF(ISBLANK(E14),"",VLOOKUP(E14,Specific_Roles,2,FALSE))</f>
        <v>2.19.29.44</v>
      </c>
      <c r="B14" s="41" t="str">
        <f>IF(A14="","",VLOOKUP(VALUE(LEFT(A14,1)),Division,2,FALSE))</f>
        <v>IT Group Functions</v>
      </c>
      <c r="C14" s="41" t="str">
        <f>IF(A14="","",VLOOKUP(MID(A14,3,2),Unit,2,FALSE))</f>
        <v>Group &amp; Regulatory Reporting IT Solution</v>
      </c>
      <c r="D14" s="41" t="str">
        <f>IF(A14="","",VLOOKUP(MID(A14,6,2),Team,2,FALSE))</f>
        <v>GL &amp; GAI</v>
      </c>
      <c r="E14" s="72" t="s">
        <v>330</v>
      </c>
      <c r="F14" s="73" t="s">
        <v>14</v>
      </c>
      <c r="G14" s="73" t="s">
        <v>31</v>
      </c>
      <c r="H14" s="3" t="s">
        <v>694</v>
      </c>
      <c r="I14" s="72" t="s">
        <v>490</v>
      </c>
      <c r="J14" s="41" t="str">
        <f t="shared" si="6"/>
        <v>Chandan.Mandal@consult.nordea.com</v>
      </c>
      <c r="K14" s="41" t="str">
        <f t="shared" si="7"/>
        <v>(+91) 7506922029</v>
      </c>
      <c r="M14" s="193"/>
      <c r="N14" s="193"/>
      <c r="O14" s="193"/>
      <c r="P14" s="209"/>
      <c r="Q14" s="209"/>
      <c r="R14" s="193"/>
      <c r="S14" s="193"/>
      <c r="T14" s="216"/>
      <c r="U14" s="216"/>
    </row>
    <row r="15" spans="1:21" s="3" customFormat="1" ht="13.5" thickBot="1" x14ac:dyDescent="0.25">
      <c r="A15" s="115" t="str">
        <f t="shared" ref="A15:A21" si="8">IF(ISBLANK(E15),"",VLOOKUP(E15,Specific_Roles,2,FALSE))</f>
        <v>2.19.30.46</v>
      </c>
      <c r="B15" s="115" t="str">
        <f t="shared" ref="B15:B21" si="9">IF(A15="","",VLOOKUP(VALUE(LEFT(A15,1)),Division,2,FALSE))</f>
        <v>IT Group Functions</v>
      </c>
      <c r="C15" s="115" t="str">
        <f t="shared" ref="C15:C21" si="10">IF(A15="","",VLOOKUP(MID(A15,3,2),Unit,2,FALSE))</f>
        <v>Group &amp; Regulatory Reporting IT Solution</v>
      </c>
      <c r="D15" s="115" t="str">
        <f t="shared" ref="D15:D21" si="11">IF(A15="","",VLOOKUP(MID(A15,6,2),Team,2,FALSE))</f>
        <v xml:space="preserve">SAP &amp; Datastage </v>
      </c>
      <c r="E15" s="116" t="s">
        <v>143</v>
      </c>
      <c r="F15" s="3" t="s">
        <v>14</v>
      </c>
      <c r="G15" s="3" t="s">
        <v>31</v>
      </c>
      <c r="H15" s="3" t="s">
        <v>694</v>
      </c>
      <c r="I15" s="116" t="s">
        <v>841</v>
      </c>
      <c r="J15" s="115" t="str">
        <f t="shared" si="6"/>
        <v>Tarun.Kumar@consult.nordea.com</v>
      </c>
      <c r="K15" s="115" t="str">
        <f t="shared" si="7"/>
        <v>(+91) 9803757922</v>
      </c>
      <c r="M15" s="193"/>
      <c r="N15" s="193"/>
      <c r="O15" s="193"/>
      <c r="P15" s="217"/>
      <c r="Q15" s="217"/>
      <c r="R15" s="193"/>
      <c r="S15" s="193"/>
      <c r="T15" s="193"/>
      <c r="U15" s="193"/>
    </row>
    <row r="16" spans="1:21" s="3" customFormat="1" ht="13.5" thickBot="1" x14ac:dyDescent="0.25">
      <c r="A16" s="41" t="str">
        <f t="shared" si="8"/>
        <v>2.19.30.46</v>
      </c>
      <c r="B16" s="41" t="str">
        <f t="shared" si="9"/>
        <v>IT Group Functions</v>
      </c>
      <c r="C16" s="41" t="str">
        <f t="shared" si="10"/>
        <v>Group &amp; Regulatory Reporting IT Solution</v>
      </c>
      <c r="D16" s="41" t="str">
        <f t="shared" si="11"/>
        <v xml:space="preserve">SAP &amp; Datastage </v>
      </c>
      <c r="E16" s="38" t="s">
        <v>143</v>
      </c>
      <c r="H16" s="3" t="s">
        <v>694</v>
      </c>
      <c r="I16" s="38" t="s">
        <v>472</v>
      </c>
      <c r="J16" s="41" t="str">
        <f t="shared" si="6"/>
        <v>Harikiran.Kuna@consult.nordea.com</v>
      </c>
      <c r="K16" s="41" t="str">
        <f t="shared" si="7"/>
        <v>+91 7387412344</v>
      </c>
      <c r="M16" s="206"/>
      <c r="N16" s="206"/>
      <c r="O16" s="206"/>
      <c r="P16" s="209"/>
      <c r="Q16" s="209"/>
      <c r="R16" s="206"/>
      <c r="S16" s="206"/>
      <c r="T16" s="193"/>
      <c r="U16" s="193"/>
    </row>
    <row r="17" spans="1:21" s="3" customFormat="1" ht="13.5" thickBot="1" x14ac:dyDescent="0.25">
      <c r="A17" s="141"/>
      <c r="B17" s="141"/>
      <c r="C17" s="141"/>
      <c r="D17" s="141"/>
      <c r="E17" s="203" t="s">
        <v>143</v>
      </c>
      <c r="H17" s="3" t="s">
        <v>694</v>
      </c>
      <c r="I17" s="116" t="s">
        <v>814</v>
      </c>
      <c r="J17" s="197" t="s">
        <v>872</v>
      </c>
      <c r="K17" s="141" t="s">
        <v>815</v>
      </c>
      <c r="M17" s="206"/>
      <c r="N17" s="206"/>
      <c r="O17" s="206"/>
      <c r="P17" s="209"/>
      <c r="Q17" s="209"/>
      <c r="R17" s="206"/>
      <c r="S17" s="206"/>
      <c r="T17" s="216"/>
      <c r="U17" s="216"/>
    </row>
    <row r="18" spans="1:21" s="3" customFormat="1" ht="13.5" thickBot="1" x14ac:dyDescent="0.25">
      <c r="A18" s="41" t="str">
        <f t="shared" si="8"/>
        <v>2.19.30.47</v>
      </c>
      <c r="B18" s="41" t="str">
        <f t="shared" si="9"/>
        <v>IT Group Functions</v>
      </c>
      <c r="C18" s="41" t="str">
        <f t="shared" si="10"/>
        <v>Group &amp; Regulatory Reporting IT Solution</v>
      </c>
      <c r="D18" s="41" t="str">
        <f t="shared" si="11"/>
        <v xml:space="preserve">SAP &amp; Datastage </v>
      </c>
      <c r="E18" s="38" t="s">
        <v>144</v>
      </c>
      <c r="H18" s="3" t="s">
        <v>694</v>
      </c>
      <c r="I18" s="116" t="s">
        <v>734</v>
      </c>
      <c r="J18" s="41" t="str">
        <f t="shared" si="6"/>
        <v>Reddy.obul@consult.nordea.com</v>
      </c>
      <c r="K18" s="41" t="str">
        <f t="shared" si="7"/>
        <v>(+91) 9739630835</v>
      </c>
      <c r="M18" s="206"/>
      <c r="N18" s="206"/>
      <c r="O18" s="206"/>
      <c r="P18" s="209"/>
      <c r="Q18" s="209"/>
      <c r="R18" s="206"/>
      <c r="S18" s="206"/>
      <c r="T18" s="216"/>
      <c r="U18" s="216"/>
    </row>
    <row r="19" spans="1:21" s="3" customFormat="1" ht="13.5" thickBot="1" x14ac:dyDescent="0.25">
      <c r="A19" s="41" t="str">
        <f t="shared" si="8"/>
        <v>2.19.30.47</v>
      </c>
      <c r="B19" s="41" t="str">
        <f t="shared" si="9"/>
        <v>IT Group Functions</v>
      </c>
      <c r="C19" s="41" t="str">
        <f t="shared" si="10"/>
        <v>Group &amp; Regulatory Reporting IT Solution</v>
      </c>
      <c r="D19" s="41" t="str">
        <f t="shared" si="11"/>
        <v xml:space="preserve">SAP &amp; Datastage </v>
      </c>
      <c r="E19" s="38" t="s">
        <v>144</v>
      </c>
      <c r="H19" s="3" t="s">
        <v>694</v>
      </c>
      <c r="I19" s="38" t="s">
        <v>513</v>
      </c>
      <c r="J19" s="41" t="str">
        <f t="shared" si="6"/>
        <v>Amol.Bode@consult.nordea.com</v>
      </c>
      <c r="K19" s="41" t="str">
        <f t="shared" si="7"/>
        <v>+91 9833029955</v>
      </c>
      <c r="M19" s="216"/>
      <c r="N19" s="216"/>
      <c r="O19" s="208"/>
      <c r="P19" s="209"/>
      <c r="Q19" s="217"/>
      <c r="R19" s="216"/>
      <c r="S19" s="216"/>
      <c r="T19" s="193"/>
      <c r="U19" s="193"/>
    </row>
    <row r="20" spans="1:21" s="3" customFormat="1" ht="13.5" thickBot="1" x14ac:dyDescent="0.25">
      <c r="A20" s="41" t="str">
        <f t="shared" si="8"/>
        <v>2.19.30.48</v>
      </c>
      <c r="B20" s="41" t="str">
        <f t="shared" si="9"/>
        <v>IT Group Functions</v>
      </c>
      <c r="C20" s="41" t="str">
        <f t="shared" si="10"/>
        <v>Group &amp; Regulatory Reporting IT Solution</v>
      </c>
      <c r="D20" s="41" t="str">
        <f t="shared" si="11"/>
        <v xml:space="preserve">SAP &amp; Datastage </v>
      </c>
      <c r="E20" s="76" t="s">
        <v>145</v>
      </c>
      <c r="H20" s="3" t="s">
        <v>694</v>
      </c>
      <c r="I20" s="116" t="s">
        <v>735</v>
      </c>
      <c r="J20" s="41" t="str">
        <f t="shared" si="6"/>
        <v>Nagababu.Padala@consult.nordea.com</v>
      </c>
      <c r="K20" s="41" t="str">
        <f t="shared" si="7"/>
        <v>(+91) 8105654884</v>
      </c>
      <c r="M20" s="216"/>
      <c r="N20" s="216"/>
      <c r="O20" s="216"/>
      <c r="P20" s="217"/>
      <c r="Q20" s="217"/>
      <c r="R20" s="216"/>
      <c r="S20" s="216"/>
      <c r="T20" s="216"/>
      <c r="U20" s="216"/>
    </row>
    <row r="21" spans="1:21" s="3" customFormat="1" ht="13.5" thickBot="1" x14ac:dyDescent="0.25">
      <c r="A21" s="41" t="str">
        <f t="shared" si="8"/>
        <v>2.19.30.48</v>
      </c>
      <c r="B21" s="41" t="str">
        <f t="shared" si="9"/>
        <v>IT Group Functions</v>
      </c>
      <c r="C21" s="41" t="str">
        <f t="shared" si="10"/>
        <v>Group &amp; Regulatory Reporting IT Solution</v>
      </c>
      <c r="D21" s="41" t="str">
        <f t="shared" si="11"/>
        <v xml:space="preserve">SAP &amp; Datastage </v>
      </c>
      <c r="E21" s="85" t="s">
        <v>145</v>
      </c>
      <c r="H21" s="3" t="s">
        <v>694</v>
      </c>
      <c r="I21" s="116" t="s">
        <v>736</v>
      </c>
      <c r="J21" s="41" t="str">
        <f t="shared" si="6"/>
        <v>Gopika.P@consult.nordea.com</v>
      </c>
      <c r="K21" s="41" t="str">
        <f t="shared" si="7"/>
        <v>(+91) 9003102553</v>
      </c>
      <c r="M21" s="216"/>
      <c r="N21" s="216"/>
      <c r="O21" s="216"/>
      <c r="P21" s="217"/>
      <c r="Q21" s="217"/>
      <c r="R21" s="216"/>
      <c r="S21" s="216"/>
      <c r="T21" s="216"/>
      <c r="U21" s="216"/>
    </row>
    <row r="22" spans="1:21" s="3" customFormat="1" ht="13.5" thickBot="1" x14ac:dyDescent="0.25">
      <c r="A22" s="120" t="s">
        <v>682</v>
      </c>
      <c r="B22" s="121" t="s">
        <v>72</v>
      </c>
      <c r="C22" s="121" t="s">
        <v>150</v>
      </c>
      <c r="D22" s="121" t="s">
        <v>80</v>
      </c>
      <c r="E22" s="122" t="s">
        <v>868</v>
      </c>
      <c r="H22" s="3" t="s">
        <v>694</v>
      </c>
      <c r="I22" s="116" t="s">
        <v>679</v>
      </c>
      <c r="J22" s="115" t="str">
        <f t="shared" si="6"/>
        <v>Naveenkumar.Sh@consult.nordea.com</v>
      </c>
      <c r="K22" s="115" t="str">
        <f t="shared" si="7"/>
        <v>(+46) 769644229</v>
      </c>
      <c r="M22" s="206"/>
      <c r="N22" s="206"/>
      <c r="O22" s="206"/>
      <c r="P22" s="217"/>
      <c r="Q22" s="217"/>
      <c r="R22" s="206"/>
      <c r="S22" s="206"/>
      <c r="T22" s="206"/>
      <c r="U22" s="206"/>
    </row>
    <row r="23" spans="1:21" s="3" customFormat="1" ht="13.5" thickBot="1" x14ac:dyDescent="0.25">
      <c r="A23" s="120" t="s">
        <v>683</v>
      </c>
      <c r="B23" s="121" t="s">
        <v>72</v>
      </c>
      <c r="C23" s="121" t="s">
        <v>150</v>
      </c>
      <c r="D23" s="121" t="s">
        <v>80</v>
      </c>
      <c r="E23" s="122" t="s">
        <v>868</v>
      </c>
      <c r="H23" s="3" t="s">
        <v>694</v>
      </c>
      <c r="I23" s="116" t="s">
        <v>676</v>
      </c>
      <c r="J23" s="115" t="str">
        <f t="shared" si="6"/>
        <v>Sunil.Rokandla@consult.nordea.com</v>
      </c>
      <c r="K23" s="115" t="str">
        <f t="shared" si="7"/>
        <v>(+91) 8904962398</v>
      </c>
      <c r="M23" s="216"/>
      <c r="N23" s="216"/>
      <c r="O23" s="216"/>
      <c r="P23" s="205"/>
      <c r="Q23" s="205"/>
      <c r="R23" s="216"/>
      <c r="S23" s="216"/>
      <c r="T23" s="216"/>
      <c r="U23" s="216"/>
    </row>
    <row r="24" spans="1:21" s="162" customFormat="1" ht="13.5" thickBot="1" x14ac:dyDescent="0.25">
      <c r="A24" s="169"/>
      <c r="B24" s="169"/>
      <c r="C24" s="169"/>
      <c r="D24" s="169"/>
      <c r="E24" s="122" t="s">
        <v>868</v>
      </c>
      <c r="H24" s="162" t="s">
        <v>694</v>
      </c>
      <c r="I24" s="163" t="s">
        <v>830</v>
      </c>
      <c r="J24" s="167" t="str">
        <f t="shared" si="6"/>
        <v>Vishrutha.Pigilam@consult.nordea.com</v>
      </c>
      <c r="K24" s="167" t="str">
        <f t="shared" si="7"/>
        <v>(+91) 9167729618</v>
      </c>
      <c r="M24" s="216"/>
      <c r="N24" s="216"/>
      <c r="O24" s="216"/>
      <c r="P24" s="217"/>
      <c r="Q24" s="217"/>
      <c r="R24" s="216"/>
      <c r="S24" s="216"/>
      <c r="T24" s="216"/>
      <c r="U24" s="216"/>
    </row>
    <row r="25" spans="1:21" s="3" customFormat="1" ht="13.5" thickBot="1" x14ac:dyDescent="0.25">
      <c r="A25" s="141"/>
      <c r="B25" s="141"/>
      <c r="C25" s="141"/>
      <c r="D25" s="141"/>
      <c r="E25" s="116" t="s">
        <v>284</v>
      </c>
      <c r="H25" s="3" t="s">
        <v>694</v>
      </c>
      <c r="I25" s="116" t="s">
        <v>811</v>
      </c>
      <c r="J25" s="141" t="s">
        <v>812</v>
      </c>
      <c r="K25" s="141" t="s">
        <v>813</v>
      </c>
      <c r="M25" s="193"/>
      <c r="N25" s="193"/>
      <c r="O25" s="193"/>
      <c r="P25" s="222"/>
      <c r="Q25" s="222"/>
      <c r="R25" s="193"/>
      <c r="S25" s="193"/>
      <c r="T25" s="206"/>
      <c r="U25" s="206"/>
    </row>
    <row r="26" spans="1:21" s="3" customFormat="1" ht="13.5" thickBot="1" x14ac:dyDescent="0.25">
      <c r="A26" s="115"/>
      <c r="B26" s="115"/>
      <c r="C26" s="115"/>
      <c r="D26" s="115"/>
      <c r="E26" s="116" t="s">
        <v>284</v>
      </c>
      <c r="H26" s="3" t="s">
        <v>694</v>
      </c>
      <c r="I26" s="116" t="s">
        <v>757</v>
      </c>
      <c r="J26" s="115" t="str">
        <f>IF(ISBLANK(I26),"",VLOOKUP(I26,Persons,2,FALSE))</f>
        <v>mohaneshwar.talari@consult.nordea.com</v>
      </c>
      <c r="K26" s="115" t="str">
        <f t="shared" ref="K26:K65" si="12">IF(ISBLANK(I26),"",VLOOKUP($I26,Persons,3,FALSE))</f>
        <v>(+91)9100646028</v>
      </c>
      <c r="M26" s="216"/>
      <c r="N26" s="216"/>
      <c r="O26" s="183"/>
      <c r="P26" s="225"/>
      <c r="Q26" s="209"/>
      <c r="R26" s="216"/>
      <c r="S26" s="216"/>
      <c r="T26" s="193"/>
      <c r="U26" s="193"/>
    </row>
    <row r="27" spans="1:21" s="177" customFormat="1" ht="13.5" thickBot="1" x14ac:dyDescent="0.25">
      <c r="A27" s="179" t="s">
        <v>520</v>
      </c>
      <c r="B27" s="179" t="str">
        <f>IF(A27="","",VLOOKUP(VALUE(LEFT(A27,1)),Division,2,FALSE))</f>
        <v>IT Group Functions</v>
      </c>
      <c r="C27" s="179" t="str">
        <f>IF(A27="","",VLOOKUP(MID(A27,3,2),Unit,2,FALSE))</f>
        <v>Group &amp; Regulatory Reporting IT Solution</v>
      </c>
      <c r="D27" s="179" t="str">
        <f>IF(A27="","",VLOOKUP(MID(A27,6,2),Team,2,FALSE))</f>
        <v>Group &amp; Regulatory Reporting IT Solution</v>
      </c>
      <c r="E27" s="178" t="s">
        <v>760</v>
      </c>
      <c r="H27" s="177" t="s">
        <v>694</v>
      </c>
      <c r="I27" s="178" t="s">
        <v>754</v>
      </c>
      <c r="J27" s="179" t="str">
        <f>IF(ISBLANK(I27),"",VLOOKUP(I27,Persons,2,FALSE))</f>
        <v>jayavel.varadharaju@capgemini.com</v>
      </c>
      <c r="K27" s="179" t="str">
        <f>IF(ISBLANK(I27),"",VLOOKUP($I27,Persons,3,FALSE))</f>
        <v>(+91) 9663544795</v>
      </c>
      <c r="M27" s="216"/>
      <c r="N27" s="216"/>
      <c r="O27" s="216"/>
      <c r="P27" s="217"/>
      <c r="Q27" s="217"/>
      <c r="R27" s="216"/>
      <c r="S27" s="216"/>
      <c r="T27" s="216"/>
      <c r="U27" s="216"/>
    </row>
    <row r="28" spans="1:21" s="177" customFormat="1" ht="13.5" thickBot="1" x14ac:dyDescent="0.25">
      <c r="A28" s="179"/>
      <c r="B28" s="179"/>
      <c r="C28" s="179"/>
      <c r="D28" s="179"/>
      <c r="E28" s="178" t="s">
        <v>760</v>
      </c>
      <c r="H28" s="177" t="s">
        <v>694</v>
      </c>
      <c r="I28" s="113" t="s">
        <v>847</v>
      </c>
      <c r="J28" s="179" t="s">
        <v>848</v>
      </c>
      <c r="K28" s="179" t="s">
        <v>849</v>
      </c>
      <c r="M28" s="216"/>
      <c r="N28" s="216"/>
      <c r="O28" s="216"/>
      <c r="P28" s="217"/>
      <c r="Q28" s="218"/>
      <c r="R28" s="216"/>
      <c r="S28" s="216"/>
      <c r="T28" s="216"/>
      <c r="U28" s="216"/>
    </row>
    <row r="29" spans="1:21" s="114" customFormat="1" ht="15" thickBot="1" x14ac:dyDescent="0.25">
      <c r="A29" s="115" t="str">
        <f>IF(ISBLANK(E29),"",VLOOKUP(E29,Specific_Roles,2,FALSE))</f>
        <v>2.19.28.76</v>
      </c>
      <c r="B29" s="115" t="str">
        <f>IF(A29="","",VLOOKUP(VALUE(LEFT(A29,1)),Division,2,FALSE))</f>
        <v>IT Group Functions</v>
      </c>
      <c r="C29" s="115" t="str">
        <f>IF(A29="","",VLOOKUP(MID(A29,3,2),Unit,2,FALSE))</f>
        <v>Group &amp; Regulatory Reporting IT Solution</v>
      </c>
      <c r="D29" s="115" t="str">
        <f>IF(A29="","",VLOOKUP(MID(A29,6,2),Team,2,FALSE))</f>
        <v>Group &amp; Regulatory Reporting IT Solution</v>
      </c>
      <c r="E29" s="116" t="s">
        <v>284</v>
      </c>
      <c r="F29" s="3"/>
      <c r="G29" s="3"/>
      <c r="H29" s="3" t="s">
        <v>694</v>
      </c>
      <c r="I29" s="113" t="s">
        <v>620</v>
      </c>
      <c r="J29" s="115" t="str">
        <f>IF(ISBLANK(I29),"",VLOOKUP(I29,Persons,2,FALSE))</f>
        <v>pravin.vaddigaddi@consult.nordea.com</v>
      </c>
      <c r="K29" s="115" t="str">
        <f t="shared" si="12"/>
        <v>(+91) 9987511255</v>
      </c>
      <c r="M29" s="224"/>
      <c r="N29" s="224"/>
      <c r="O29" s="168"/>
      <c r="P29" s="213"/>
      <c r="Q29" s="213"/>
      <c r="R29" s="224"/>
      <c r="S29" s="224"/>
      <c r="T29" s="207"/>
      <c r="U29" s="212"/>
    </row>
    <row r="30" spans="1:21" s="162" customFormat="1" ht="15" customHeight="1" thickBot="1" x14ac:dyDescent="0.25">
      <c r="A30" s="167"/>
      <c r="B30" s="167"/>
      <c r="C30" s="167"/>
      <c r="D30" s="167"/>
      <c r="E30" s="163" t="s">
        <v>103</v>
      </c>
      <c r="H30" s="162" t="s">
        <v>695</v>
      </c>
      <c r="I30" s="165" t="s">
        <v>831</v>
      </c>
      <c r="J30" s="167" t="s">
        <v>837</v>
      </c>
      <c r="K30" s="167" t="str">
        <f t="shared" si="12"/>
        <v>(+45)20256682</v>
      </c>
      <c r="M30" s="224"/>
      <c r="N30" s="224"/>
      <c r="O30" s="176"/>
      <c r="P30" s="213"/>
      <c r="Q30" s="213"/>
      <c r="R30" s="224"/>
      <c r="S30" s="224"/>
      <c r="T30" s="207"/>
      <c r="U30" s="212"/>
    </row>
    <row r="31" spans="1:21" s="3" customFormat="1" ht="15" customHeight="1" thickBot="1" x14ac:dyDescent="0.25">
      <c r="A31" s="115" t="str">
        <f t="shared" ref="A31:A36" si="13">IF(ISBLANK(E31),"",VLOOKUP(E31,Specific_Roles,2,FALSE))</f>
        <v>1.12.12.12</v>
      </c>
      <c r="B31" s="115" t="str">
        <f t="shared" ref="B31:B36" si="14">IF(A31="","",VLOOKUP(VALUE(LEFT(A31,1)),Division,2,FALSE))</f>
        <v>Group Finance &amp; Reporting</v>
      </c>
      <c r="C31" s="115" t="str">
        <f t="shared" ref="C31:C36" si="15">IF(A31="","",VLOOKUP(MID(A31,3,2),Unit,2,FALSE))</f>
        <v>Group Finance DK</v>
      </c>
      <c r="D31" s="115" t="str">
        <f t="shared" ref="D31:D36" si="16">IF(A31="","",VLOOKUP(MID(A31,6,2),Team,2,FALSE))</f>
        <v>Group Finance DK</v>
      </c>
      <c r="E31" s="116" t="s">
        <v>103</v>
      </c>
      <c r="H31" s="3" t="s">
        <v>695</v>
      </c>
      <c r="I31" s="72" t="s">
        <v>750</v>
      </c>
      <c r="J31" s="115" t="str">
        <f t="shared" ref="J31:J65" si="17">IF(ISBLANK(I31),"",VLOOKUP(I31,Persons,2,FALSE))</f>
        <v>casper.lykke.paetau@nordea.com</v>
      </c>
      <c r="K31" s="115" t="str">
        <f t="shared" si="12"/>
        <v>(+45) 2911 5871</v>
      </c>
      <c r="M31" s="224"/>
      <c r="N31" s="224"/>
      <c r="O31" s="212"/>
      <c r="P31" s="213"/>
      <c r="Q31" s="213"/>
      <c r="R31" s="224"/>
      <c r="S31" s="224"/>
      <c r="T31" s="212"/>
      <c r="U31" s="212"/>
    </row>
    <row r="32" spans="1:21" s="3" customFormat="1" ht="15" customHeight="1" thickBot="1" x14ac:dyDescent="0.25">
      <c r="A32" s="115" t="str">
        <f t="shared" si="13"/>
        <v>1.12.12.12</v>
      </c>
      <c r="B32" s="115" t="str">
        <f t="shared" si="14"/>
        <v>Group Finance &amp; Reporting</v>
      </c>
      <c r="C32" s="115" t="str">
        <f t="shared" si="15"/>
        <v>Group Finance DK</v>
      </c>
      <c r="D32" s="115" t="str">
        <f t="shared" si="16"/>
        <v>Group Finance DK</v>
      </c>
      <c r="E32" s="116" t="s">
        <v>103</v>
      </c>
      <c r="H32" s="3" t="s">
        <v>695</v>
      </c>
      <c r="I32" s="72" t="s">
        <v>293</v>
      </c>
      <c r="J32" s="115" t="str">
        <f t="shared" si="17"/>
        <v>hanne.vendelbo@nordea.dk</v>
      </c>
      <c r="K32" s="115" t="str">
        <f t="shared" si="12"/>
        <v>+45 61 222772</v>
      </c>
      <c r="M32" s="224"/>
      <c r="N32" s="224"/>
      <c r="O32" s="221"/>
      <c r="P32" s="222"/>
      <c r="Q32" s="222"/>
      <c r="R32" s="224"/>
      <c r="S32" s="224"/>
      <c r="T32" s="221"/>
      <c r="U32" s="221"/>
    </row>
    <row r="33" spans="1:21" s="3" customFormat="1" ht="15" customHeight="1" thickBot="1" x14ac:dyDescent="0.25">
      <c r="A33" s="186" t="s">
        <v>858</v>
      </c>
      <c r="B33" s="186" t="s">
        <v>71</v>
      </c>
      <c r="C33" s="186" t="s">
        <v>75</v>
      </c>
      <c r="D33" s="186" t="s">
        <v>75</v>
      </c>
      <c r="E33" s="185" t="s">
        <v>104</v>
      </c>
      <c r="F33" s="184"/>
      <c r="G33" s="184"/>
      <c r="H33" s="184" t="s">
        <v>695</v>
      </c>
      <c r="I33" s="187" t="s">
        <v>859</v>
      </c>
      <c r="J33" s="186" t="s">
        <v>860</v>
      </c>
      <c r="K33" s="186" t="s">
        <v>861</v>
      </c>
      <c r="L33" s="184"/>
      <c r="M33" s="224"/>
      <c r="N33" s="224"/>
      <c r="O33" s="188"/>
      <c r="P33" s="213"/>
      <c r="Q33" s="213"/>
      <c r="R33" s="224"/>
      <c r="S33" s="224"/>
      <c r="T33" s="207"/>
      <c r="U33" s="212"/>
    </row>
    <row r="34" spans="1:21" s="3" customFormat="1" ht="15" customHeight="1" thickBot="1" x14ac:dyDescent="0.25">
      <c r="A34" s="186" t="s">
        <v>858</v>
      </c>
      <c r="B34" s="186" t="s">
        <v>71</v>
      </c>
      <c r="C34" s="186" t="s">
        <v>75</v>
      </c>
      <c r="D34" s="186" t="s">
        <v>75</v>
      </c>
      <c r="E34" s="185" t="s">
        <v>104</v>
      </c>
      <c r="F34" s="184"/>
      <c r="G34" s="184"/>
      <c r="H34" s="184" t="s">
        <v>695</v>
      </c>
      <c r="I34" s="187" t="s">
        <v>515</v>
      </c>
      <c r="J34" s="186" t="s">
        <v>516</v>
      </c>
      <c r="K34" s="186" t="s">
        <v>517</v>
      </c>
      <c r="L34" s="184"/>
      <c r="M34" s="224"/>
      <c r="N34" s="224"/>
      <c r="O34" s="221"/>
      <c r="P34" s="222"/>
      <c r="Q34" s="222"/>
      <c r="R34" s="224"/>
      <c r="S34" s="224"/>
      <c r="T34" s="221"/>
      <c r="U34" s="221"/>
    </row>
    <row r="35" spans="1:21" s="3" customFormat="1" ht="15" customHeight="1" thickBot="1" x14ac:dyDescent="0.25">
      <c r="A35" s="41" t="str">
        <f t="shared" si="13"/>
        <v>1.14.14.14</v>
      </c>
      <c r="B35" s="41" t="str">
        <f t="shared" si="14"/>
        <v>Group Finance &amp; Reporting</v>
      </c>
      <c r="C35" s="41" t="str">
        <f t="shared" si="15"/>
        <v>Group Finance NO</v>
      </c>
      <c r="D35" s="41" t="str">
        <f t="shared" si="16"/>
        <v>Group Finance NO</v>
      </c>
      <c r="E35" s="38" t="s">
        <v>105</v>
      </c>
      <c r="H35" s="3" t="s">
        <v>695</v>
      </c>
      <c r="I35" s="72" t="s">
        <v>401</v>
      </c>
      <c r="J35" s="41" t="str">
        <f t="shared" si="17"/>
        <v>m.jacobsen@nordea.com</v>
      </c>
      <c r="K35" s="41" t="str">
        <f t="shared" si="12"/>
        <v>+47 48049376</v>
      </c>
      <c r="M35" s="224"/>
      <c r="N35" s="224"/>
      <c r="O35" s="168"/>
      <c r="P35" s="213"/>
      <c r="Q35" s="213"/>
      <c r="R35" s="224"/>
      <c r="S35" s="224"/>
      <c r="T35" s="207"/>
      <c r="U35" s="212"/>
    </row>
    <row r="36" spans="1:21" s="3" customFormat="1" ht="13.5" thickBot="1" x14ac:dyDescent="0.25">
      <c r="A36" s="41" t="str">
        <f t="shared" si="13"/>
        <v>1.14.14.14</v>
      </c>
      <c r="B36" s="41" t="str">
        <f t="shared" si="14"/>
        <v>Group Finance &amp; Reporting</v>
      </c>
      <c r="C36" s="41" t="str">
        <f t="shared" si="15"/>
        <v>Group Finance NO</v>
      </c>
      <c r="D36" s="41" t="str">
        <f t="shared" si="16"/>
        <v>Group Finance NO</v>
      </c>
      <c r="E36" s="116" t="s">
        <v>105</v>
      </c>
      <c r="H36" s="3" t="s">
        <v>695</v>
      </c>
      <c r="I36" s="72" t="s">
        <v>601</v>
      </c>
      <c r="J36" s="41" t="str">
        <f t="shared" si="17"/>
        <v>tine.jellum@nordea.com</v>
      </c>
      <c r="K36" s="41" t="str">
        <f t="shared" si="12"/>
        <v>+4791572262</v>
      </c>
      <c r="M36" s="224"/>
      <c r="N36" s="224"/>
      <c r="O36" s="219"/>
      <c r="P36" s="220"/>
      <c r="Q36" s="220"/>
      <c r="R36" s="224"/>
      <c r="S36" s="224"/>
      <c r="T36" s="219"/>
      <c r="U36" s="219"/>
    </row>
    <row r="37" spans="1:21" s="3" customFormat="1" ht="13.5" thickBot="1" x14ac:dyDescent="0.25">
      <c r="A37" s="41" t="str">
        <f>IF(ISBLANK(E37),"",VLOOKUP(E37,Specific_Roles,2,FALSE))</f>
        <v>1.14.14.14</v>
      </c>
      <c r="B37" s="41" t="str">
        <f>IF(A37="","",VLOOKUP(VALUE(LEFT(A37,1)),Division,2,FALSE))</f>
        <v>Group Finance &amp; Reporting</v>
      </c>
      <c r="C37" s="41" t="str">
        <f>IF(A37="","",VLOOKUP(MID(A37,3,2),Unit,2,FALSE))</f>
        <v>Group Finance NO</v>
      </c>
      <c r="D37" s="41" t="str">
        <f>IF(A37="","",VLOOKUP(MID(A37,6,2),Team,2,FALSE))</f>
        <v>Group Finance NO</v>
      </c>
      <c r="E37" s="72" t="s">
        <v>105</v>
      </c>
      <c r="F37" s="73"/>
      <c r="G37" s="73"/>
      <c r="H37" s="3" t="s">
        <v>695</v>
      </c>
      <c r="I37" s="72" t="s">
        <v>268</v>
      </c>
      <c r="J37" s="41" t="str">
        <f>IF(ISBLANK(I37),"",VLOOKUP(I37,Persons,2,FALSE))</f>
        <v>lene.wold@nordea.com</v>
      </c>
      <c r="K37" s="41" t="str">
        <f>IF(ISBLANK(I37),"",VLOOKUP($I37,Persons,3,FALSE))</f>
        <v xml:space="preserve">+47 92 04 55 92 </v>
      </c>
      <c r="M37" s="224"/>
      <c r="N37" s="224"/>
      <c r="O37" s="221"/>
      <c r="P37" s="222"/>
      <c r="Q37" s="222"/>
      <c r="R37" s="224"/>
      <c r="S37" s="224"/>
      <c r="T37" s="221"/>
      <c r="U37" s="221"/>
    </row>
    <row r="38" spans="1:21" s="3" customFormat="1" ht="13.5" thickBot="1" x14ac:dyDescent="0.25">
      <c r="A38" s="41" t="str">
        <f>IF(ISBLANK(E38),"",VLOOKUP(E38,Specific_Roles,2,FALSE))</f>
        <v>1.14.14.14</v>
      </c>
      <c r="B38" s="41" t="str">
        <f>IF(A38="","",VLOOKUP(VALUE(LEFT(A38,1)),Division,2,FALSE))</f>
        <v>Group Finance &amp; Reporting</v>
      </c>
      <c r="C38" s="41" t="str">
        <f>IF(A38="","",VLOOKUP(MID(A38,3,2),Unit,2,FALSE))</f>
        <v>Group Finance NO</v>
      </c>
      <c r="D38" s="41" t="str">
        <f>IF(A38="","",VLOOKUP(MID(A38,6,2),Team,2,FALSE))</f>
        <v>Group Finance NO</v>
      </c>
      <c r="E38" s="72" t="s">
        <v>105</v>
      </c>
      <c r="F38" s="73"/>
      <c r="G38" s="73"/>
      <c r="H38" s="3" t="s">
        <v>695</v>
      </c>
      <c r="I38" s="72" t="s">
        <v>267</v>
      </c>
      <c r="J38" s="41" t="str">
        <f>IF(ISBLANK(I38),"",VLOOKUP(I38,Persons,2,FALSE))</f>
        <v>torfinn.sandbakk@nordea.com</v>
      </c>
      <c r="K38" s="41" t="str">
        <f>IF(ISBLANK(I38),"",VLOOKUP($I38,Persons,3,FALSE))</f>
        <v>+47 90 77 89 76</v>
      </c>
      <c r="M38" s="224"/>
      <c r="N38" s="224"/>
      <c r="O38" s="221"/>
      <c r="P38" s="222"/>
      <c r="Q38" s="222"/>
      <c r="R38" s="224"/>
      <c r="S38" s="224"/>
      <c r="T38" s="221"/>
      <c r="U38" s="221"/>
    </row>
    <row r="39" spans="1:21" s="3" customFormat="1" ht="13.5" thickBot="1" x14ac:dyDescent="0.25">
      <c r="A39" s="191" t="s">
        <v>845</v>
      </c>
      <c r="B39" s="191" t="s">
        <v>71</v>
      </c>
      <c r="C39" s="191" t="s">
        <v>18</v>
      </c>
      <c r="D39" s="191" t="s">
        <v>91</v>
      </c>
      <c r="E39" s="190" t="s">
        <v>340</v>
      </c>
      <c r="F39" s="189"/>
      <c r="G39" s="189"/>
      <c r="H39" s="189" t="s">
        <v>695</v>
      </c>
      <c r="I39" s="192" t="s">
        <v>405</v>
      </c>
      <c r="J39" s="191" t="s">
        <v>408</v>
      </c>
      <c r="K39" s="191" t="s">
        <v>766</v>
      </c>
      <c r="L39" s="189"/>
      <c r="M39" s="224"/>
      <c r="N39" s="224"/>
      <c r="O39" s="214"/>
      <c r="P39" s="215"/>
      <c r="Q39" s="215"/>
      <c r="R39" s="224"/>
      <c r="S39" s="224"/>
      <c r="T39" s="214"/>
      <c r="U39" s="214"/>
    </row>
    <row r="40" spans="1:21" s="3" customFormat="1" ht="13.5" thickBot="1" x14ac:dyDescent="0.25">
      <c r="A40" s="191" t="s">
        <v>845</v>
      </c>
      <c r="B40" s="191" t="s">
        <v>71</v>
      </c>
      <c r="C40" s="191" t="s">
        <v>18</v>
      </c>
      <c r="D40" s="191" t="s">
        <v>91</v>
      </c>
      <c r="E40" s="190" t="s">
        <v>340</v>
      </c>
      <c r="F40" s="189"/>
      <c r="G40" s="189"/>
      <c r="H40" s="189" t="s">
        <v>695</v>
      </c>
      <c r="I40" s="192" t="s">
        <v>433</v>
      </c>
      <c r="J40" s="191" t="s">
        <v>435</v>
      </c>
      <c r="K40" s="191" t="s">
        <v>406</v>
      </c>
      <c r="L40" s="189"/>
      <c r="M40" s="224"/>
      <c r="N40" s="224"/>
      <c r="O40" s="214"/>
      <c r="P40" s="215"/>
      <c r="Q40" s="215"/>
      <c r="R40" s="224"/>
      <c r="S40" s="224"/>
      <c r="T40" s="214"/>
      <c r="U40" s="214"/>
    </row>
    <row r="41" spans="1:21" s="3" customFormat="1" ht="13.5" thickBot="1" x14ac:dyDescent="0.25">
      <c r="A41" s="191" t="s">
        <v>845</v>
      </c>
      <c r="B41" s="191" t="s">
        <v>71</v>
      </c>
      <c r="C41" s="191" t="s">
        <v>18</v>
      </c>
      <c r="D41" s="191" t="s">
        <v>91</v>
      </c>
      <c r="E41" s="190" t="s">
        <v>340</v>
      </c>
      <c r="F41" s="189"/>
      <c r="G41" s="189"/>
      <c r="H41" s="189" t="s">
        <v>695</v>
      </c>
      <c r="I41" s="192" t="s">
        <v>286</v>
      </c>
      <c r="J41" s="191" t="s">
        <v>324</v>
      </c>
      <c r="K41" s="191" t="s">
        <v>325</v>
      </c>
      <c r="L41" s="189"/>
      <c r="M41" s="224"/>
      <c r="N41" s="224"/>
      <c r="O41" s="214"/>
      <c r="P41" s="215"/>
      <c r="Q41" s="215"/>
      <c r="R41" s="224"/>
      <c r="S41" s="224"/>
      <c r="T41" s="214"/>
      <c r="U41" s="214"/>
    </row>
    <row r="42" spans="1:21" s="3" customFormat="1" ht="13.5" thickBot="1" x14ac:dyDescent="0.25">
      <c r="A42" s="191"/>
      <c r="B42" s="191"/>
      <c r="C42" s="191"/>
      <c r="D42" s="191"/>
      <c r="E42" s="190" t="s">
        <v>340</v>
      </c>
      <c r="F42" s="189"/>
      <c r="G42" s="189"/>
      <c r="H42" s="189" t="s">
        <v>695</v>
      </c>
      <c r="I42" s="192" t="s">
        <v>761</v>
      </c>
      <c r="J42" s="191" t="s">
        <v>762</v>
      </c>
      <c r="K42" s="191" t="s">
        <v>846</v>
      </c>
      <c r="L42" s="189"/>
      <c r="M42" s="224"/>
      <c r="N42" s="224"/>
      <c r="O42" s="214"/>
      <c r="P42" s="215"/>
      <c r="Q42" s="215"/>
      <c r="R42" s="224"/>
      <c r="S42" s="224"/>
      <c r="T42" s="214"/>
      <c r="U42" s="214"/>
    </row>
    <row r="43" spans="1:21" s="3" customFormat="1" ht="13.5" thickBot="1" x14ac:dyDescent="0.25">
      <c r="A43" s="191" t="s">
        <v>845</v>
      </c>
      <c r="B43" s="191" t="s">
        <v>71</v>
      </c>
      <c r="C43" s="191" t="s">
        <v>18</v>
      </c>
      <c r="D43" s="191" t="s">
        <v>91</v>
      </c>
      <c r="E43" s="190" t="s">
        <v>340</v>
      </c>
      <c r="F43" s="189"/>
      <c r="G43" s="189"/>
      <c r="H43" s="189" t="s">
        <v>695</v>
      </c>
      <c r="I43" s="192" t="s">
        <v>404</v>
      </c>
      <c r="J43" s="191" t="s">
        <v>407</v>
      </c>
      <c r="K43" s="191" t="s">
        <v>767</v>
      </c>
      <c r="L43" s="189"/>
      <c r="M43" s="224"/>
      <c r="N43" s="224"/>
      <c r="O43" s="214"/>
      <c r="P43" s="215"/>
      <c r="Q43" s="215"/>
      <c r="R43" s="224"/>
      <c r="S43" s="224"/>
      <c r="T43" s="214"/>
      <c r="U43" s="214"/>
    </row>
    <row r="44" spans="1:21" s="3" customFormat="1" ht="13.5" thickBot="1" x14ac:dyDescent="0.25">
      <c r="A44" s="191" t="s">
        <v>845</v>
      </c>
      <c r="B44" s="191" t="s">
        <v>71</v>
      </c>
      <c r="C44" s="191" t="s">
        <v>18</v>
      </c>
      <c r="D44" s="191" t="s">
        <v>91</v>
      </c>
      <c r="E44" s="190" t="s">
        <v>340</v>
      </c>
      <c r="F44" s="189"/>
      <c r="G44" s="189"/>
      <c r="H44" s="189" t="s">
        <v>695</v>
      </c>
      <c r="I44" s="192" t="s">
        <v>657</v>
      </c>
      <c r="J44" s="191" t="s">
        <v>658</v>
      </c>
      <c r="K44" s="191" t="s">
        <v>767</v>
      </c>
      <c r="L44" s="189"/>
      <c r="M44" s="224"/>
      <c r="N44" s="224"/>
      <c r="O44" s="214"/>
      <c r="P44" s="215"/>
      <c r="Q44" s="215"/>
      <c r="R44" s="224"/>
      <c r="S44" s="224"/>
      <c r="T44" s="214"/>
      <c r="U44" s="214"/>
    </row>
    <row r="45" spans="1:21" s="3" customFormat="1" ht="13.5" thickBot="1" x14ac:dyDescent="0.25">
      <c r="A45" s="41" t="str">
        <f t="shared" ref="A45:A65" si="18">IF(ISBLANK(E45),"",VLOOKUP(E45,Specific_Roles,2,FALSE))</f>
        <v>1.16.21.62</v>
      </c>
      <c r="B45" s="41" t="str">
        <f t="shared" ref="B45:B53" si="19">IF(A45="","",VLOOKUP(VALUE(LEFT(A45,1)),Division,2,FALSE))</f>
        <v>Group Finance &amp; Reporting</v>
      </c>
      <c r="C45" s="41" t="str">
        <f t="shared" ref="C45:C53" si="20">IF(A45="","",VLOOKUP(MID(A45,3,2),Unit,2,FALSE))</f>
        <v>Group Reporting</v>
      </c>
      <c r="D45" s="41" t="str">
        <f>IF(A45="","",VLOOKUP(MID(A45,6,2),Team,2,FALSE))</f>
        <v>General Ledger Processes</v>
      </c>
      <c r="E45" s="38" t="s">
        <v>288</v>
      </c>
      <c r="H45" s="3" t="s">
        <v>695</v>
      </c>
      <c r="I45" s="72" t="s">
        <v>292</v>
      </c>
      <c r="J45" s="41" t="str">
        <f t="shared" si="17"/>
        <v>yvonne.tillenius@nordea.se</v>
      </c>
      <c r="K45" s="41" t="str">
        <f t="shared" si="12"/>
        <v>+46 73313 17 91</v>
      </c>
      <c r="M45" s="224"/>
      <c r="N45" s="224"/>
      <c r="O45" s="168"/>
      <c r="P45" s="213"/>
      <c r="Q45" s="213"/>
      <c r="R45" s="224"/>
      <c r="S45" s="224"/>
      <c r="T45" s="207"/>
      <c r="U45" s="212"/>
    </row>
    <row r="46" spans="1:21" s="3" customFormat="1" ht="13.5" thickBot="1" x14ac:dyDescent="0.25">
      <c r="A46" s="41" t="str">
        <f t="shared" si="18"/>
        <v>1.16.21.62</v>
      </c>
      <c r="B46" s="41" t="str">
        <f t="shared" si="19"/>
        <v>Group Finance &amp; Reporting</v>
      </c>
      <c r="C46" s="41" t="str">
        <f t="shared" si="20"/>
        <v>Group Reporting</v>
      </c>
      <c r="D46" s="41" t="str">
        <f>IF(A46="","",VLOOKUP(MID(A46,6,2),Team,2,FALSE))</f>
        <v>General Ledger Processes</v>
      </c>
      <c r="E46" s="38" t="s">
        <v>288</v>
      </c>
      <c r="H46" s="3" t="s">
        <v>695</v>
      </c>
      <c r="I46" s="72" t="s">
        <v>291</v>
      </c>
      <c r="J46" s="41" t="str">
        <f t="shared" si="17"/>
        <v>peter.lindblom@nordea.se</v>
      </c>
      <c r="K46" s="41" t="str">
        <f t="shared" si="12"/>
        <v>+46 733.21 45 43</v>
      </c>
      <c r="M46" s="224"/>
      <c r="N46" s="224"/>
      <c r="O46" s="168"/>
      <c r="P46" s="213"/>
      <c r="Q46" s="213"/>
      <c r="R46" s="224"/>
      <c r="S46" s="224"/>
      <c r="T46" s="207"/>
      <c r="U46" s="212"/>
    </row>
    <row r="47" spans="1:21" s="3" customFormat="1" ht="13.5" thickBot="1" x14ac:dyDescent="0.25">
      <c r="A47" s="41" t="str">
        <f t="shared" si="18"/>
        <v>1.16.21.62</v>
      </c>
      <c r="B47" s="41" t="str">
        <f t="shared" si="19"/>
        <v>Group Finance &amp; Reporting</v>
      </c>
      <c r="C47" s="41" t="str">
        <f t="shared" si="20"/>
        <v>Group Reporting</v>
      </c>
      <c r="D47" s="41" t="str">
        <f>IF(A47="","",VLOOKUP(MID(A47,6,2),Team,2,FALSE))</f>
        <v>General Ledger Processes</v>
      </c>
      <c r="E47" s="38" t="s">
        <v>288</v>
      </c>
      <c r="H47" s="3" t="s">
        <v>695</v>
      </c>
      <c r="I47" s="72" t="s">
        <v>392</v>
      </c>
      <c r="J47" s="41" t="str">
        <f t="shared" si="17"/>
        <v>kenneth.sjodin@nordea.se</v>
      </c>
      <c r="K47" s="41" t="str">
        <f t="shared" si="12"/>
        <v>+46 705 37 77 99</v>
      </c>
      <c r="M47" s="224"/>
      <c r="N47" s="224"/>
      <c r="O47" s="168"/>
      <c r="P47" s="213"/>
      <c r="Q47" s="213"/>
      <c r="R47" s="224"/>
      <c r="S47" s="224"/>
      <c r="T47" s="207"/>
      <c r="U47" s="212"/>
    </row>
    <row r="48" spans="1:21" s="3" customFormat="1" ht="13.5" thickBot="1" x14ac:dyDescent="0.25">
      <c r="A48" s="41" t="str">
        <f t="shared" si="18"/>
        <v>1.16.21.62</v>
      </c>
      <c r="B48" s="41" t="str">
        <f t="shared" si="19"/>
        <v>Group Finance &amp; Reporting</v>
      </c>
      <c r="C48" s="41" t="str">
        <f t="shared" si="20"/>
        <v>Group Reporting</v>
      </c>
      <c r="D48" s="41" t="str">
        <f t="shared" ref="D48:D53" si="21">IF(A48="","",VLOOKUP(MID(A48,6,2),Team,2,FALSE))</f>
        <v>General Ledger Processes</v>
      </c>
      <c r="E48" s="38" t="s">
        <v>288</v>
      </c>
      <c r="H48" s="3" t="s">
        <v>695</v>
      </c>
      <c r="I48" s="72" t="s">
        <v>394</v>
      </c>
      <c r="J48" s="41" t="str">
        <f t="shared" si="17"/>
        <v>Krzysztof.Wolnicki@nordea.com</v>
      </c>
      <c r="K48" s="41" t="str">
        <f t="shared" si="12"/>
        <v>+48 666 051 638</v>
      </c>
      <c r="M48" s="224"/>
      <c r="N48" s="224"/>
      <c r="O48" s="221"/>
      <c r="P48" s="222"/>
      <c r="Q48" s="222"/>
      <c r="R48" s="224"/>
      <c r="S48" s="224"/>
      <c r="T48" s="221"/>
      <c r="U48" s="221"/>
    </row>
    <row r="49" spans="1:21" s="3" customFormat="1" ht="13.5" thickBot="1" x14ac:dyDescent="0.25">
      <c r="A49" s="115" t="str">
        <f t="shared" si="18"/>
        <v>1.16.21.62</v>
      </c>
      <c r="B49" s="115" t="str">
        <f t="shared" si="19"/>
        <v>Group Finance &amp; Reporting</v>
      </c>
      <c r="C49" s="115" t="str">
        <f t="shared" si="20"/>
        <v>Group Reporting</v>
      </c>
      <c r="D49" s="115" t="str">
        <f>IF(A49="","",VLOOKUP(MID(A49,6,2),Team,2,FALSE))</f>
        <v>General Ledger Processes</v>
      </c>
      <c r="E49" s="116" t="s">
        <v>288</v>
      </c>
      <c r="H49" s="3" t="s">
        <v>695</v>
      </c>
      <c r="I49" s="72" t="s">
        <v>663</v>
      </c>
      <c r="J49" s="115" t="str">
        <f t="shared" si="17"/>
        <v>kjerstin.gronlund@nordea.se</v>
      </c>
      <c r="K49" s="115" t="str">
        <f t="shared" si="12"/>
        <v>(+46) 733131289</v>
      </c>
      <c r="M49" s="216"/>
      <c r="N49" s="216"/>
      <c r="O49" s="143"/>
      <c r="P49" s="213"/>
      <c r="Q49" s="213"/>
      <c r="R49" s="216"/>
      <c r="S49" s="216"/>
      <c r="T49" s="204"/>
      <c r="U49" s="208"/>
    </row>
    <row r="50" spans="1:21" s="3" customFormat="1" ht="13.5" thickBot="1" x14ac:dyDescent="0.25">
      <c r="A50" s="41" t="str">
        <f t="shared" si="18"/>
        <v>2.19.28.81</v>
      </c>
      <c r="B50" s="41" t="str">
        <f t="shared" si="19"/>
        <v>IT Group Functions</v>
      </c>
      <c r="C50" s="41" t="str">
        <f t="shared" si="20"/>
        <v>Group &amp; Regulatory Reporting IT Solution</v>
      </c>
      <c r="D50" s="41" t="str">
        <f t="shared" si="21"/>
        <v>Group &amp; Regulatory Reporting IT Solution</v>
      </c>
      <c r="E50" s="72" t="s">
        <v>329</v>
      </c>
      <c r="F50" s="73"/>
      <c r="G50" s="73"/>
      <c r="H50" s="3" t="s">
        <v>694</v>
      </c>
      <c r="I50" s="72" t="s">
        <v>763</v>
      </c>
      <c r="J50" s="141" t="str">
        <f t="shared" si="17"/>
        <v>bhagaban.choudhury@consult.nordea.com</v>
      </c>
      <c r="K50" s="41" t="str">
        <f t="shared" si="12"/>
        <v>(+91) 9892391869</v>
      </c>
      <c r="M50" s="224"/>
      <c r="N50" s="224"/>
      <c r="O50" s="207"/>
      <c r="P50" s="213"/>
      <c r="Q50" s="213"/>
      <c r="R50" s="224"/>
      <c r="S50" s="224"/>
      <c r="T50" s="207"/>
      <c r="U50" s="212"/>
    </row>
    <row r="51" spans="1:21" s="3" customFormat="1" ht="13.5" thickBot="1" x14ac:dyDescent="0.25">
      <c r="A51" s="41" t="str">
        <f t="shared" si="18"/>
        <v>2.19.28.81</v>
      </c>
      <c r="B51" s="41" t="str">
        <f t="shared" si="19"/>
        <v>IT Group Functions</v>
      </c>
      <c r="C51" s="41" t="str">
        <f t="shared" si="20"/>
        <v>Group &amp; Regulatory Reporting IT Solution</v>
      </c>
      <c r="D51" s="41" t="str">
        <f t="shared" si="21"/>
        <v>Group &amp; Regulatory Reporting IT Solution</v>
      </c>
      <c r="E51" s="72" t="s">
        <v>329</v>
      </c>
      <c r="F51" s="73"/>
      <c r="G51" s="73"/>
      <c r="H51" s="3" t="s">
        <v>694</v>
      </c>
      <c r="I51" s="72" t="s">
        <v>737</v>
      </c>
      <c r="J51" s="41" t="str">
        <f t="shared" si="17"/>
        <v>Sunil.Rajmani@consult.nordea.com</v>
      </c>
      <c r="K51" s="141" t="str">
        <f t="shared" si="12"/>
        <v>(+91) 9967737509</v>
      </c>
      <c r="M51" s="224"/>
      <c r="N51" s="224"/>
      <c r="O51" s="170"/>
      <c r="P51" s="213"/>
      <c r="Q51" s="213"/>
      <c r="R51" s="224"/>
      <c r="S51" s="224"/>
      <c r="T51" s="207"/>
      <c r="U51" s="212"/>
    </row>
    <row r="52" spans="1:21" s="3" customFormat="1" ht="13.5" thickBot="1" x14ac:dyDescent="0.25">
      <c r="A52" s="41" t="str">
        <f t="shared" si="18"/>
        <v>2.20.33.59</v>
      </c>
      <c r="B52" s="41" t="str">
        <f t="shared" si="19"/>
        <v>IT Group Functions</v>
      </c>
      <c r="C52" s="41" t="str">
        <f t="shared" si="20"/>
        <v>Common Information Management</v>
      </c>
      <c r="D52" s="41" t="str">
        <f t="shared" si="21"/>
        <v>CDW Operations</v>
      </c>
      <c r="E52" s="72" t="s">
        <v>153</v>
      </c>
      <c r="F52" s="73"/>
      <c r="G52" s="73"/>
      <c r="H52" s="3" t="s">
        <v>694</v>
      </c>
      <c r="I52" s="72" t="s">
        <v>598</v>
      </c>
      <c r="J52" s="41" t="str">
        <f t="shared" si="17"/>
        <v>rohit.khanzode@consult.nordea.com</v>
      </c>
      <c r="K52" s="41" t="str">
        <f t="shared" si="12"/>
        <v>(+46) 764576251</v>
      </c>
      <c r="M52" s="224"/>
      <c r="N52" s="224"/>
      <c r="O52" s="168"/>
      <c r="P52" s="213"/>
      <c r="Q52" s="213"/>
      <c r="R52" s="224"/>
      <c r="S52" s="224"/>
      <c r="T52" s="207"/>
      <c r="U52" s="212"/>
    </row>
    <row r="53" spans="1:21" s="3" customFormat="1" ht="13.5" thickBot="1" x14ac:dyDescent="0.25">
      <c r="A53" s="41" t="str">
        <f t="shared" si="18"/>
        <v>1.15.16.37</v>
      </c>
      <c r="B53" s="41" t="str">
        <f t="shared" si="19"/>
        <v>Group Finance &amp; Reporting</v>
      </c>
      <c r="C53" s="41" t="str">
        <f t="shared" si="20"/>
        <v>Business Reporting</v>
      </c>
      <c r="D53" s="41" t="str">
        <f t="shared" si="21"/>
        <v>Business Reporting RB</v>
      </c>
      <c r="E53" s="72" t="s">
        <v>135</v>
      </c>
      <c r="H53" s="3" t="s">
        <v>695</v>
      </c>
      <c r="I53" s="72" t="s">
        <v>398</v>
      </c>
      <c r="J53" s="41" t="str">
        <f t="shared" si="17"/>
        <v>joakim.sahlen@nordea.se</v>
      </c>
      <c r="K53" s="41" t="str">
        <f t="shared" si="12"/>
        <v>+46 70 330 79 23</v>
      </c>
      <c r="M53" s="224"/>
      <c r="N53" s="224"/>
      <c r="O53" s="182"/>
      <c r="P53" s="213"/>
      <c r="Q53" s="213"/>
      <c r="R53" s="224"/>
      <c r="S53" s="224"/>
      <c r="T53" s="207"/>
      <c r="U53" s="212"/>
    </row>
    <row r="54" spans="1:21" s="3" customFormat="1" ht="13.5" thickBot="1" x14ac:dyDescent="0.25">
      <c r="A54" s="41" t="str">
        <f t="shared" si="18"/>
        <v>3.22.36.83</v>
      </c>
      <c r="B54" s="41" t="s">
        <v>61</v>
      </c>
      <c r="C54" s="41" t="s">
        <v>101</v>
      </c>
      <c r="D54" s="41" t="str">
        <f t="shared" ref="D54:D65" si="22">IF(A54="","",VLOOKUP(MID(A54,6,2),Team,2,FALSE))</f>
        <v>Data Centre Operations CCC</v>
      </c>
      <c r="E54" s="72" t="s">
        <v>417</v>
      </c>
      <c r="H54" s="3" t="s">
        <v>694</v>
      </c>
      <c r="I54" s="72" t="s">
        <v>409</v>
      </c>
      <c r="J54" s="41" t="str">
        <f t="shared" si="17"/>
        <v>brian.janvit@nordea.com</v>
      </c>
      <c r="K54" s="41" t="str">
        <f t="shared" si="12"/>
        <v>+45 30368163</v>
      </c>
      <c r="M54" s="224"/>
      <c r="N54" s="224"/>
      <c r="O54" s="224"/>
      <c r="P54" s="225"/>
      <c r="Q54" s="225"/>
      <c r="R54" s="224"/>
      <c r="S54" s="224"/>
      <c r="T54" s="207"/>
      <c r="U54" s="212"/>
    </row>
    <row r="55" spans="1:21" s="3" customFormat="1" ht="13.5" thickBot="1" x14ac:dyDescent="0.25">
      <c r="A55" s="41" t="str">
        <f t="shared" si="18"/>
        <v>3.22.36.83</v>
      </c>
      <c r="B55" s="41" t="s">
        <v>61</v>
      </c>
      <c r="C55" s="41" t="s">
        <v>101</v>
      </c>
      <c r="D55" s="41" t="str">
        <f t="shared" si="22"/>
        <v>Data Centre Operations CCC</v>
      </c>
      <c r="E55" s="72" t="s">
        <v>417</v>
      </c>
      <c r="H55" s="3" t="s">
        <v>694</v>
      </c>
      <c r="I55" s="72" t="s">
        <v>448</v>
      </c>
      <c r="J55" s="41" t="str">
        <f t="shared" si="17"/>
        <v>Marcela.Wroblewski@nordea.com</v>
      </c>
      <c r="K55" s="41" t="str">
        <f t="shared" si="12"/>
        <v>+46 73 866 4495</v>
      </c>
      <c r="M55" s="224"/>
      <c r="N55" s="224"/>
      <c r="O55" s="224"/>
      <c r="P55" s="225"/>
      <c r="Q55" s="225"/>
      <c r="R55" s="224"/>
      <c r="S55" s="224"/>
      <c r="T55" s="207"/>
      <c r="U55" s="212"/>
    </row>
    <row r="56" spans="1:21" s="3" customFormat="1" ht="13.5" thickBot="1" x14ac:dyDescent="0.25">
      <c r="A56" s="141" t="str">
        <f t="shared" si="18"/>
        <v>3.22.36.83</v>
      </c>
      <c r="B56" s="141" t="s">
        <v>61</v>
      </c>
      <c r="C56" s="141" t="s">
        <v>101</v>
      </c>
      <c r="D56" s="141" t="str">
        <f t="shared" si="22"/>
        <v>Data Centre Operations CCC</v>
      </c>
      <c r="E56" s="72" t="s">
        <v>417</v>
      </c>
      <c r="H56" s="3" t="s">
        <v>694</v>
      </c>
      <c r="I56" s="116" t="s">
        <v>411</v>
      </c>
      <c r="J56" s="141" t="str">
        <f t="shared" si="17"/>
        <v>marie.dahl@nordea.com</v>
      </c>
      <c r="K56" s="141" t="str">
        <f t="shared" si="12"/>
        <v>46 738664494</v>
      </c>
      <c r="M56" s="224"/>
      <c r="N56" s="224"/>
      <c r="O56" s="224"/>
      <c r="P56" s="225"/>
      <c r="Q56" s="225"/>
      <c r="R56" s="224"/>
      <c r="S56" s="224"/>
      <c r="T56" s="207"/>
      <c r="U56" s="212"/>
    </row>
    <row r="57" spans="1:21" s="3" customFormat="1" ht="14.25" customHeight="1" thickBot="1" x14ac:dyDescent="0.25">
      <c r="A57" s="41" t="str">
        <f t="shared" si="18"/>
        <v>3.22.36.83</v>
      </c>
      <c r="B57" s="41" t="s">
        <v>61</v>
      </c>
      <c r="C57" s="41" t="s">
        <v>101</v>
      </c>
      <c r="D57" s="41" t="str">
        <f t="shared" si="22"/>
        <v>Data Centre Operations CCC</v>
      </c>
      <c r="E57" s="72" t="s">
        <v>417</v>
      </c>
      <c r="H57" s="3" t="s">
        <v>694</v>
      </c>
      <c r="I57" s="72" t="s">
        <v>826</v>
      </c>
      <c r="J57" s="41" t="str">
        <f t="shared" si="17"/>
        <v>keld.juhl@nordea.com</v>
      </c>
      <c r="K57" s="41" t="str">
        <f t="shared" si="12"/>
        <v>(+45)23359350</v>
      </c>
      <c r="M57" s="224"/>
      <c r="N57" s="224"/>
      <c r="O57" s="224"/>
      <c r="P57" s="225"/>
      <c r="Q57" s="225"/>
      <c r="R57" s="224"/>
      <c r="S57" s="224"/>
      <c r="T57" s="207"/>
      <c r="U57" s="212"/>
    </row>
    <row r="58" spans="1:21" s="3" customFormat="1" ht="13.5" thickBot="1" x14ac:dyDescent="0.25">
      <c r="A58" s="41" t="str">
        <f t="shared" si="18"/>
        <v>3.22.36.83</v>
      </c>
      <c r="B58" s="41" t="s">
        <v>61</v>
      </c>
      <c r="C58" s="41" t="s">
        <v>101</v>
      </c>
      <c r="D58" s="41" t="str">
        <f t="shared" si="22"/>
        <v>Data Centre Operations CCC</v>
      </c>
      <c r="E58" s="72" t="s">
        <v>417</v>
      </c>
      <c r="H58" s="3" t="s">
        <v>694</v>
      </c>
      <c r="I58" s="38" t="s">
        <v>827</v>
      </c>
      <c r="J58" s="41" t="str">
        <f t="shared" si="17"/>
        <v>enver.tuhcic@nordea.com</v>
      </c>
      <c r="K58" s="41" t="str">
        <f t="shared" si="12"/>
        <v>(+46)721421276</v>
      </c>
      <c r="M58" s="224"/>
      <c r="N58" s="224"/>
      <c r="O58" s="224"/>
      <c r="P58" s="225"/>
      <c r="Q58" s="225"/>
      <c r="R58" s="224"/>
      <c r="S58" s="224"/>
      <c r="T58" s="207"/>
      <c r="U58" s="212"/>
    </row>
    <row r="59" spans="1:21" s="162" customFormat="1" ht="13.5" thickBot="1" x14ac:dyDescent="0.25">
      <c r="A59" s="164" t="str">
        <f t="shared" si="18"/>
        <v>3.22.36.83</v>
      </c>
      <c r="B59" s="164" t="s">
        <v>61</v>
      </c>
      <c r="C59" s="164" t="s">
        <v>101</v>
      </c>
      <c r="D59" s="164" t="str">
        <f t="shared" si="22"/>
        <v>Data Centre Operations CCC</v>
      </c>
      <c r="E59" s="165" t="s">
        <v>417</v>
      </c>
      <c r="H59" s="162" t="s">
        <v>694</v>
      </c>
      <c r="I59" s="163" t="s">
        <v>501</v>
      </c>
      <c r="J59" s="164" t="str">
        <f t="shared" si="17"/>
        <v>allan.nilsen@nordea.com</v>
      </c>
      <c r="K59" s="164" t="str">
        <f t="shared" si="12"/>
        <v xml:space="preserve">+4530 35 44 76 </v>
      </c>
      <c r="M59" s="224"/>
      <c r="N59" s="224"/>
      <c r="O59" s="168"/>
      <c r="P59" s="213"/>
      <c r="Q59" s="213"/>
      <c r="R59" s="224"/>
      <c r="S59" s="224"/>
      <c r="T59" s="207"/>
      <c r="U59" s="212"/>
    </row>
    <row r="60" spans="1:21" s="3" customFormat="1" ht="13.5" thickBot="1" x14ac:dyDescent="0.25">
      <c r="A60" s="41" t="str">
        <f t="shared" si="18"/>
        <v>3.22.36.84</v>
      </c>
      <c r="B60" s="41" t="s">
        <v>61</v>
      </c>
      <c r="C60" s="41" t="s">
        <v>101</v>
      </c>
      <c r="D60" s="41" t="str">
        <f t="shared" si="22"/>
        <v>Data Centre Operations CCC</v>
      </c>
      <c r="E60" s="72" t="s">
        <v>416</v>
      </c>
      <c r="H60" s="3" t="s">
        <v>694</v>
      </c>
      <c r="I60" s="72" t="s">
        <v>418</v>
      </c>
      <c r="J60" s="41" t="str">
        <f t="shared" si="17"/>
        <v>liz.wahlberg@nordea.com</v>
      </c>
      <c r="K60" s="41" t="str">
        <f t="shared" si="12"/>
        <v>+46738664572</v>
      </c>
      <c r="M60" s="224"/>
      <c r="N60" s="224"/>
      <c r="O60" s="168"/>
      <c r="P60" s="213"/>
      <c r="Q60" s="213"/>
      <c r="R60" s="224"/>
      <c r="S60" s="224"/>
      <c r="T60" s="207"/>
      <c r="U60" s="212"/>
    </row>
    <row r="61" spans="1:21" s="3" customFormat="1" ht="13.5" thickBot="1" x14ac:dyDescent="0.25">
      <c r="A61" s="41" t="str">
        <f t="shared" si="18"/>
        <v>3.22.36.84</v>
      </c>
      <c r="B61" s="41" t="s">
        <v>61</v>
      </c>
      <c r="C61" s="41" t="s">
        <v>101</v>
      </c>
      <c r="D61" s="41" t="str">
        <f t="shared" si="22"/>
        <v>Data Centre Operations CCC</v>
      </c>
      <c r="E61" s="72" t="s">
        <v>416</v>
      </c>
      <c r="H61" s="3" t="s">
        <v>694</v>
      </c>
      <c r="I61" s="72" t="s">
        <v>456</v>
      </c>
      <c r="J61" s="41" t="str">
        <f t="shared" si="17"/>
        <v>marie.forsling@nordea.com</v>
      </c>
      <c r="K61" s="41" t="str">
        <f t="shared" si="12"/>
        <v>+46738664564</v>
      </c>
      <c r="M61" s="224"/>
      <c r="N61" s="224"/>
      <c r="O61" s="168"/>
      <c r="P61" s="213"/>
      <c r="Q61" s="213"/>
      <c r="R61" s="224"/>
      <c r="S61" s="224"/>
      <c r="T61" s="207"/>
      <c r="U61" s="212"/>
    </row>
    <row r="62" spans="1:21" s="171" customFormat="1" ht="13.5" thickBot="1" x14ac:dyDescent="0.25">
      <c r="A62" s="172" t="e">
        <f t="shared" si="18"/>
        <v>#N/A</v>
      </c>
      <c r="B62" s="172" t="e">
        <f>IF(A62="","",VLOOKUP(VALUE(LEFT(A62,1)),Division,2,FALSE))</f>
        <v>#N/A</v>
      </c>
      <c r="C62" s="172" t="e">
        <f>IF(A62="","",VLOOKUP(MID(A62,3,2),Unit,2,FALSE))</f>
        <v>#N/A</v>
      </c>
      <c r="D62" s="172" t="e">
        <f t="shared" si="22"/>
        <v>#N/A</v>
      </c>
      <c r="E62" s="173" t="s">
        <v>687</v>
      </c>
      <c r="H62" s="171" t="s">
        <v>696</v>
      </c>
      <c r="I62" s="174" t="s">
        <v>471</v>
      </c>
      <c r="J62" s="172" t="str">
        <f t="shared" si="17"/>
        <v>Mahesh.Tolambiya@consult.nordea.com</v>
      </c>
      <c r="K62" s="172" t="str">
        <f t="shared" si="12"/>
        <v>(91) 9833619248</v>
      </c>
      <c r="M62" s="211"/>
      <c r="N62" s="211"/>
      <c r="O62" s="211"/>
      <c r="P62" s="222"/>
      <c r="Q62" s="222"/>
      <c r="R62" s="211"/>
      <c r="S62" s="211"/>
      <c r="T62" s="201"/>
      <c r="U62" s="211"/>
    </row>
    <row r="63" spans="1:21" s="195" customFormat="1" ht="13.5" thickBot="1" x14ac:dyDescent="0.25">
      <c r="A63" s="197" t="e">
        <f t="shared" si="18"/>
        <v>#N/A</v>
      </c>
      <c r="B63" s="197" t="e">
        <f>IF(A63="","",VLOOKUP(VALUE(LEFT(A63,1)),Division,2,FALSE))</f>
        <v>#N/A</v>
      </c>
      <c r="C63" s="197" t="e">
        <f>IF(A63="","",VLOOKUP(MID(A63,3,2),Unit,2,FALSE))</f>
        <v>#N/A</v>
      </c>
      <c r="D63" s="197" t="e">
        <f t="shared" si="22"/>
        <v>#N/A</v>
      </c>
      <c r="E63" s="199" t="s">
        <v>687</v>
      </c>
      <c r="H63" s="195" t="s">
        <v>696</v>
      </c>
      <c r="I63" s="200" t="s">
        <v>262</v>
      </c>
      <c r="J63" s="197" t="str">
        <f t="shared" si="17"/>
        <v>Shashi.Bhushan@consult.nordea.com</v>
      </c>
      <c r="K63" s="197" t="str">
        <f t="shared" si="12"/>
        <v>+91 9820321956</v>
      </c>
      <c r="M63" s="211"/>
      <c r="N63" s="211"/>
      <c r="O63" s="201"/>
      <c r="P63" s="213"/>
      <c r="Q63" s="213"/>
      <c r="R63" s="211"/>
      <c r="S63" s="211"/>
      <c r="T63" s="211"/>
      <c r="U63" s="211"/>
    </row>
    <row r="64" spans="1:21" s="177" customFormat="1" ht="13.5" thickBot="1" x14ac:dyDescent="0.25">
      <c r="A64" s="179" t="e">
        <f>IF(ISBLANK(E64),"",VLOOKUP(E64,Specific_Roles,2,FALSE))</f>
        <v>#N/A</v>
      </c>
      <c r="B64" s="179" t="e">
        <f>IF(A64="","",VLOOKUP(VALUE(LEFT(A64,1)),Division,2,FALSE))</f>
        <v>#N/A</v>
      </c>
      <c r="C64" s="179" t="e">
        <f>IF(A64="","",VLOOKUP(MID(A64,3,2),Unit,2,FALSE))</f>
        <v>#N/A</v>
      </c>
      <c r="D64" s="179" t="e">
        <f>IF(A64="","",VLOOKUP(MID(A64,6,2),Team,2,FALSE))</f>
        <v>#N/A</v>
      </c>
      <c r="E64" s="173" t="s">
        <v>687</v>
      </c>
      <c r="H64" s="177" t="s">
        <v>696</v>
      </c>
      <c r="I64" s="174" t="s">
        <v>862</v>
      </c>
      <c r="J64" s="179" t="str">
        <f>IF(ISBLANK(I64),"",VLOOKUP(I64,Persons,2,FALSE))</f>
        <v>Shruti.Sharma@consult.nordea.com</v>
      </c>
      <c r="K64" s="223" t="str">
        <f t="shared" si="12"/>
        <v>(+91)9910671687</v>
      </c>
      <c r="M64" s="211"/>
      <c r="N64" s="211"/>
      <c r="O64" s="211"/>
      <c r="P64" s="222"/>
      <c r="Q64" s="222"/>
      <c r="R64" s="211"/>
      <c r="S64" s="211"/>
      <c r="T64" s="211"/>
      <c r="U64" s="211"/>
    </row>
    <row r="65" spans="1:21" s="3" customFormat="1" ht="13.5" thickBot="1" x14ac:dyDescent="0.25">
      <c r="A65" s="41" t="e">
        <f t="shared" si="18"/>
        <v>#N/A</v>
      </c>
      <c r="B65" s="41" t="e">
        <f>IF(A65="","",VLOOKUP(VALUE(LEFT(A65,1)),Division,2,FALSE))</f>
        <v>#N/A</v>
      </c>
      <c r="C65" s="41" t="e">
        <f>IF(A65="","",VLOOKUP(MID(A65,3,2),Unit,2,FALSE))</f>
        <v>#N/A</v>
      </c>
      <c r="D65" s="41" t="e">
        <f t="shared" si="22"/>
        <v>#N/A</v>
      </c>
      <c r="E65" s="125" t="s">
        <v>692</v>
      </c>
      <c r="H65" s="3" t="s">
        <v>696</v>
      </c>
      <c r="I65" s="128" t="s">
        <v>637</v>
      </c>
      <c r="J65" s="141" t="str">
        <f t="shared" si="17"/>
        <v>aditya.mehta@consult.nordea.com</v>
      </c>
      <c r="K65" s="141" t="str">
        <f t="shared" si="12"/>
        <v>(+91) 9004510194</v>
      </c>
      <c r="M65" s="211"/>
      <c r="N65" s="211"/>
      <c r="O65" s="211"/>
      <c r="P65" s="222"/>
      <c r="Q65" s="222"/>
      <c r="R65" s="211"/>
      <c r="S65" s="211"/>
      <c r="T65" s="211"/>
      <c r="U65" s="211"/>
    </row>
    <row r="66" spans="1:21" s="162" customFormat="1" ht="13.5" thickBot="1" x14ac:dyDescent="0.25">
      <c r="A66" s="167"/>
      <c r="B66" s="167"/>
      <c r="C66" s="167"/>
      <c r="D66" s="167"/>
      <c r="E66" s="125" t="s">
        <v>692</v>
      </c>
      <c r="H66" s="162" t="s">
        <v>696</v>
      </c>
      <c r="I66" s="128" t="s">
        <v>834</v>
      </c>
      <c r="J66" s="167" t="str">
        <f t="shared" ref="J66:J93" si="23">IF(ISBLANK(I66),"",VLOOKUP(I66,Persons,2,FALSE))</f>
        <v>gauri.borgaonkar@consult.nordea.com</v>
      </c>
      <c r="K66" s="167" t="str">
        <f t="shared" ref="K66:K93" si="24">IF(ISBLANK(I66),"",VLOOKUP($I66,Persons,3,FALSE))</f>
        <v>(+91) 9960948798</v>
      </c>
      <c r="M66" s="211"/>
      <c r="N66" s="211"/>
      <c r="O66" s="175"/>
      <c r="P66" s="213"/>
      <c r="Q66" s="213"/>
      <c r="R66" s="211"/>
      <c r="S66" s="211"/>
      <c r="T66" s="211"/>
      <c r="U66" s="211"/>
    </row>
    <row r="67" spans="1:21" s="3" customFormat="1" ht="13.5" thickBot="1" x14ac:dyDescent="0.25">
      <c r="A67" s="141" t="e">
        <f>IF(ISBLANK(E67),"",VLOOKUP(E67,Specific_Roles,2,FALSE))</f>
        <v>#N/A</v>
      </c>
      <c r="B67" s="141" t="e">
        <f>IF(A67="","",VLOOKUP(VALUE(LEFT(A67,1)),Division,2,FALSE))</f>
        <v>#N/A</v>
      </c>
      <c r="C67" s="141" t="e">
        <f>IF(A67="","",VLOOKUP(MID(A67,3,2),Unit,2,FALSE))</f>
        <v>#N/A</v>
      </c>
      <c r="D67" s="141" t="e">
        <f>IF(A67="","",VLOOKUP(MID(A67,6,2),Team,2,FALSE))</f>
        <v>#N/A</v>
      </c>
      <c r="E67" s="125" t="s">
        <v>692</v>
      </c>
      <c r="H67" s="3" t="s">
        <v>696</v>
      </c>
      <c r="I67" s="128" t="s">
        <v>819</v>
      </c>
      <c r="J67" s="167" t="s">
        <v>820</v>
      </c>
      <c r="K67" s="141" t="s">
        <v>821</v>
      </c>
      <c r="M67" s="211"/>
      <c r="N67" s="211"/>
      <c r="O67" s="144"/>
      <c r="P67" s="213"/>
      <c r="Q67" s="213"/>
      <c r="R67" s="211"/>
      <c r="S67" s="211"/>
      <c r="T67" s="201"/>
      <c r="U67" s="211"/>
    </row>
    <row r="68" spans="1:21" s="3" customFormat="1" ht="15" thickBot="1" x14ac:dyDescent="0.25">
      <c r="A68" s="128" t="s">
        <v>819</v>
      </c>
      <c r="B68" s="160" t="s">
        <v>820</v>
      </c>
      <c r="C68" s="141" t="s">
        <v>821</v>
      </c>
      <c r="D68" s="41" t="e">
        <f>IF(A69="","",VLOOKUP(MID(A69,6,2),Team,2,FALSE))</f>
        <v>#N/A</v>
      </c>
      <c r="E68" s="125" t="s">
        <v>688</v>
      </c>
      <c r="H68" s="3" t="s">
        <v>696</v>
      </c>
      <c r="I68" s="128" t="s">
        <v>473</v>
      </c>
      <c r="J68" s="41" t="str">
        <f t="shared" si="23"/>
        <v>hotchandani.nikita@consult.nordea.com</v>
      </c>
      <c r="K68" s="41" t="s">
        <v>838</v>
      </c>
      <c r="M68" s="211"/>
      <c r="N68" s="211"/>
      <c r="O68" s="211"/>
      <c r="P68" s="222"/>
      <c r="Q68" s="222"/>
      <c r="R68" s="211"/>
      <c r="S68" s="211"/>
      <c r="T68" s="211"/>
      <c r="U68" s="211"/>
    </row>
    <row r="69" spans="1:21" s="3" customFormat="1" ht="13.5" thickBot="1" x14ac:dyDescent="0.25">
      <c r="A69" s="41" t="e">
        <f>IF(ISBLANK(E68),"",VLOOKUP(E68,Specific_Roles,2,FALSE))</f>
        <v>#N/A</v>
      </c>
      <c r="B69" s="41" t="e">
        <f t="shared" ref="B69:B94" si="25">IF(A69="","",VLOOKUP(VALUE(LEFT(A69,1)),Division,2,FALSE))</f>
        <v>#N/A</v>
      </c>
      <c r="C69" s="41" t="e">
        <f t="shared" ref="C69:C94" si="26">IF(A69="","",VLOOKUP(MID(A69,3,2),Unit,2,FALSE))</f>
        <v>#N/A</v>
      </c>
      <c r="D69" s="41" t="e">
        <f>IF(A70="","",VLOOKUP(MID(A70,6,2),Team,2,FALSE))</f>
        <v>#N/A</v>
      </c>
      <c r="E69" s="125" t="s">
        <v>726</v>
      </c>
      <c r="H69" s="3" t="s">
        <v>696</v>
      </c>
      <c r="I69" s="128" t="s">
        <v>816</v>
      </c>
      <c r="J69" s="41" t="str">
        <f t="shared" si="23"/>
        <v xml:space="preserve">Vijay.Chaurasia@consult.nordea.com
</v>
      </c>
      <c r="K69" s="41" t="str">
        <f t="shared" si="24"/>
        <v>(+91)9819183143</v>
      </c>
      <c r="M69" s="211"/>
      <c r="N69" s="211"/>
      <c r="O69" s="211"/>
      <c r="P69" s="222"/>
      <c r="Q69" s="222"/>
      <c r="R69" s="211"/>
      <c r="S69" s="211"/>
      <c r="T69" s="211"/>
      <c r="U69" s="211"/>
    </row>
    <row r="70" spans="1:21" s="3" customFormat="1" ht="13.5" thickBot="1" x14ac:dyDescent="0.25">
      <c r="A70" s="41" t="e">
        <f>IF(ISBLANK(E69),"",VLOOKUP(E69,Specific_Roles,2,FALSE))</f>
        <v>#N/A</v>
      </c>
      <c r="B70" s="41" t="e">
        <f t="shared" si="25"/>
        <v>#N/A</v>
      </c>
      <c r="C70" s="41" t="e">
        <f t="shared" si="26"/>
        <v>#N/A</v>
      </c>
      <c r="D70" s="41" t="e">
        <f>IF(#REF!="","",VLOOKUP(MID(#REF!,6,2),Team,2,FALSE))</f>
        <v>#REF!</v>
      </c>
      <c r="E70" s="126" t="s">
        <v>727</v>
      </c>
      <c r="H70" s="3" t="s">
        <v>696</v>
      </c>
      <c r="I70" s="128" t="s">
        <v>679</v>
      </c>
      <c r="J70" s="41" t="str">
        <f t="shared" si="23"/>
        <v>Naveenkumar.Sh@consult.nordea.com</v>
      </c>
      <c r="K70" s="41" t="str">
        <f t="shared" si="24"/>
        <v>(+46) 769644229</v>
      </c>
      <c r="M70" s="211"/>
      <c r="N70" s="211"/>
      <c r="O70" s="211"/>
      <c r="P70" s="222"/>
      <c r="Q70" s="222"/>
      <c r="R70" s="211"/>
      <c r="S70" s="211"/>
      <c r="T70" s="211"/>
      <c r="U70" s="211"/>
    </row>
    <row r="71" spans="1:21" s="3" customFormat="1" ht="13.5" thickBot="1" x14ac:dyDescent="0.25">
      <c r="A71" s="115"/>
      <c r="B71" s="115"/>
      <c r="C71" s="115"/>
      <c r="D71" s="115"/>
      <c r="E71" s="126" t="s">
        <v>728</v>
      </c>
      <c r="H71" s="3" t="s">
        <v>696</v>
      </c>
      <c r="I71" s="128" t="s">
        <v>865</v>
      </c>
      <c r="J71" s="115" t="str">
        <f>IF(ISBLANK(I71),"",VLOOKUP(I71,Persons,2,FALSE))</f>
        <v>chandrakant.dani@consult.nordea.com</v>
      </c>
      <c r="K71" s="115" t="str">
        <f>IF(ISBLANK(I71),"",VLOOKUP($I71,Persons,3,FALSE))</f>
        <v>(+91)8602219606</v>
      </c>
      <c r="M71" s="211"/>
      <c r="N71" s="211"/>
      <c r="O71" s="211"/>
      <c r="P71" s="222"/>
      <c r="Q71" s="222"/>
      <c r="R71" s="211"/>
      <c r="S71" s="211"/>
      <c r="T71" s="211"/>
      <c r="U71" s="211"/>
    </row>
    <row r="72" spans="1:21" s="3" customFormat="1" ht="13.5" thickBot="1" x14ac:dyDescent="0.25">
      <c r="A72" s="115"/>
      <c r="B72" s="115"/>
      <c r="C72" s="115"/>
      <c r="D72" s="115"/>
      <c r="E72" s="126" t="s">
        <v>689</v>
      </c>
      <c r="H72" s="3" t="s">
        <v>696</v>
      </c>
      <c r="I72" s="128" t="s">
        <v>253</v>
      </c>
      <c r="J72" s="115" t="str">
        <f>IF(ISBLANK(I72),"",VLOOKUP(I72,Persons,2,FALSE))</f>
        <v>Meenaksheswa.Ravella@consult.nordea.com</v>
      </c>
      <c r="K72" s="115" t="str">
        <f>IF(ISBLANK(I72),"",VLOOKUP($I72,Persons,3,FALSE))</f>
        <v>(+91) 8790633776</v>
      </c>
      <c r="M72" s="211"/>
      <c r="N72" s="211"/>
      <c r="O72" s="211"/>
      <c r="P72" s="222"/>
      <c r="Q72" s="222"/>
      <c r="R72" s="211"/>
      <c r="S72" s="211"/>
      <c r="T72" s="211"/>
      <c r="U72" s="211"/>
    </row>
    <row r="73" spans="1:21" s="3" customFormat="1" ht="13.5" thickBot="1" x14ac:dyDescent="0.25">
      <c r="A73" s="115"/>
      <c r="B73" s="115"/>
      <c r="C73" s="115"/>
      <c r="D73" s="115"/>
      <c r="E73" s="126" t="s">
        <v>689</v>
      </c>
      <c r="H73" s="3" t="s">
        <v>696</v>
      </c>
      <c r="I73" s="128" t="s">
        <v>254</v>
      </c>
      <c r="J73" s="115" t="str">
        <f>IF(ISBLANK(I73),"",VLOOKUP(I73,Persons,2,FALSE))</f>
        <v>Ashok.Basavannapalli@consult.nordea.com</v>
      </c>
      <c r="K73" s="115" t="str">
        <f>IF(ISBLANK(I73),"",VLOOKUP($I73,Persons,3,FALSE))</f>
        <v>(+91) 9986335479</v>
      </c>
      <c r="M73" s="211"/>
      <c r="N73" s="211"/>
      <c r="O73" s="175"/>
      <c r="P73" s="213"/>
      <c r="Q73" s="213"/>
      <c r="R73" s="211"/>
      <c r="S73" s="211"/>
      <c r="T73" s="201"/>
      <c r="U73" s="211"/>
    </row>
    <row r="74" spans="1:21" s="3" customFormat="1" ht="13.5" thickBot="1" x14ac:dyDescent="0.25">
      <c r="A74" s="115"/>
      <c r="B74" s="115"/>
      <c r="C74" s="115"/>
      <c r="D74" s="41" t="e">
        <f>IF(#REF!="","",VLOOKUP(MID(#REF!,6,2),Team,2,FALSE))</f>
        <v>#REF!</v>
      </c>
      <c r="E74" s="125" t="s">
        <v>690</v>
      </c>
      <c r="H74" s="3" t="s">
        <v>696</v>
      </c>
      <c r="I74" s="128" t="s">
        <v>246</v>
      </c>
      <c r="J74" s="115" t="str">
        <f>IF(ISBLANK(I74),"",VLOOKUP(I74,Persons,2,FALSE))</f>
        <v>Trivvikrum.Pasupuleti@consult.nordea.com</v>
      </c>
      <c r="K74" s="115" t="str">
        <f>IF(ISBLANK(I74),"",VLOOKUP($I74,Persons,3,FALSE))</f>
        <v>+91 7045350859</v>
      </c>
      <c r="M74" s="211"/>
      <c r="N74" s="211"/>
      <c r="O74" s="175"/>
      <c r="P74" s="213"/>
      <c r="Q74" s="213"/>
      <c r="R74" s="211"/>
      <c r="S74" s="211"/>
      <c r="T74" s="201"/>
      <c r="U74" s="211"/>
    </row>
    <row r="75" spans="1:21" s="3" customFormat="1" ht="13.5" thickBot="1" x14ac:dyDescent="0.25">
      <c r="A75" s="41" t="e">
        <f>IF(ISBLANK(#REF!),"",VLOOKUP(#REF!,Specific_Roles,2,FALSE))</f>
        <v>#REF!</v>
      </c>
      <c r="B75" s="41" t="e">
        <f t="shared" si="25"/>
        <v>#REF!</v>
      </c>
      <c r="C75" s="41" t="e">
        <f t="shared" si="26"/>
        <v>#REF!</v>
      </c>
      <c r="D75" s="41" t="e">
        <f t="shared" ref="D75:D103" si="27">IF(A76="","",VLOOKUP(MID(A76,6,2),Team,2,FALSE))</f>
        <v>#N/A</v>
      </c>
      <c r="E75" s="125" t="s">
        <v>691</v>
      </c>
      <c r="H75" s="3" t="s">
        <v>696</v>
      </c>
      <c r="I75" s="128" t="s">
        <v>702</v>
      </c>
      <c r="J75" s="41" t="str">
        <f t="shared" si="23"/>
        <v>Kamlesh.shinde@consult.nordea.com</v>
      </c>
      <c r="K75" s="41" t="str">
        <f t="shared" si="24"/>
        <v>(+91) 9833288168</v>
      </c>
      <c r="M75" s="211"/>
      <c r="N75" s="211"/>
      <c r="O75" s="144"/>
      <c r="P75" s="145"/>
      <c r="Q75" s="145"/>
      <c r="R75" s="211"/>
      <c r="S75" s="211"/>
      <c r="T75" s="201"/>
      <c r="U75" s="211"/>
    </row>
    <row r="76" spans="1:21" s="3" customFormat="1" ht="13.5" thickBot="1" x14ac:dyDescent="0.25">
      <c r="A76" s="41" t="e">
        <f t="shared" ref="A76:A102" si="28">IF(ISBLANK(E75),"",VLOOKUP(E75,Specific_Roles,2,FALSE))</f>
        <v>#N/A</v>
      </c>
      <c r="B76" s="41" t="e">
        <f t="shared" si="25"/>
        <v>#N/A</v>
      </c>
      <c r="C76" s="41" t="e">
        <f t="shared" si="26"/>
        <v>#N/A</v>
      </c>
      <c r="D76" s="41" t="e">
        <f t="shared" si="27"/>
        <v>#N/A</v>
      </c>
      <c r="E76" s="125" t="s">
        <v>718</v>
      </c>
      <c r="H76" s="3" t="s">
        <v>696</v>
      </c>
      <c r="I76" s="128" t="s">
        <v>716</v>
      </c>
      <c r="J76" s="41" t="str">
        <f t="shared" si="23"/>
        <v>nandish.shanabog@capgemini.com</v>
      </c>
      <c r="K76" s="41" t="str">
        <f t="shared" si="24"/>
        <v>(+91)9900553755</v>
      </c>
      <c r="M76" s="211"/>
      <c r="N76" s="211"/>
      <c r="O76" s="175"/>
      <c r="P76" s="213"/>
      <c r="Q76" s="213"/>
      <c r="R76" s="211"/>
      <c r="S76" s="211"/>
      <c r="T76" s="201"/>
      <c r="U76" s="211"/>
    </row>
    <row r="77" spans="1:21" s="3" customFormat="1" ht="13.5" thickBot="1" x14ac:dyDescent="0.25">
      <c r="A77" s="41" t="e">
        <f t="shared" si="28"/>
        <v>#N/A</v>
      </c>
      <c r="B77" s="41" t="e">
        <f t="shared" si="25"/>
        <v>#N/A</v>
      </c>
      <c r="C77" s="41" t="e">
        <f t="shared" si="26"/>
        <v>#N/A</v>
      </c>
      <c r="D77" s="129" t="e">
        <f t="shared" si="27"/>
        <v>#N/A</v>
      </c>
      <c r="E77" s="130" t="s">
        <v>725</v>
      </c>
      <c r="H77" s="3" t="s">
        <v>696</v>
      </c>
      <c r="I77" s="131" t="s">
        <v>261</v>
      </c>
      <c r="J77" s="88" t="str">
        <f t="shared" si="23"/>
        <v>sagar.sen-gupta@consult.nordea.com</v>
      </c>
      <c r="K77" s="88" t="str">
        <f t="shared" si="24"/>
        <v xml:space="preserve">(+46) 764574424
</v>
      </c>
      <c r="M77" s="211"/>
      <c r="N77" s="211"/>
      <c r="O77" s="144"/>
      <c r="P77" s="145"/>
      <c r="Q77" s="145"/>
      <c r="R77" s="211"/>
      <c r="S77" s="211"/>
      <c r="T77" s="201"/>
      <c r="U77" s="211"/>
    </row>
    <row r="78" spans="1:21" s="3" customFormat="1" ht="13.5" thickBot="1" x14ac:dyDescent="0.25">
      <c r="A78" s="41" t="e">
        <f t="shared" si="28"/>
        <v>#N/A</v>
      </c>
      <c r="B78" s="41" t="e">
        <f t="shared" si="25"/>
        <v>#N/A</v>
      </c>
      <c r="C78" s="41" t="e">
        <f t="shared" si="26"/>
        <v>#N/A</v>
      </c>
      <c r="D78" s="129" t="str">
        <f t="shared" si="27"/>
        <v/>
      </c>
      <c r="E78" s="130"/>
      <c r="I78" s="131"/>
      <c r="J78" s="88" t="str">
        <f t="shared" si="23"/>
        <v/>
      </c>
      <c r="K78" s="88" t="str">
        <f t="shared" si="24"/>
        <v/>
      </c>
      <c r="M78" s="132"/>
      <c r="N78" s="132"/>
      <c r="O78" s="132"/>
      <c r="P78" s="145"/>
      <c r="Q78" s="145"/>
      <c r="R78" s="132"/>
      <c r="S78" s="132"/>
      <c r="T78" s="132"/>
      <c r="U78" s="132"/>
    </row>
    <row r="79" spans="1:21" s="3" customFormat="1" ht="13.5" thickBot="1" x14ac:dyDescent="0.25">
      <c r="A79" s="41" t="str">
        <f t="shared" si="28"/>
        <v/>
      </c>
      <c r="B79" s="41" t="str">
        <f t="shared" si="25"/>
        <v/>
      </c>
      <c r="C79" s="41" t="str">
        <f t="shared" si="26"/>
        <v/>
      </c>
      <c r="D79" s="129" t="str">
        <f t="shared" si="27"/>
        <v/>
      </c>
      <c r="E79" s="130"/>
      <c r="I79" s="131"/>
      <c r="J79" s="88" t="str">
        <f t="shared" si="23"/>
        <v/>
      </c>
      <c r="K79" s="88" t="str">
        <f t="shared" si="24"/>
        <v/>
      </c>
      <c r="M79" s="132"/>
      <c r="N79" s="132"/>
      <c r="O79" s="132"/>
      <c r="P79" s="145"/>
      <c r="Q79" s="145"/>
      <c r="R79" s="132"/>
      <c r="S79" s="132"/>
      <c r="T79" s="132"/>
      <c r="U79" s="132"/>
    </row>
    <row r="80" spans="1:21" s="3" customFormat="1" ht="13.5" thickBot="1" x14ac:dyDescent="0.25">
      <c r="A80" s="41" t="str">
        <f t="shared" si="28"/>
        <v/>
      </c>
      <c r="B80" s="41" t="str">
        <f t="shared" si="25"/>
        <v/>
      </c>
      <c r="C80" s="41" t="str">
        <f t="shared" si="26"/>
        <v/>
      </c>
      <c r="D80" s="129" t="str">
        <f t="shared" si="27"/>
        <v/>
      </c>
      <c r="E80" s="130"/>
      <c r="I80" s="131"/>
      <c r="J80" s="88" t="str">
        <f t="shared" si="23"/>
        <v/>
      </c>
      <c r="K80" s="88" t="str">
        <f t="shared" si="24"/>
        <v/>
      </c>
      <c r="M80" s="132"/>
      <c r="N80" s="132"/>
      <c r="O80" s="132"/>
      <c r="P80" s="145"/>
      <c r="Q80" s="145"/>
      <c r="R80" s="132"/>
      <c r="S80" s="132"/>
      <c r="T80" s="132"/>
      <c r="U80" s="132"/>
    </row>
    <row r="81" spans="1:21" s="3" customFormat="1" ht="13.5" thickBot="1" x14ac:dyDescent="0.25">
      <c r="A81" s="41" t="str">
        <f t="shared" si="28"/>
        <v/>
      </c>
      <c r="B81" s="41" t="str">
        <f t="shared" si="25"/>
        <v/>
      </c>
      <c r="C81" s="41" t="str">
        <f t="shared" si="26"/>
        <v/>
      </c>
      <c r="D81" s="129" t="str">
        <f t="shared" si="27"/>
        <v/>
      </c>
      <c r="E81" s="130"/>
      <c r="I81" s="131"/>
      <c r="J81" s="88" t="str">
        <f t="shared" si="23"/>
        <v/>
      </c>
      <c r="K81" s="88" t="str">
        <f t="shared" si="24"/>
        <v/>
      </c>
      <c r="M81" s="132"/>
      <c r="N81" s="132"/>
      <c r="O81" s="132"/>
      <c r="P81" s="145"/>
      <c r="Q81" s="145"/>
      <c r="R81" s="132"/>
      <c r="S81" s="132"/>
      <c r="T81" s="132"/>
      <c r="U81" s="132"/>
    </row>
    <row r="82" spans="1:21" s="3" customFormat="1" ht="13.5" thickBot="1" x14ac:dyDescent="0.25">
      <c r="A82" s="41" t="str">
        <f t="shared" si="28"/>
        <v/>
      </c>
      <c r="B82" s="41" t="str">
        <f t="shared" si="25"/>
        <v/>
      </c>
      <c r="C82" s="41" t="str">
        <f t="shared" si="26"/>
        <v/>
      </c>
      <c r="D82" s="129" t="str">
        <f t="shared" si="27"/>
        <v/>
      </c>
      <c r="E82" s="130"/>
      <c r="I82" s="131"/>
      <c r="J82" s="88" t="str">
        <f t="shared" si="23"/>
        <v/>
      </c>
      <c r="K82" s="88" t="str">
        <f t="shared" si="24"/>
        <v/>
      </c>
      <c r="M82" s="132"/>
      <c r="N82" s="132"/>
      <c r="O82" s="132"/>
      <c r="P82" s="145"/>
      <c r="Q82" s="145"/>
      <c r="R82" s="132"/>
      <c r="S82" s="132"/>
      <c r="T82" s="132"/>
      <c r="U82" s="132"/>
    </row>
    <row r="83" spans="1:21" s="3" customFormat="1" ht="13.5" thickBot="1" x14ac:dyDescent="0.25">
      <c r="A83" s="41" t="str">
        <f t="shared" si="28"/>
        <v/>
      </c>
      <c r="B83" s="41" t="str">
        <f t="shared" si="25"/>
        <v/>
      </c>
      <c r="C83" s="41" t="str">
        <f t="shared" si="26"/>
        <v/>
      </c>
      <c r="D83" s="129" t="str">
        <f t="shared" si="27"/>
        <v/>
      </c>
      <c r="E83" s="130"/>
      <c r="I83" s="131"/>
      <c r="J83" s="88" t="str">
        <f t="shared" si="23"/>
        <v/>
      </c>
      <c r="K83" s="88" t="str">
        <f t="shared" si="24"/>
        <v/>
      </c>
      <c r="M83" s="132"/>
      <c r="N83" s="132"/>
      <c r="O83" s="132"/>
      <c r="P83" s="145"/>
      <c r="Q83" s="145"/>
      <c r="R83" s="132"/>
      <c r="S83" s="132"/>
      <c r="T83" s="132"/>
      <c r="U83" s="132"/>
    </row>
    <row r="84" spans="1:21" s="3" customFormat="1" ht="13.5" thickBot="1" x14ac:dyDescent="0.25">
      <c r="A84" s="41" t="str">
        <f t="shared" si="28"/>
        <v/>
      </c>
      <c r="B84" s="41" t="str">
        <f t="shared" si="25"/>
        <v/>
      </c>
      <c r="C84" s="41" t="str">
        <f t="shared" si="26"/>
        <v/>
      </c>
      <c r="D84" s="129" t="str">
        <f t="shared" si="27"/>
        <v/>
      </c>
      <c r="E84" s="130"/>
      <c r="I84" s="131"/>
      <c r="J84" s="88" t="str">
        <f t="shared" si="23"/>
        <v/>
      </c>
      <c r="K84" s="88" t="str">
        <f>IF(ISBLANK(I84),"",VLOOKUP($I84,Persons,3,FALSE))</f>
        <v/>
      </c>
      <c r="M84" s="132"/>
      <c r="N84" s="132"/>
      <c r="O84" s="132"/>
      <c r="P84" s="145"/>
      <c r="Q84" s="145"/>
      <c r="R84" s="132"/>
      <c r="S84" s="132"/>
      <c r="T84" s="132"/>
      <c r="U84" s="132"/>
    </row>
    <row r="85" spans="1:21" s="3" customFormat="1" ht="13.5" thickBot="1" x14ac:dyDescent="0.25">
      <c r="A85" s="41" t="str">
        <f t="shared" si="28"/>
        <v/>
      </c>
      <c r="B85" s="41" t="str">
        <f t="shared" si="25"/>
        <v/>
      </c>
      <c r="C85" s="41" t="str">
        <f t="shared" si="26"/>
        <v/>
      </c>
      <c r="D85" s="129" t="str">
        <f t="shared" si="27"/>
        <v/>
      </c>
      <c r="E85" s="130"/>
      <c r="I85" s="131"/>
      <c r="J85" s="88" t="str">
        <f t="shared" si="23"/>
        <v/>
      </c>
      <c r="K85" s="88" t="str">
        <f t="shared" si="24"/>
        <v/>
      </c>
      <c r="M85" s="132"/>
      <c r="N85" s="132"/>
      <c r="O85" s="132"/>
      <c r="P85" s="145"/>
      <c r="Q85" s="145"/>
      <c r="R85" s="132"/>
      <c r="S85" s="132"/>
      <c r="T85" s="132"/>
      <c r="U85" s="132"/>
    </row>
    <row r="86" spans="1:21" s="3" customFormat="1" ht="13.5" thickBot="1" x14ac:dyDescent="0.25">
      <c r="A86" s="41" t="str">
        <f t="shared" si="28"/>
        <v/>
      </c>
      <c r="B86" s="41" t="str">
        <f t="shared" si="25"/>
        <v/>
      </c>
      <c r="C86" s="41" t="str">
        <f t="shared" si="26"/>
        <v/>
      </c>
      <c r="D86" s="129" t="str">
        <f t="shared" si="27"/>
        <v/>
      </c>
      <c r="E86" s="130"/>
      <c r="I86" s="131"/>
      <c r="J86" s="88" t="str">
        <f t="shared" si="23"/>
        <v/>
      </c>
      <c r="K86" s="88" t="str">
        <f t="shared" si="24"/>
        <v/>
      </c>
      <c r="M86" s="132"/>
      <c r="N86" s="132"/>
      <c r="O86" s="132"/>
      <c r="P86" s="145"/>
      <c r="Q86" s="145"/>
      <c r="R86" s="132"/>
      <c r="S86" s="132"/>
      <c r="T86" s="132"/>
      <c r="U86" s="132"/>
    </row>
    <row r="87" spans="1:21" s="3" customFormat="1" ht="13.5" thickBot="1" x14ac:dyDescent="0.25">
      <c r="A87" s="41" t="str">
        <f t="shared" si="28"/>
        <v/>
      </c>
      <c r="B87" s="41" t="str">
        <f t="shared" si="25"/>
        <v/>
      </c>
      <c r="C87" s="41" t="str">
        <f t="shared" si="26"/>
        <v/>
      </c>
      <c r="D87" s="129" t="str">
        <f t="shared" si="27"/>
        <v/>
      </c>
      <c r="E87" s="130"/>
      <c r="I87" s="131"/>
      <c r="J87" s="88" t="str">
        <f t="shared" si="23"/>
        <v/>
      </c>
      <c r="K87" s="88" t="str">
        <f t="shared" si="24"/>
        <v/>
      </c>
      <c r="M87" s="132"/>
      <c r="N87" s="132"/>
      <c r="O87" s="132"/>
      <c r="P87" s="145"/>
      <c r="Q87" s="145"/>
      <c r="R87" s="132"/>
      <c r="S87" s="132"/>
      <c r="T87" s="132"/>
      <c r="U87" s="132"/>
    </row>
    <row r="88" spans="1:21" s="3" customFormat="1" ht="13.5" thickBot="1" x14ac:dyDescent="0.25">
      <c r="A88" s="41" t="str">
        <f t="shared" si="28"/>
        <v/>
      </c>
      <c r="B88" s="41" t="str">
        <f t="shared" si="25"/>
        <v/>
      </c>
      <c r="C88" s="41" t="str">
        <f t="shared" si="26"/>
        <v/>
      </c>
      <c r="D88" s="129" t="str">
        <f t="shared" si="27"/>
        <v/>
      </c>
      <c r="E88" s="130"/>
      <c r="I88" s="131"/>
      <c r="J88" s="88" t="str">
        <f t="shared" si="23"/>
        <v/>
      </c>
      <c r="K88" s="88" t="str">
        <f t="shared" si="24"/>
        <v/>
      </c>
      <c r="M88" s="132"/>
      <c r="N88" s="132"/>
      <c r="O88" s="132"/>
      <c r="P88" s="145"/>
      <c r="Q88" s="145"/>
      <c r="R88" s="132"/>
      <c r="S88" s="132"/>
      <c r="T88" s="132"/>
      <c r="U88" s="132"/>
    </row>
    <row r="89" spans="1:21" s="3" customFormat="1" ht="13.5" thickBot="1" x14ac:dyDescent="0.25">
      <c r="A89" s="41" t="str">
        <f t="shared" si="28"/>
        <v/>
      </c>
      <c r="B89" s="41" t="str">
        <f t="shared" si="25"/>
        <v/>
      </c>
      <c r="C89" s="41" t="str">
        <f t="shared" si="26"/>
        <v/>
      </c>
      <c r="D89" s="129" t="str">
        <f t="shared" si="27"/>
        <v/>
      </c>
      <c r="E89" s="130"/>
      <c r="I89" s="131"/>
      <c r="J89" s="88" t="str">
        <f t="shared" si="23"/>
        <v/>
      </c>
      <c r="K89" s="88" t="str">
        <f t="shared" si="24"/>
        <v/>
      </c>
      <c r="M89" s="132"/>
      <c r="N89" s="132"/>
      <c r="O89" s="132"/>
      <c r="P89" s="145"/>
      <c r="Q89" s="145"/>
      <c r="R89" s="132"/>
      <c r="S89" s="132"/>
      <c r="T89" s="132"/>
      <c r="U89" s="132"/>
    </row>
    <row r="90" spans="1:21" s="3" customFormat="1" ht="13.5" thickBot="1" x14ac:dyDescent="0.25">
      <c r="A90" s="41" t="str">
        <f t="shared" si="28"/>
        <v/>
      </c>
      <c r="B90" s="41" t="str">
        <f t="shared" si="25"/>
        <v/>
      </c>
      <c r="C90" s="41" t="str">
        <f t="shared" si="26"/>
        <v/>
      </c>
      <c r="D90" s="129" t="str">
        <f t="shared" si="27"/>
        <v/>
      </c>
      <c r="E90" s="130"/>
      <c r="I90" s="131"/>
      <c r="J90" s="88" t="str">
        <f t="shared" si="23"/>
        <v/>
      </c>
      <c r="K90" s="88" t="str">
        <f t="shared" si="24"/>
        <v/>
      </c>
      <c r="M90" s="132"/>
      <c r="N90" s="132"/>
      <c r="O90" s="132"/>
      <c r="P90" s="145"/>
      <c r="Q90" s="145"/>
      <c r="R90" s="132"/>
      <c r="S90" s="132"/>
      <c r="T90" s="132"/>
      <c r="U90" s="132"/>
    </row>
    <row r="91" spans="1:21" s="3" customFormat="1" ht="13.5" thickBot="1" x14ac:dyDescent="0.25">
      <c r="A91" s="41" t="str">
        <f t="shared" si="28"/>
        <v/>
      </c>
      <c r="B91" s="41" t="str">
        <f t="shared" si="25"/>
        <v/>
      </c>
      <c r="C91" s="41" t="str">
        <f t="shared" si="26"/>
        <v/>
      </c>
      <c r="D91" s="129" t="str">
        <f t="shared" si="27"/>
        <v/>
      </c>
      <c r="E91" s="130"/>
      <c r="I91" s="131"/>
      <c r="J91" s="88" t="str">
        <f t="shared" si="23"/>
        <v/>
      </c>
      <c r="K91" s="88" t="str">
        <f t="shared" si="24"/>
        <v/>
      </c>
      <c r="M91" s="132"/>
      <c r="N91" s="132"/>
      <c r="O91" s="132"/>
      <c r="P91" s="145"/>
      <c r="Q91" s="145"/>
      <c r="R91" s="132"/>
      <c r="S91" s="132"/>
      <c r="T91" s="132"/>
      <c r="U91" s="132"/>
    </row>
    <row r="92" spans="1:21" s="3" customFormat="1" ht="13.5" thickBot="1" x14ac:dyDescent="0.25">
      <c r="A92" s="41" t="str">
        <f t="shared" si="28"/>
        <v/>
      </c>
      <c r="B92" s="41" t="str">
        <f t="shared" si="25"/>
        <v/>
      </c>
      <c r="C92" s="41" t="str">
        <f t="shared" si="26"/>
        <v/>
      </c>
      <c r="D92" s="129" t="str">
        <f t="shared" si="27"/>
        <v/>
      </c>
      <c r="E92" s="133"/>
      <c r="F92" s="134"/>
      <c r="G92" s="134"/>
      <c r="H92" s="134"/>
      <c r="I92" s="134"/>
      <c r="J92" s="134" t="str">
        <f t="shared" si="23"/>
        <v/>
      </c>
      <c r="K92" s="134" t="str">
        <f t="shared" si="24"/>
        <v/>
      </c>
      <c r="L92" s="134"/>
      <c r="M92" s="136"/>
      <c r="N92" s="136"/>
      <c r="O92" s="136"/>
      <c r="P92" s="135"/>
      <c r="Q92" s="135"/>
      <c r="R92" s="136"/>
      <c r="S92" s="136"/>
      <c r="T92" s="135"/>
      <c r="U92" s="136"/>
    </row>
    <row r="93" spans="1:21" s="3" customFormat="1" ht="13.5" thickBot="1" x14ac:dyDescent="0.25">
      <c r="A93" s="41" t="str">
        <f t="shared" si="28"/>
        <v/>
      </c>
      <c r="B93" s="41" t="str">
        <f t="shared" si="25"/>
        <v/>
      </c>
      <c r="C93" s="41" t="str">
        <f t="shared" si="26"/>
        <v/>
      </c>
      <c r="D93" s="129" t="str">
        <f t="shared" si="27"/>
        <v/>
      </c>
      <c r="E93" s="134"/>
      <c r="F93" s="134"/>
      <c r="G93" s="134"/>
      <c r="H93" s="134"/>
      <c r="I93" s="134"/>
      <c r="J93" s="134" t="str">
        <f t="shared" si="23"/>
        <v/>
      </c>
      <c r="K93" s="134" t="str">
        <f t="shared" si="24"/>
        <v/>
      </c>
      <c r="L93" s="134"/>
      <c r="M93" s="136"/>
      <c r="N93" s="136"/>
      <c r="O93" s="136"/>
      <c r="P93" s="136"/>
      <c r="Q93" s="136"/>
      <c r="R93" s="136"/>
      <c r="S93" s="136"/>
      <c r="T93" s="136"/>
      <c r="U93" s="136"/>
    </row>
    <row r="94" spans="1:21" s="3" customFormat="1" ht="13.5" thickBot="1" x14ac:dyDescent="0.25">
      <c r="A94" s="41" t="str">
        <f t="shared" si="28"/>
        <v/>
      </c>
      <c r="B94" s="41" t="str">
        <f t="shared" si="25"/>
        <v/>
      </c>
      <c r="C94" s="41" t="str">
        <f t="shared" si="26"/>
        <v/>
      </c>
      <c r="D94" s="129" t="str">
        <f t="shared" si="27"/>
        <v/>
      </c>
      <c r="E94" s="134"/>
      <c r="F94" s="134"/>
      <c r="G94" s="134"/>
      <c r="H94" s="134"/>
      <c r="I94" s="134"/>
      <c r="J94" s="134" t="str">
        <f t="shared" ref="J94:J125" si="29">IF(ISBLANK(I94),"",VLOOKUP(I94,Persons,2,FALSE))</f>
        <v/>
      </c>
      <c r="K94" s="134" t="str">
        <f t="shared" ref="K94:K125" si="30">IF(ISBLANK(I94),"",VLOOKUP($I94,Persons,3,FALSE))</f>
        <v/>
      </c>
      <c r="L94" s="134"/>
      <c r="M94" s="136"/>
      <c r="N94" s="136"/>
      <c r="O94" s="136"/>
      <c r="P94" s="136"/>
      <c r="Q94" s="136"/>
      <c r="R94" s="136"/>
      <c r="S94" s="136"/>
      <c r="T94" s="136"/>
      <c r="U94" s="136"/>
    </row>
    <row r="95" spans="1:21" s="3" customFormat="1" ht="13.5" thickBot="1" x14ac:dyDescent="0.25">
      <c r="A95" s="41" t="str">
        <f t="shared" si="28"/>
        <v/>
      </c>
      <c r="B95" s="41" t="str">
        <f t="shared" ref="B95:B126" si="31">IF(A95="","",VLOOKUP(VALUE(LEFT(A95,1)),Division,2,FALSE))</f>
        <v/>
      </c>
      <c r="C95" s="41" t="str">
        <f t="shared" ref="C95:C126" si="32">IF(A95="","",VLOOKUP(MID(A95,3,2),Unit,2,FALSE))</f>
        <v/>
      </c>
      <c r="D95" s="129" t="str">
        <f t="shared" si="27"/>
        <v/>
      </c>
      <c r="E95" s="134"/>
      <c r="F95" s="134"/>
      <c r="G95" s="134"/>
      <c r="H95" s="134"/>
      <c r="I95" s="134"/>
      <c r="J95" s="134" t="str">
        <f t="shared" si="29"/>
        <v/>
      </c>
      <c r="K95" s="134" t="str">
        <f t="shared" si="30"/>
        <v/>
      </c>
      <c r="L95" s="134"/>
      <c r="M95" s="136"/>
      <c r="N95" s="136"/>
      <c r="O95" s="136"/>
      <c r="P95" s="136"/>
      <c r="Q95" s="136"/>
      <c r="R95" s="136"/>
      <c r="S95" s="136"/>
      <c r="T95" s="136"/>
      <c r="U95" s="136"/>
    </row>
    <row r="96" spans="1:21" s="3" customFormat="1" ht="13.5" thickBot="1" x14ac:dyDescent="0.25">
      <c r="A96" s="41" t="str">
        <f t="shared" si="28"/>
        <v/>
      </c>
      <c r="B96" s="41" t="str">
        <f t="shared" si="31"/>
        <v/>
      </c>
      <c r="C96" s="41" t="str">
        <f t="shared" si="32"/>
        <v/>
      </c>
      <c r="D96" s="129" t="str">
        <f t="shared" si="27"/>
        <v/>
      </c>
      <c r="E96" s="134"/>
      <c r="F96" s="134"/>
      <c r="G96" s="134"/>
      <c r="H96" s="134"/>
      <c r="I96" s="134"/>
      <c r="J96" s="134" t="str">
        <f t="shared" si="29"/>
        <v/>
      </c>
      <c r="K96" s="134" t="str">
        <f t="shared" si="30"/>
        <v/>
      </c>
      <c r="L96" s="134"/>
      <c r="M96" s="136"/>
      <c r="N96" s="136"/>
      <c r="O96" s="136"/>
      <c r="P96" s="136"/>
      <c r="Q96" s="136"/>
      <c r="R96" s="136"/>
      <c r="S96" s="136"/>
      <c r="T96" s="136"/>
      <c r="U96" s="136"/>
    </row>
    <row r="97" spans="1:21" s="3" customFormat="1" ht="13.5" thickBot="1" x14ac:dyDescent="0.25">
      <c r="A97" s="41" t="str">
        <f t="shared" si="28"/>
        <v/>
      </c>
      <c r="B97" s="41" t="str">
        <f t="shared" si="31"/>
        <v/>
      </c>
      <c r="C97" s="41" t="str">
        <f t="shared" si="32"/>
        <v/>
      </c>
      <c r="D97" s="129" t="str">
        <f t="shared" si="27"/>
        <v/>
      </c>
      <c r="E97" s="134"/>
      <c r="F97" s="134"/>
      <c r="G97" s="134"/>
      <c r="H97" s="134"/>
      <c r="I97" s="134"/>
      <c r="J97" s="134" t="str">
        <f t="shared" si="29"/>
        <v/>
      </c>
      <c r="K97" s="134" t="str">
        <f t="shared" si="30"/>
        <v/>
      </c>
      <c r="L97" s="134"/>
      <c r="M97" s="136"/>
      <c r="N97" s="136"/>
      <c r="O97" s="136"/>
      <c r="P97" s="136"/>
      <c r="Q97" s="136"/>
      <c r="R97" s="136"/>
      <c r="S97" s="136"/>
      <c r="T97" s="136"/>
      <c r="U97" s="136"/>
    </row>
    <row r="98" spans="1:21" s="3" customFormat="1" ht="13.5" thickBot="1" x14ac:dyDescent="0.25">
      <c r="A98" s="41" t="str">
        <f t="shared" si="28"/>
        <v/>
      </c>
      <c r="B98" s="41" t="str">
        <f t="shared" si="31"/>
        <v/>
      </c>
      <c r="C98" s="41" t="str">
        <f t="shared" si="32"/>
        <v/>
      </c>
      <c r="D98" s="129" t="str">
        <f t="shared" si="27"/>
        <v/>
      </c>
      <c r="E98" s="134"/>
      <c r="F98" s="134"/>
      <c r="G98" s="134"/>
      <c r="H98" s="134"/>
      <c r="I98" s="134"/>
      <c r="J98" s="134" t="str">
        <f t="shared" si="29"/>
        <v/>
      </c>
      <c r="K98" s="134" t="str">
        <f t="shared" si="30"/>
        <v/>
      </c>
      <c r="L98" s="134"/>
      <c r="M98" s="136"/>
      <c r="N98" s="136"/>
      <c r="O98" s="136"/>
      <c r="P98" s="136"/>
      <c r="Q98" s="136"/>
      <c r="R98" s="136"/>
      <c r="S98" s="136"/>
      <c r="T98" s="136"/>
      <c r="U98" s="136"/>
    </row>
    <row r="99" spans="1:21" s="3" customFormat="1" ht="13.5" thickBot="1" x14ac:dyDescent="0.25">
      <c r="A99" s="41" t="str">
        <f t="shared" si="28"/>
        <v/>
      </c>
      <c r="B99" s="41" t="str">
        <f t="shared" si="31"/>
        <v/>
      </c>
      <c r="C99" s="41" t="str">
        <f t="shared" si="32"/>
        <v/>
      </c>
      <c r="D99" s="129" t="str">
        <f t="shared" si="27"/>
        <v/>
      </c>
      <c r="E99" s="134"/>
      <c r="F99" s="134"/>
      <c r="G99" s="134"/>
      <c r="H99" s="134"/>
      <c r="I99" s="134"/>
      <c r="J99" s="134" t="str">
        <f t="shared" si="29"/>
        <v/>
      </c>
      <c r="K99" s="134" t="str">
        <f t="shared" si="30"/>
        <v/>
      </c>
      <c r="L99" s="134"/>
      <c r="M99" s="136"/>
      <c r="N99" s="136"/>
      <c r="O99" s="136"/>
      <c r="P99" s="136"/>
      <c r="Q99" s="136"/>
      <c r="R99" s="136"/>
      <c r="S99" s="136"/>
      <c r="T99" s="136"/>
      <c r="U99" s="136"/>
    </row>
    <row r="100" spans="1:21" s="3" customFormat="1" ht="13.5" thickBot="1" x14ac:dyDescent="0.25">
      <c r="A100" s="41" t="str">
        <f t="shared" si="28"/>
        <v/>
      </c>
      <c r="B100" s="41" t="str">
        <f t="shared" si="31"/>
        <v/>
      </c>
      <c r="C100" s="41" t="str">
        <f t="shared" si="32"/>
        <v/>
      </c>
      <c r="D100" s="129" t="str">
        <f t="shared" si="27"/>
        <v/>
      </c>
      <c r="E100" s="134"/>
      <c r="F100" s="134"/>
      <c r="G100" s="134"/>
      <c r="H100" s="134"/>
      <c r="I100" s="134"/>
      <c r="J100" s="134" t="str">
        <f t="shared" si="29"/>
        <v/>
      </c>
      <c r="K100" s="134" t="str">
        <f t="shared" si="30"/>
        <v/>
      </c>
      <c r="L100" s="134"/>
      <c r="M100" s="136"/>
      <c r="N100" s="136"/>
      <c r="O100" s="136"/>
      <c r="P100" s="136"/>
      <c r="Q100" s="136"/>
      <c r="R100" s="136"/>
      <c r="S100" s="136"/>
      <c r="T100" s="136"/>
      <c r="U100" s="136"/>
    </row>
    <row r="101" spans="1:21" s="3" customFormat="1" ht="13.5" thickBot="1" x14ac:dyDescent="0.25">
      <c r="A101" s="41" t="str">
        <f t="shared" si="28"/>
        <v/>
      </c>
      <c r="B101" s="41" t="str">
        <f t="shared" si="31"/>
        <v/>
      </c>
      <c r="C101" s="41" t="str">
        <f t="shared" si="32"/>
        <v/>
      </c>
      <c r="D101" s="129" t="str">
        <f t="shared" si="27"/>
        <v/>
      </c>
      <c r="E101" s="134"/>
      <c r="F101" s="134"/>
      <c r="G101" s="134"/>
      <c r="H101" s="134"/>
      <c r="I101" s="134"/>
      <c r="J101" s="134" t="str">
        <f t="shared" si="29"/>
        <v/>
      </c>
      <c r="K101" s="134" t="str">
        <f t="shared" si="30"/>
        <v/>
      </c>
      <c r="L101" s="134"/>
      <c r="M101" s="136"/>
      <c r="N101" s="136"/>
      <c r="O101" s="136"/>
      <c r="P101" s="136"/>
      <c r="Q101" s="136"/>
      <c r="R101" s="136"/>
      <c r="S101" s="136"/>
      <c r="T101" s="136"/>
      <c r="U101" s="136"/>
    </row>
    <row r="102" spans="1:21" s="3" customFormat="1" ht="13.5" thickBot="1" x14ac:dyDescent="0.25">
      <c r="A102" s="41" t="str">
        <f t="shared" si="28"/>
        <v/>
      </c>
      <c r="B102" s="41" t="str">
        <f t="shared" si="31"/>
        <v/>
      </c>
      <c r="C102" s="41" t="str">
        <f t="shared" si="32"/>
        <v/>
      </c>
      <c r="D102" s="129" t="str">
        <f t="shared" si="27"/>
        <v/>
      </c>
      <c r="E102" s="134"/>
      <c r="F102" s="134"/>
      <c r="G102" s="134"/>
      <c r="H102" s="134"/>
      <c r="I102" s="134"/>
      <c r="J102" s="134" t="str">
        <f t="shared" si="29"/>
        <v/>
      </c>
      <c r="K102" s="134" t="str">
        <f t="shared" si="30"/>
        <v/>
      </c>
      <c r="L102" s="134"/>
      <c r="M102" s="136"/>
      <c r="N102" s="136"/>
      <c r="O102" s="136"/>
      <c r="P102" s="136"/>
      <c r="Q102" s="136"/>
      <c r="R102" s="136"/>
      <c r="S102" s="136"/>
      <c r="T102" s="136"/>
      <c r="U102" s="136"/>
    </row>
    <row r="103" spans="1:21" s="3" customFormat="1" ht="13.5" thickBot="1" x14ac:dyDescent="0.25">
      <c r="A103" s="41" t="str">
        <f t="shared" ref="A103:A166" si="33">IF(ISBLANK(E102),"",VLOOKUP(E102,Specific_Roles,2,FALSE))</f>
        <v/>
      </c>
      <c r="B103" s="41" t="str">
        <f t="shared" si="31"/>
        <v/>
      </c>
      <c r="C103" s="41" t="str">
        <f t="shared" si="32"/>
        <v/>
      </c>
      <c r="D103" s="129" t="str">
        <f t="shared" si="27"/>
        <v/>
      </c>
      <c r="E103" s="134"/>
      <c r="F103" s="134"/>
      <c r="G103" s="134"/>
      <c r="H103" s="134"/>
      <c r="I103" s="134"/>
      <c r="J103" s="134" t="str">
        <f t="shared" si="29"/>
        <v/>
      </c>
      <c r="K103" s="134" t="str">
        <f t="shared" si="30"/>
        <v/>
      </c>
      <c r="L103" s="134"/>
      <c r="M103" s="136"/>
      <c r="N103" s="136"/>
      <c r="O103" s="136"/>
      <c r="P103" s="136"/>
      <c r="Q103" s="136"/>
      <c r="R103" s="136"/>
      <c r="S103" s="136"/>
      <c r="T103" s="136"/>
      <c r="U103" s="136"/>
    </row>
    <row r="104" spans="1:21" s="3" customFormat="1" ht="13.5" thickBot="1" x14ac:dyDescent="0.25">
      <c r="A104" s="41" t="str">
        <f t="shared" si="33"/>
        <v/>
      </c>
      <c r="B104" s="41" t="str">
        <f t="shared" si="31"/>
        <v/>
      </c>
      <c r="C104" s="41" t="str">
        <f t="shared" si="32"/>
        <v/>
      </c>
      <c r="D104" s="129" t="str">
        <f t="shared" ref="D104:D135" si="34">IF(A105="","",VLOOKUP(MID(A105,6,2),Team,2,FALSE))</f>
        <v/>
      </c>
      <c r="E104" s="134"/>
      <c r="F104" s="134"/>
      <c r="G104" s="134"/>
      <c r="H104" s="134"/>
      <c r="I104" s="134"/>
      <c r="J104" s="134" t="str">
        <f t="shared" si="29"/>
        <v/>
      </c>
      <c r="K104" s="134" t="str">
        <f t="shared" si="30"/>
        <v/>
      </c>
      <c r="L104" s="134"/>
      <c r="M104" s="136"/>
      <c r="N104" s="136"/>
      <c r="O104" s="136"/>
      <c r="P104" s="136"/>
      <c r="Q104" s="136"/>
      <c r="R104" s="136"/>
      <c r="S104" s="136"/>
      <c r="T104" s="136"/>
      <c r="U104" s="136"/>
    </row>
    <row r="105" spans="1:21" s="3" customFormat="1" ht="13.5" thickBot="1" x14ac:dyDescent="0.25">
      <c r="A105" s="41" t="str">
        <f t="shared" si="33"/>
        <v/>
      </c>
      <c r="B105" s="41" t="str">
        <f t="shared" si="31"/>
        <v/>
      </c>
      <c r="C105" s="41" t="str">
        <f t="shared" si="32"/>
        <v/>
      </c>
      <c r="D105" s="129" t="str">
        <f t="shared" si="34"/>
        <v/>
      </c>
      <c r="E105" s="134"/>
      <c r="F105" s="134"/>
      <c r="G105" s="134"/>
      <c r="H105" s="134"/>
      <c r="I105" s="134"/>
      <c r="J105" s="134" t="str">
        <f t="shared" si="29"/>
        <v/>
      </c>
      <c r="K105" s="134" t="str">
        <f t="shared" si="30"/>
        <v/>
      </c>
      <c r="L105" s="134"/>
      <c r="M105" s="136"/>
      <c r="N105" s="136"/>
      <c r="O105" s="136"/>
      <c r="P105" s="136"/>
      <c r="Q105" s="136"/>
      <c r="R105" s="136"/>
      <c r="S105" s="136"/>
      <c r="T105" s="136"/>
      <c r="U105" s="136"/>
    </row>
    <row r="106" spans="1:21" s="3" customFormat="1" ht="13.5" thickBot="1" x14ac:dyDescent="0.25">
      <c r="A106" s="41" t="str">
        <f t="shared" si="33"/>
        <v/>
      </c>
      <c r="B106" s="41" t="str">
        <f t="shared" si="31"/>
        <v/>
      </c>
      <c r="C106" s="41" t="str">
        <f t="shared" si="32"/>
        <v/>
      </c>
      <c r="D106" s="129" t="str">
        <f t="shared" si="34"/>
        <v/>
      </c>
      <c r="E106" s="134"/>
      <c r="F106" s="134"/>
      <c r="G106" s="134"/>
      <c r="H106" s="134"/>
      <c r="I106" s="134"/>
      <c r="J106" s="134" t="str">
        <f t="shared" si="29"/>
        <v/>
      </c>
      <c r="K106" s="134" t="str">
        <f t="shared" si="30"/>
        <v/>
      </c>
      <c r="L106" s="134"/>
      <c r="M106" s="136"/>
      <c r="N106" s="136"/>
      <c r="O106" s="136"/>
      <c r="P106" s="136"/>
      <c r="Q106" s="136"/>
      <c r="R106" s="136"/>
      <c r="S106" s="136"/>
      <c r="T106" s="136"/>
      <c r="U106" s="136"/>
    </row>
    <row r="107" spans="1:21" s="3" customFormat="1" ht="13.5" thickBot="1" x14ac:dyDescent="0.25">
      <c r="A107" s="41" t="str">
        <f t="shared" si="33"/>
        <v/>
      </c>
      <c r="B107" s="41" t="str">
        <f t="shared" si="31"/>
        <v/>
      </c>
      <c r="C107" s="41" t="str">
        <f t="shared" si="32"/>
        <v/>
      </c>
      <c r="D107" s="129" t="str">
        <f t="shared" si="34"/>
        <v/>
      </c>
      <c r="E107" s="134"/>
      <c r="F107" s="134"/>
      <c r="G107" s="134"/>
      <c r="H107" s="134"/>
      <c r="I107" s="134"/>
      <c r="J107" s="134" t="str">
        <f t="shared" si="29"/>
        <v/>
      </c>
      <c r="K107" s="134" t="str">
        <f t="shared" si="30"/>
        <v/>
      </c>
      <c r="L107" s="134"/>
      <c r="M107" s="136"/>
      <c r="N107" s="136"/>
      <c r="O107" s="136"/>
      <c r="P107" s="136"/>
      <c r="Q107" s="136"/>
      <c r="R107" s="136"/>
      <c r="S107" s="136"/>
      <c r="T107" s="136"/>
      <c r="U107" s="136"/>
    </row>
    <row r="108" spans="1:21" s="3" customFormat="1" ht="13.5" thickBot="1" x14ac:dyDescent="0.25">
      <c r="A108" s="41" t="str">
        <f t="shared" si="33"/>
        <v/>
      </c>
      <c r="B108" s="41" t="str">
        <f t="shared" si="31"/>
        <v/>
      </c>
      <c r="C108" s="41" t="str">
        <f t="shared" si="32"/>
        <v/>
      </c>
      <c r="D108" s="129" t="str">
        <f t="shared" si="34"/>
        <v/>
      </c>
      <c r="E108" s="134"/>
      <c r="F108" s="134"/>
      <c r="G108" s="134"/>
      <c r="H108" s="134"/>
      <c r="I108" s="134"/>
      <c r="J108" s="134" t="str">
        <f t="shared" si="29"/>
        <v/>
      </c>
      <c r="K108" s="134" t="str">
        <f t="shared" si="30"/>
        <v/>
      </c>
      <c r="L108" s="134"/>
      <c r="M108" s="136"/>
      <c r="N108" s="136"/>
      <c r="O108" s="136"/>
      <c r="P108" s="136"/>
      <c r="Q108" s="136"/>
      <c r="R108" s="136"/>
      <c r="S108" s="136"/>
      <c r="T108" s="136"/>
      <c r="U108" s="136"/>
    </row>
    <row r="109" spans="1:21" s="3" customFormat="1" ht="13.5" thickBot="1" x14ac:dyDescent="0.25">
      <c r="A109" s="41" t="str">
        <f t="shared" si="33"/>
        <v/>
      </c>
      <c r="B109" s="41" t="str">
        <f t="shared" si="31"/>
        <v/>
      </c>
      <c r="C109" s="41" t="str">
        <f t="shared" si="32"/>
        <v/>
      </c>
      <c r="D109" s="129" t="str">
        <f t="shared" si="34"/>
        <v/>
      </c>
      <c r="E109" s="134"/>
      <c r="F109" s="134"/>
      <c r="G109" s="134"/>
      <c r="H109" s="134"/>
      <c r="I109" s="134"/>
      <c r="J109" s="134" t="str">
        <f t="shared" si="29"/>
        <v/>
      </c>
      <c r="K109" s="134" t="str">
        <f t="shared" si="30"/>
        <v/>
      </c>
      <c r="L109" s="134"/>
      <c r="M109" s="136"/>
      <c r="N109" s="136"/>
      <c r="O109" s="136"/>
      <c r="P109" s="136"/>
      <c r="Q109" s="136"/>
      <c r="R109" s="136"/>
      <c r="S109" s="136"/>
      <c r="T109" s="136"/>
      <c r="U109" s="136"/>
    </row>
    <row r="110" spans="1:21" s="3" customFormat="1" ht="13.5" thickBot="1" x14ac:dyDescent="0.25">
      <c r="A110" s="41" t="str">
        <f t="shared" si="33"/>
        <v/>
      </c>
      <c r="B110" s="41" t="str">
        <f t="shared" si="31"/>
        <v/>
      </c>
      <c r="C110" s="41" t="str">
        <f t="shared" si="32"/>
        <v/>
      </c>
      <c r="D110" s="129" t="str">
        <f t="shared" si="34"/>
        <v/>
      </c>
      <c r="E110" s="134"/>
      <c r="F110" s="134"/>
      <c r="G110" s="134"/>
      <c r="H110" s="134"/>
      <c r="I110" s="134"/>
      <c r="J110" s="134" t="str">
        <f t="shared" si="29"/>
        <v/>
      </c>
      <c r="K110" s="134" t="str">
        <f t="shared" si="30"/>
        <v/>
      </c>
      <c r="L110" s="134"/>
      <c r="M110" s="136"/>
      <c r="N110" s="136"/>
      <c r="O110" s="136"/>
      <c r="P110" s="136"/>
      <c r="Q110" s="136"/>
      <c r="R110" s="136"/>
      <c r="S110" s="136"/>
      <c r="T110" s="136"/>
      <c r="U110" s="136"/>
    </row>
    <row r="111" spans="1:21" s="3" customFormat="1" ht="13.5" thickBot="1" x14ac:dyDescent="0.25">
      <c r="A111" s="41" t="str">
        <f t="shared" si="33"/>
        <v/>
      </c>
      <c r="B111" s="41" t="str">
        <f t="shared" si="31"/>
        <v/>
      </c>
      <c r="C111" s="41" t="str">
        <f t="shared" si="32"/>
        <v/>
      </c>
      <c r="D111" s="129" t="str">
        <f t="shared" si="34"/>
        <v/>
      </c>
      <c r="E111" s="134"/>
      <c r="F111" s="134"/>
      <c r="G111" s="134"/>
      <c r="H111" s="134"/>
      <c r="I111" s="134"/>
      <c r="J111" s="134" t="str">
        <f t="shared" si="29"/>
        <v/>
      </c>
      <c r="K111" s="134" t="str">
        <f t="shared" si="30"/>
        <v/>
      </c>
      <c r="L111" s="134"/>
      <c r="M111" s="136"/>
      <c r="N111" s="136"/>
      <c r="O111" s="136"/>
      <c r="P111" s="136"/>
      <c r="Q111" s="136"/>
      <c r="R111" s="136"/>
      <c r="S111" s="136"/>
      <c r="T111" s="136"/>
      <c r="U111" s="136"/>
    </row>
    <row r="112" spans="1:21" s="3" customFormat="1" ht="13.5" thickBot="1" x14ac:dyDescent="0.25">
      <c r="A112" s="41" t="str">
        <f t="shared" si="33"/>
        <v/>
      </c>
      <c r="B112" s="41" t="str">
        <f t="shared" si="31"/>
        <v/>
      </c>
      <c r="C112" s="41" t="str">
        <f t="shared" si="32"/>
        <v/>
      </c>
      <c r="D112" s="129" t="str">
        <f t="shared" si="34"/>
        <v/>
      </c>
      <c r="E112" s="134"/>
      <c r="F112" s="134"/>
      <c r="G112" s="134"/>
      <c r="H112" s="134"/>
      <c r="I112" s="134"/>
      <c r="J112" s="134" t="str">
        <f t="shared" si="29"/>
        <v/>
      </c>
      <c r="K112" s="134" t="str">
        <f t="shared" si="30"/>
        <v/>
      </c>
      <c r="L112" s="134"/>
      <c r="M112" s="136"/>
      <c r="N112" s="136"/>
      <c r="O112" s="136"/>
      <c r="P112" s="136"/>
      <c r="Q112" s="136"/>
      <c r="R112" s="136"/>
      <c r="S112" s="136"/>
      <c r="T112" s="136"/>
      <c r="U112" s="136"/>
    </row>
    <row r="113" spans="1:21" s="3" customFormat="1" ht="13.5" thickBot="1" x14ac:dyDescent="0.25">
      <c r="A113" s="41" t="str">
        <f t="shared" si="33"/>
        <v/>
      </c>
      <c r="B113" s="41" t="str">
        <f t="shared" si="31"/>
        <v/>
      </c>
      <c r="C113" s="41" t="str">
        <f t="shared" si="32"/>
        <v/>
      </c>
      <c r="D113" s="129" t="str">
        <f t="shared" si="34"/>
        <v/>
      </c>
      <c r="E113" s="134"/>
      <c r="F113" s="134"/>
      <c r="G113" s="134"/>
      <c r="H113" s="134"/>
      <c r="I113" s="134"/>
      <c r="J113" s="134" t="str">
        <f t="shared" si="29"/>
        <v/>
      </c>
      <c r="K113" s="134" t="str">
        <f t="shared" si="30"/>
        <v/>
      </c>
      <c r="L113" s="134"/>
      <c r="M113" s="136"/>
      <c r="N113" s="136"/>
      <c r="O113" s="136"/>
      <c r="P113" s="136"/>
      <c r="Q113" s="136"/>
      <c r="R113" s="136"/>
      <c r="S113" s="136"/>
      <c r="T113" s="136"/>
      <c r="U113" s="136"/>
    </row>
    <row r="114" spans="1:21" s="3" customFormat="1" ht="13.5" thickBot="1" x14ac:dyDescent="0.25">
      <c r="A114" s="41" t="str">
        <f t="shared" si="33"/>
        <v/>
      </c>
      <c r="B114" s="41" t="str">
        <f t="shared" si="31"/>
        <v/>
      </c>
      <c r="C114" s="41" t="str">
        <f t="shared" si="32"/>
        <v/>
      </c>
      <c r="D114" s="129" t="str">
        <f t="shared" si="34"/>
        <v/>
      </c>
      <c r="E114" s="134"/>
      <c r="F114" s="134"/>
      <c r="G114" s="134"/>
      <c r="H114" s="134"/>
      <c r="I114" s="134"/>
      <c r="J114" s="134" t="str">
        <f t="shared" si="29"/>
        <v/>
      </c>
      <c r="K114" s="134" t="str">
        <f t="shared" si="30"/>
        <v/>
      </c>
      <c r="L114" s="134"/>
      <c r="M114" s="136"/>
      <c r="N114" s="136"/>
      <c r="O114" s="136"/>
      <c r="P114" s="136"/>
      <c r="Q114" s="136"/>
      <c r="R114" s="136"/>
      <c r="S114" s="136"/>
      <c r="T114" s="136"/>
      <c r="U114" s="136"/>
    </row>
    <row r="115" spans="1:21" s="3" customFormat="1" ht="13.5" thickBot="1" x14ac:dyDescent="0.25">
      <c r="A115" s="41" t="str">
        <f t="shared" si="33"/>
        <v/>
      </c>
      <c r="B115" s="41" t="str">
        <f t="shared" si="31"/>
        <v/>
      </c>
      <c r="C115" s="41" t="str">
        <f t="shared" si="32"/>
        <v/>
      </c>
      <c r="D115" s="129" t="str">
        <f t="shared" si="34"/>
        <v/>
      </c>
      <c r="E115" s="134"/>
      <c r="F115" s="134"/>
      <c r="G115" s="134"/>
      <c r="H115" s="134"/>
      <c r="I115" s="134"/>
      <c r="J115" s="134" t="str">
        <f t="shared" si="29"/>
        <v/>
      </c>
      <c r="K115" s="134" t="str">
        <f t="shared" si="30"/>
        <v/>
      </c>
      <c r="L115" s="134"/>
      <c r="M115" s="136"/>
      <c r="N115" s="136"/>
      <c r="O115" s="136"/>
      <c r="P115" s="136"/>
      <c r="Q115" s="136"/>
      <c r="R115" s="136"/>
      <c r="S115" s="136"/>
      <c r="T115" s="136"/>
      <c r="U115" s="136"/>
    </row>
    <row r="116" spans="1:21" s="3" customFormat="1" ht="13.5" thickBot="1" x14ac:dyDescent="0.25">
      <c r="A116" s="41" t="str">
        <f t="shared" si="33"/>
        <v/>
      </c>
      <c r="B116" s="41" t="str">
        <f t="shared" si="31"/>
        <v/>
      </c>
      <c r="C116" s="41" t="str">
        <f t="shared" si="32"/>
        <v/>
      </c>
      <c r="D116" s="129" t="str">
        <f t="shared" si="34"/>
        <v/>
      </c>
      <c r="E116" s="134"/>
      <c r="F116" s="134"/>
      <c r="G116" s="134"/>
      <c r="H116" s="134"/>
      <c r="I116" s="134"/>
      <c r="J116" s="134" t="str">
        <f t="shared" si="29"/>
        <v/>
      </c>
      <c r="K116" s="134" t="str">
        <f t="shared" si="30"/>
        <v/>
      </c>
      <c r="L116" s="134"/>
      <c r="M116" s="136"/>
      <c r="N116" s="136"/>
      <c r="O116" s="136"/>
      <c r="P116" s="136"/>
      <c r="Q116" s="136"/>
      <c r="R116" s="136"/>
      <c r="S116" s="136"/>
      <c r="T116" s="136"/>
      <c r="U116" s="136"/>
    </row>
    <row r="117" spans="1:21" s="3" customFormat="1" ht="13.5" thickBot="1" x14ac:dyDescent="0.25">
      <c r="A117" s="41" t="str">
        <f t="shared" si="33"/>
        <v/>
      </c>
      <c r="B117" s="41" t="str">
        <f t="shared" si="31"/>
        <v/>
      </c>
      <c r="C117" s="41" t="str">
        <f t="shared" si="32"/>
        <v/>
      </c>
      <c r="D117" s="129" t="str">
        <f t="shared" si="34"/>
        <v/>
      </c>
      <c r="E117" s="134"/>
      <c r="F117" s="134"/>
      <c r="G117" s="134"/>
      <c r="H117" s="134"/>
      <c r="I117" s="134"/>
      <c r="J117" s="134" t="str">
        <f t="shared" si="29"/>
        <v/>
      </c>
      <c r="K117" s="134" t="str">
        <f t="shared" si="30"/>
        <v/>
      </c>
      <c r="L117" s="134"/>
      <c r="M117" s="136"/>
      <c r="N117" s="136"/>
      <c r="O117" s="136"/>
      <c r="P117" s="136"/>
      <c r="Q117" s="136"/>
      <c r="R117" s="136"/>
      <c r="S117" s="136"/>
      <c r="T117" s="136"/>
      <c r="U117" s="136"/>
    </row>
    <row r="118" spans="1:21" s="3" customFormat="1" ht="13.5" thickBot="1" x14ac:dyDescent="0.25">
      <c r="A118" s="41" t="str">
        <f t="shared" si="33"/>
        <v/>
      </c>
      <c r="B118" s="41" t="str">
        <f t="shared" si="31"/>
        <v/>
      </c>
      <c r="C118" s="41" t="str">
        <f t="shared" si="32"/>
        <v/>
      </c>
      <c r="D118" s="129" t="str">
        <f t="shared" si="34"/>
        <v/>
      </c>
      <c r="E118" s="134"/>
      <c r="F118" s="134"/>
      <c r="G118" s="134"/>
      <c r="H118" s="134"/>
      <c r="I118" s="134"/>
      <c r="J118" s="134" t="str">
        <f t="shared" si="29"/>
        <v/>
      </c>
      <c r="K118" s="134" t="str">
        <f t="shared" si="30"/>
        <v/>
      </c>
      <c r="L118" s="134"/>
      <c r="M118" s="136"/>
      <c r="N118" s="136"/>
      <c r="O118" s="136"/>
      <c r="P118" s="136"/>
      <c r="Q118" s="136"/>
      <c r="R118" s="136"/>
      <c r="S118" s="136"/>
      <c r="T118" s="136"/>
      <c r="U118" s="136"/>
    </row>
    <row r="119" spans="1:21" s="3" customFormat="1" ht="13.5" thickBot="1" x14ac:dyDescent="0.25">
      <c r="A119" s="41" t="str">
        <f t="shared" si="33"/>
        <v/>
      </c>
      <c r="B119" s="41" t="str">
        <f t="shared" si="31"/>
        <v/>
      </c>
      <c r="C119" s="41" t="str">
        <f t="shared" si="32"/>
        <v/>
      </c>
      <c r="D119" s="129" t="str">
        <f t="shared" si="34"/>
        <v/>
      </c>
      <c r="E119" s="134"/>
      <c r="F119" s="134"/>
      <c r="G119" s="134"/>
      <c r="H119" s="134"/>
      <c r="I119" s="134"/>
      <c r="J119" s="134" t="str">
        <f t="shared" si="29"/>
        <v/>
      </c>
      <c r="K119" s="134" t="str">
        <f t="shared" si="30"/>
        <v/>
      </c>
      <c r="L119" s="134"/>
      <c r="M119" s="136"/>
      <c r="N119" s="136"/>
      <c r="O119" s="136"/>
      <c r="P119" s="136"/>
      <c r="Q119" s="136"/>
      <c r="R119" s="136"/>
      <c r="S119" s="136"/>
      <c r="T119" s="136"/>
      <c r="U119" s="136"/>
    </row>
    <row r="120" spans="1:21" s="3" customFormat="1" ht="13.5" thickBot="1" x14ac:dyDescent="0.25">
      <c r="A120" s="41" t="str">
        <f t="shared" si="33"/>
        <v/>
      </c>
      <c r="B120" s="41" t="str">
        <f t="shared" si="31"/>
        <v/>
      </c>
      <c r="C120" s="41" t="str">
        <f t="shared" si="32"/>
        <v/>
      </c>
      <c r="D120" s="129" t="str">
        <f t="shared" si="34"/>
        <v/>
      </c>
      <c r="E120" s="134"/>
      <c r="F120" s="134"/>
      <c r="G120" s="134"/>
      <c r="H120" s="134"/>
      <c r="I120" s="134"/>
      <c r="J120" s="134" t="str">
        <f t="shared" si="29"/>
        <v/>
      </c>
      <c r="K120" s="134" t="str">
        <f t="shared" si="30"/>
        <v/>
      </c>
      <c r="L120" s="134"/>
      <c r="M120" s="136"/>
      <c r="N120" s="136"/>
      <c r="O120" s="136"/>
      <c r="P120" s="136"/>
      <c r="Q120" s="136"/>
      <c r="R120" s="136"/>
      <c r="S120" s="136"/>
      <c r="T120" s="136"/>
      <c r="U120" s="136"/>
    </row>
    <row r="121" spans="1:21" s="3" customFormat="1" ht="13.5" thickBot="1" x14ac:dyDescent="0.25">
      <c r="A121" s="41" t="str">
        <f t="shared" si="33"/>
        <v/>
      </c>
      <c r="B121" s="41" t="str">
        <f t="shared" si="31"/>
        <v/>
      </c>
      <c r="C121" s="41" t="str">
        <f t="shared" si="32"/>
        <v/>
      </c>
      <c r="D121" s="129" t="str">
        <f t="shared" si="34"/>
        <v/>
      </c>
      <c r="E121" s="134"/>
      <c r="F121" s="134"/>
      <c r="G121" s="134"/>
      <c r="H121" s="134"/>
      <c r="I121" s="134"/>
      <c r="J121" s="134" t="str">
        <f t="shared" si="29"/>
        <v/>
      </c>
      <c r="K121" s="134" t="str">
        <f t="shared" si="30"/>
        <v/>
      </c>
      <c r="L121" s="134"/>
      <c r="M121" s="136"/>
      <c r="N121" s="136"/>
      <c r="O121" s="136"/>
      <c r="P121" s="136"/>
      <c r="Q121" s="136"/>
      <c r="R121" s="136"/>
      <c r="S121" s="136"/>
      <c r="T121" s="136"/>
      <c r="U121" s="136"/>
    </row>
    <row r="122" spans="1:21" s="3" customFormat="1" ht="13.5" thickBot="1" x14ac:dyDescent="0.25">
      <c r="A122" s="41" t="str">
        <f t="shared" si="33"/>
        <v/>
      </c>
      <c r="B122" s="41" t="str">
        <f t="shared" si="31"/>
        <v/>
      </c>
      <c r="C122" s="41" t="str">
        <f t="shared" si="32"/>
        <v/>
      </c>
      <c r="D122" s="129" t="str">
        <f t="shared" si="34"/>
        <v/>
      </c>
      <c r="E122" s="134"/>
      <c r="F122" s="134"/>
      <c r="G122" s="134"/>
      <c r="H122" s="134"/>
      <c r="I122" s="134"/>
      <c r="J122" s="134" t="str">
        <f t="shared" si="29"/>
        <v/>
      </c>
      <c r="K122" s="134" t="str">
        <f t="shared" si="30"/>
        <v/>
      </c>
      <c r="L122" s="134"/>
      <c r="M122" s="136"/>
      <c r="N122" s="136"/>
      <c r="O122" s="136"/>
      <c r="P122" s="136"/>
      <c r="Q122" s="136"/>
      <c r="R122" s="136"/>
      <c r="S122" s="136"/>
      <c r="T122" s="136"/>
      <c r="U122" s="136"/>
    </row>
    <row r="123" spans="1:21" s="3" customFormat="1" ht="13.5" thickBot="1" x14ac:dyDescent="0.25">
      <c r="A123" s="41" t="str">
        <f t="shared" si="33"/>
        <v/>
      </c>
      <c r="B123" s="41" t="str">
        <f t="shared" si="31"/>
        <v/>
      </c>
      <c r="C123" s="41" t="str">
        <f t="shared" si="32"/>
        <v/>
      </c>
      <c r="D123" s="129" t="str">
        <f t="shared" si="34"/>
        <v/>
      </c>
      <c r="E123" s="134"/>
      <c r="F123" s="134"/>
      <c r="G123" s="134"/>
      <c r="H123" s="134"/>
      <c r="I123" s="134"/>
      <c r="J123" s="134" t="str">
        <f t="shared" si="29"/>
        <v/>
      </c>
      <c r="K123" s="134" t="str">
        <f t="shared" si="30"/>
        <v/>
      </c>
      <c r="L123" s="134"/>
      <c r="M123" s="136"/>
      <c r="N123" s="136"/>
      <c r="O123" s="136"/>
      <c r="P123" s="136"/>
      <c r="Q123" s="136"/>
      <c r="R123" s="136"/>
      <c r="S123" s="136"/>
      <c r="T123" s="136"/>
      <c r="U123" s="136"/>
    </row>
    <row r="124" spans="1:21" s="3" customFormat="1" ht="13.5" thickBot="1" x14ac:dyDescent="0.25">
      <c r="A124" s="41" t="str">
        <f t="shared" si="33"/>
        <v/>
      </c>
      <c r="B124" s="41" t="str">
        <f t="shared" si="31"/>
        <v/>
      </c>
      <c r="C124" s="41" t="str">
        <f t="shared" si="32"/>
        <v/>
      </c>
      <c r="D124" s="129" t="str">
        <f t="shared" si="34"/>
        <v/>
      </c>
      <c r="E124" s="134"/>
      <c r="F124" s="134"/>
      <c r="G124" s="134"/>
      <c r="H124" s="134"/>
      <c r="I124" s="134"/>
      <c r="J124" s="134" t="str">
        <f t="shared" si="29"/>
        <v/>
      </c>
      <c r="K124" s="134" t="str">
        <f t="shared" si="30"/>
        <v/>
      </c>
      <c r="L124" s="134"/>
      <c r="M124" s="136"/>
      <c r="N124" s="136"/>
      <c r="O124" s="136"/>
      <c r="P124" s="136"/>
      <c r="Q124" s="136"/>
      <c r="R124" s="136"/>
      <c r="S124" s="136"/>
      <c r="T124" s="136"/>
      <c r="U124" s="136"/>
    </row>
    <row r="125" spans="1:21" s="3" customFormat="1" ht="13.5" thickBot="1" x14ac:dyDescent="0.25">
      <c r="A125" s="41" t="str">
        <f t="shared" si="33"/>
        <v/>
      </c>
      <c r="B125" s="41" t="str">
        <f t="shared" si="31"/>
        <v/>
      </c>
      <c r="C125" s="41" t="str">
        <f t="shared" si="32"/>
        <v/>
      </c>
      <c r="D125" s="129" t="str">
        <f t="shared" si="34"/>
        <v/>
      </c>
      <c r="E125" s="134"/>
      <c r="F125" s="134"/>
      <c r="G125" s="134"/>
      <c r="H125" s="134"/>
      <c r="I125" s="134"/>
      <c r="J125" s="134" t="str">
        <f t="shared" si="29"/>
        <v/>
      </c>
      <c r="K125" s="134" t="str">
        <f t="shared" si="30"/>
        <v/>
      </c>
      <c r="L125" s="134"/>
      <c r="M125" s="136"/>
      <c r="N125" s="136"/>
      <c r="O125" s="136"/>
      <c r="P125" s="136"/>
      <c r="Q125" s="136"/>
      <c r="R125" s="136"/>
      <c r="S125" s="136"/>
      <c r="T125" s="136"/>
      <c r="U125" s="136"/>
    </row>
    <row r="126" spans="1:21" s="3" customFormat="1" ht="13.5" thickBot="1" x14ac:dyDescent="0.25">
      <c r="A126" s="41" t="str">
        <f t="shared" si="33"/>
        <v/>
      </c>
      <c r="B126" s="41" t="str">
        <f t="shared" si="31"/>
        <v/>
      </c>
      <c r="C126" s="41" t="str">
        <f t="shared" si="32"/>
        <v/>
      </c>
      <c r="D126" s="129" t="str">
        <f t="shared" si="34"/>
        <v/>
      </c>
      <c r="E126" s="134"/>
      <c r="F126" s="134"/>
      <c r="G126" s="134"/>
      <c r="H126" s="134"/>
      <c r="I126" s="134"/>
      <c r="J126" s="134" t="str">
        <f t="shared" ref="J126:J150" si="35">IF(ISBLANK(I126),"",VLOOKUP(I126,Persons,2,FALSE))</f>
        <v/>
      </c>
      <c r="K126" s="134" t="str">
        <f t="shared" ref="K126:K150" si="36">IF(ISBLANK(I126),"",VLOOKUP($I126,Persons,3,FALSE))</f>
        <v/>
      </c>
      <c r="L126" s="134"/>
      <c r="M126" s="136"/>
      <c r="N126" s="136"/>
      <c r="O126" s="136"/>
      <c r="P126" s="136"/>
      <c r="Q126" s="136"/>
      <c r="R126" s="136"/>
      <c r="S126" s="136"/>
      <c r="T126" s="136"/>
      <c r="U126" s="136"/>
    </row>
    <row r="127" spans="1:21" s="3" customFormat="1" ht="13.5" thickBot="1" x14ac:dyDescent="0.25">
      <c r="A127" s="41" t="str">
        <f t="shared" si="33"/>
        <v/>
      </c>
      <c r="B127" s="41" t="str">
        <f t="shared" ref="B127:B158" si="37">IF(A127="","",VLOOKUP(VALUE(LEFT(A127,1)),Division,2,FALSE))</f>
        <v/>
      </c>
      <c r="C127" s="41" t="str">
        <f t="shared" ref="C127:C158" si="38">IF(A127="","",VLOOKUP(MID(A127,3,2),Unit,2,FALSE))</f>
        <v/>
      </c>
      <c r="D127" s="129" t="str">
        <f t="shared" si="34"/>
        <v/>
      </c>
      <c r="E127" s="134"/>
      <c r="F127" s="134"/>
      <c r="G127" s="134"/>
      <c r="H127" s="134"/>
      <c r="I127" s="134"/>
      <c r="J127" s="134" t="str">
        <f t="shared" si="35"/>
        <v/>
      </c>
      <c r="K127" s="134" t="str">
        <f t="shared" si="36"/>
        <v/>
      </c>
      <c r="L127" s="134"/>
      <c r="M127" s="136"/>
      <c r="N127" s="136"/>
      <c r="O127" s="136"/>
      <c r="P127" s="136"/>
      <c r="Q127" s="136"/>
      <c r="R127" s="136"/>
      <c r="S127" s="136"/>
      <c r="T127" s="136"/>
      <c r="U127" s="136"/>
    </row>
    <row r="128" spans="1:21" s="3" customFormat="1" ht="13.5" thickBot="1" x14ac:dyDescent="0.25">
      <c r="A128" s="41" t="str">
        <f t="shared" si="33"/>
        <v/>
      </c>
      <c r="B128" s="41" t="str">
        <f t="shared" si="37"/>
        <v/>
      </c>
      <c r="C128" s="41" t="str">
        <f t="shared" si="38"/>
        <v/>
      </c>
      <c r="D128" s="129" t="str">
        <f t="shared" si="34"/>
        <v/>
      </c>
      <c r="E128" s="134"/>
      <c r="F128" s="134"/>
      <c r="G128" s="134"/>
      <c r="H128" s="134"/>
      <c r="I128" s="134"/>
      <c r="J128" s="134" t="str">
        <f t="shared" si="35"/>
        <v/>
      </c>
      <c r="K128" s="134" t="str">
        <f t="shared" si="36"/>
        <v/>
      </c>
      <c r="L128" s="134"/>
      <c r="M128" s="136"/>
      <c r="N128" s="136"/>
      <c r="O128" s="136"/>
      <c r="P128" s="136"/>
      <c r="Q128" s="136"/>
      <c r="R128" s="136"/>
      <c r="S128" s="136"/>
      <c r="T128" s="136"/>
      <c r="U128" s="136"/>
    </row>
    <row r="129" spans="1:21" s="3" customFormat="1" ht="13.5" thickBot="1" x14ac:dyDescent="0.25">
      <c r="A129" s="41" t="str">
        <f t="shared" si="33"/>
        <v/>
      </c>
      <c r="B129" s="41" t="str">
        <f t="shared" si="37"/>
        <v/>
      </c>
      <c r="C129" s="41" t="str">
        <f t="shared" si="38"/>
        <v/>
      </c>
      <c r="D129" s="129" t="str">
        <f t="shared" si="34"/>
        <v/>
      </c>
      <c r="E129" s="134"/>
      <c r="F129" s="134"/>
      <c r="G129" s="134"/>
      <c r="H129" s="134"/>
      <c r="I129" s="134"/>
      <c r="J129" s="134" t="str">
        <f t="shared" si="35"/>
        <v/>
      </c>
      <c r="K129" s="134" t="str">
        <f t="shared" si="36"/>
        <v/>
      </c>
      <c r="L129" s="134"/>
      <c r="M129" s="136"/>
      <c r="N129" s="136"/>
      <c r="O129" s="136"/>
      <c r="P129" s="136"/>
      <c r="Q129" s="136"/>
      <c r="R129" s="136"/>
      <c r="S129" s="136"/>
      <c r="T129" s="136"/>
      <c r="U129" s="136"/>
    </row>
    <row r="130" spans="1:21" s="3" customFormat="1" ht="13.5" thickBot="1" x14ac:dyDescent="0.25">
      <c r="A130" s="41" t="str">
        <f t="shared" si="33"/>
        <v/>
      </c>
      <c r="B130" s="41" t="str">
        <f t="shared" si="37"/>
        <v/>
      </c>
      <c r="C130" s="41" t="str">
        <f t="shared" si="38"/>
        <v/>
      </c>
      <c r="D130" s="129" t="str">
        <f t="shared" si="34"/>
        <v/>
      </c>
      <c r="E130" s="134"/>
      <c r="F130" s="134"/>
      <c r="G130" s="134"/>
      <c r="H130" s="134"/>
      <c r="I130" s="134"/>
      <c r="J130" s="134" t="str">
        <f t="shared" si="35"/>
        <v/>
      </c>
      <c r="K130" s="134" t="str">
        <f t="shared" si="36"/>
        <v/>
      </c>
      <c r="L130" s="134"/>
      <c r="M130" s="136"/>
      <c r="N130" s="136"/>
      <c r="O130" s="136"/>
      <c r="P130" s="136"/>
      <c r="Q130" s="136"/>
      <c r="R130" s="136"/>
      <c r="S130" s="136"/>
      <c r="T130" s="136"/>
      <c r="U130" s="136"/>
    </row>
    <row r="131" spans="1:21" s="3" customFormat="1" ht="13.5" thickBot="1" x14ac:dyDescent="0.25">
      <c r="A131" s="41" t="str">
        <f t="shared" si="33"/>
        <v/>
      </c>
      <c r="B131" s="41" t="str">
        <f t="shared" si="37"/>
        <v/>
      </c>
      <c r="C131" s="41" t="str">
        <f t="shared" si="38"/>
        <v/>
      </c>
      <c r="D131" s="129" t="str">
        <f t="shared" si="34"/>
        <v/>
      </c>
      <c r="E131" s="134"/>
      <c r="F131" s="134"/>
      <c r="G131" s="134"/>
      <c r="H131" s="134"/>
      <c r="I131" s="134"/>
      <c r="J131" s="134" t="str">
        <f t="shared" si="35"/>
        <v/>
      </c>
      <c r="K131" s="134" t="str">
        <f t="shared" si="36"/>
        <v/>
      </c>
      <c r="L131" s="134"/>
      <c r="M131" s="136"/>
      <c r="N131" s="136"/>
      <c r="O131" s="136"/>
      <c r="P131" s="136"/>
      <c r="Q131" s="136"/>
      <c r="R131" s="136"/>
      <c r="S131" s="136"/>
      <c r="T131" s="136"/>
      <c r="U131" s="136"/>
    </row>
    <row r="132" spans="1:21" s="3" customFormat="1" ht="13.5" thickBot="1" x14ac:dyDescent="0.25">
      <c r="A132" s="41" t="str">
        <f t="shared" si="33"/>
        <v/>
      </c>
      <c r="B132" s="41" t="str">
        <f t="shared" si="37"/>
        <v/>
      </c>
      <c r="C132" s="41" t="str">
        <f t="shared" si="38"/>
        <v/>
      </c>
      <c r="D132" s="129" t="str">
        <f t="shared" si="34"/>
        <v/>
      </c>
      <c r="E132" s="134"/>
      <c r="F132" s="134"/>
      <c r="G132" s="134"/>
      <c r="H132" s="134"/>
      <c r="I132" s="134"/>
      <c r="J132" s="134" t="str">
        <f t="shared" si="35"/>
        <v/>
      </c>
      <c r="K132" s="134" t="str">
        <f t="shared" si="36"/>
        <v/>
      </c>
      <c r="L132" s="134"/>
      <c r="M132" s="136"/>
      <c r="N132" s="136"/>
      <c r="O132" s="136"/>
      <c r="P132" s="136"/>
      <c r="Q132" s="136"/>
      <c r="R132" s="136"/>
      <c r="S132" s="136"/>
      <c r="T132" s="136"/>
      <c r="U132" s="136"/>
    </row>
    <row r="133" spans="1:21" s="3" customFormat="1" ht="13.5" thickBot="1" x14ac:dyDescent="0.25">
      <c r="A133" s="41" t="str">
        <f t="shared" si="33"/>
        <v/>
      </c>
      <c r="B133" s="41" t="str">
        <f t="shared" si="37"/>
        <v/>
      </c>
      <c r="C133" s="41" t="str">
        <f t="shared" si="38"/>
        <v/>
      </c>
      <c r="D133" s="129" t="str">
        <f t="shared" si="34"/>
        <v/>
      </c>
      <c r="E133" s="134"/>
      <c r="F133" s="134"/>
      <c r="G133" s="134"/>
      <c r="H133" s="134"/>
      <c r="I133" s="134"/>
      <c r="J133" s="134" t="str">
        <f t="shared" si="35"/>
        <v/>
      </c>
      <c r="K133" s="134" t="str">
        <f t="shared" si="36"/>
        <v/>
      </c>
      <c r="L133" s="134"/>
      <c r="M133" s="136"/>
      <c r="N133" s="136"/>
      <c r="O133" s="136"/>
      <c r="P133" s="136"/>
      <c r="Q133" s="136"/>
      <c r="R133" s="136"/>
      <c r="S133" s="136"/>
      <c r="T133" s="136"/>
      <c r="U133" s="136"/>
    </row>
    <row r="134" spans="1:21" s="3" customFormat="1" ht="13.5" thickBot="1" x14ac:dyDescent="0.25">
      <c r="A134" s="41" t="str">
        <f t="shared" si="33"/>
        <v/>
      </c>
      <c r="B134" s="41" t="str">
        <f t="shared" si="37"/>
        <v/>
      </c>
      <c r="C134" s="41" t="str">
        <f t="shared" si="38"/>
        <v/>
      </c>
      <c r="D134" s="129" t="str">
        <f t="shared" si="34"/>
        <v/>
      </c>
      <c r="E134" s="134"/>
      <c r="F134" s="134"/>
      <c r="G134" s="134"/>
      <c r="H134" s="134"/>
      <c r="I134" s="134"/>
      <c r="J134" s="134" t="str">
        <f t="shared" si="35"/>
        <v/>
      </c>
      <c r="K134" s="134" t="str">
        <f t="shared" si="36"/>
        <v/>
      </c>
      <c r="L134" s="134"/>
      <c r="M134" s="136"/>
      <c r="N134" s="136"/>
      <c r="O134" s="136"/>
      <c r="P134" s="136"/>
      <c r="Q134" s="136"/>
      <c r="R134" s="136"/>
      <c r="S134" s="136"/>
      <c r="T134" s="136"/>
      <c r="U134" s="136"/>
    </row>
    <row r="135" spans="1:21" s="3" customFormat="1" ht="13.5" thickBot="1" x14ac:dyDescent="0.25">
      <c r="A135" s="41" t="str">
        <f t="shared" si="33"/>
        <v/>
      </c>
      <c r="B135" s="41" t="str">
        <f t="shared" si="37"/>
        <v/>
      </c>
      <c r="C135" s="41" t="str">
        <f t="shared" si="38"/>
        <v/>
      </c>
      <c r="D135" s="129" t="str">
        <f t="shared" si="34"/>
        <v/>
      </c>
      <c r="E135" s="134"/>
      <c r="F135" s="134"/>
      <c r="G135" s="134"/>
      <c r="H135" s="134"/>
      <c r="I135" s="134"/>
      <c r="J135" s="134" t="str">
        <f t="shared" si="35"/>
        <v/>
      </c>
      <c r="K135" s="134" t="str">
        <f t="shared" si="36"/>
        <v/>
      </c>
      <c r="L135" s="134"/>
      <c r="M135" s="136"/>
      <c r="N135" s="136"/>
      <c r="O135" s="136"/>
      <c r="P135" s="136"/>
      <c r="Q135" s="136"/>
      <c r="R135" s="136"/>
      <c r="S135" s="136"/>
      <c r="T135" s="136"/>
      <c r="U135" s="136"/>
    </row>
    <row r="136" spans="1:21" s="3" customFormat="1" ht="13.5" thickBot="1" x14ac:dyDescent="0.25">
      <c r="A136" s="41" t="str">
        <f t="shared" si="33"/>
        <v/>
      </c>
      <c r="B136" s="41" t="str">
        <f t="shared" si="37"/>
        <v/>
      </c>
      <c r="C136" s="41" t="str">
        <f t="shared" si="38"/>
        <v/>
      </c>
      <c r="D136" s="129" t="str">
        <f t="shared" ref="D136:D167" si="39">IF(A137="","",VLOOKUP(MID(A137,6,2),Team,2,FALSE))</f>
        <v/>
      </c>
      <c r="E136" s="134"/>
      <c r="F136" s="134"/>
      <c r="G136" s="134"/>
      <c r="H136" s="134"/>
      <c r="I136" s="134"/>
      <c r="J136" s="134" t="str">
        <f t="shared" si="35"/>
        <v/>
      </c>
      <c r="K136" s="134" t="str">
        <f t="shared" si="36"/>
        <v/>
      </c>
      <c r="L136" s="134"/>
      <c r="M136" s="136"/>
      <c r="N136" s="136"/>
      <c r="O136" s="136"/>
      <c r="P136" s="136"/>
      <c r="Q136" s="136"/>
      <c r="R136" s="136"/>
      <c r="S136" s="136"/>
      <c r="T136" s="136"/>
      <c r="U136" s="136"/>
    </row>
    <row r="137" spans="1:21" s="3" customFormat="1" ht="13.5" thickBot="1" x14ac:dyDescent="0.25">
      <c r="A137" s="41" t="str">
        <f t="shared" si="33"/>
        <v/>
      </c>
      <c r="B137" s="41" t="str">
        <f t="shared" si="37"/>
        <v/>
      </c>
      <c r="C137" s="41" t="str">
        <f t="shared" si="38"/>
        <v/>
      </c>
      <c r="D137" s="129" t="str">
        <f t="shared" si="39"/>
        <v/>
      </c>
      <c r="E137" s="134"/>
      <c r="F137" s="134"/>
      <c r="G137" s="134"/>
      <c r="H137" s="134"/>
      <c r="I137" s="134"/>
      <c r="J137" s="134" t="str">
        <f t="shared" si="35"/>
        <v/>
      </c>
      <c r="K137" s="134" t="str">
        <f t="shared" si="36"/>
        <v/>
      </c>
      <c r="L137" s="134"/>
      <c r="M137" s="136"/>
      <c r="N137" s="136"/>
      <c r="O137" s="136"/>
      <c r="P137" s="136"/>
      <c r="Q137" s="136"/>
      <c r="R137" s="136"/>
      <c r="S137" s="136"/>
      <c r="T137" s="136"/>
      <c r="U137" s="136"/>
    </row>
    <row r="138" spans="1:21" s="3" customFormat="1" ht="13.5" thickBot="1" x14ac:dyDescent="0.25">
      <c r="A138" s="41" t="str">
        <f t="shared" si="33"/>
        <v/>
      </c>
      <c r="B138" s="41" t="str">
        <f t="shared" si="37"/>
        <v/>
      </c>
      <c r="C138" s="41" t="str">
        <f t="shared" si="38"/>
        <v/>
      </c>
      <c r="D138" s="129" t="str">
        <f t="shared" si="39"/>
        <v/>
      </c>
      <c r="E138" s="134"/>
      <c r="F138" s="134"/>
      <c r="G138" s="134"/>
      <c r="H138" s="134"/>
      <c r="I138" s="134"/>
      <c r="J138" s="134" t="str">
        <f t="shared" si="35"/>
        <v/>
      </c>
      <c r="K138" s="134" t="str">
        <f t="shared" si="36"/>
        <v/>
      </c>
      <c r="L138" s="134"/>
      <c r="M138" s="136"/>
      <c r="N138" s="136"/>
      <c r="O138" s="136"/>
      <c r="P138" s="136"/>
      <c r="Q138" s="136"/>
      <c r="R138" s="136"/>
      <c r="S138" s="136"/>
      <c r="T138" s="136"/>
      <c r="U138" s="136"/>
    </row>
    <row r="139" spans="1:21" s="3" customFormat="1" ht="13.5" thickBot="1" x14ac:dyDescent="0.25">
      <c r="A139" s="41" t="str">
        <f t="shared" si="33"/>
        <v/>
      </c>
      <c r="B139" s="41" t="str">
        <f t="shared" si="37"/>
        <v/>
      </c>
      <c r="C139" s="41" t="str">
        <f t="shared" si="38"/>
        <v/>
      </c>
      <c r="D139" s="129" t="str">
        <f t="shared" si="39"/>
        <v/>
      </c>
      <c r="E139" s="134"/>
      <c r="F139" s="134"/>
      <c r="G139" s="134"/>
      <c r="H139" s="134"/>
      <c r="I139" s="134"/>
      <c r="J139" s="134" t="str">
        <f t="shared" si="35"/>
        <v/>
      </c>
      <c r="K139" s="134" t="str">
        <f t="shared" si="36"/>
        <v/>
      </c>
      <c r="L139" s="134"/>
      <c r="M139" s="136"/>
      <c r="N139" s="136"/>
      <c r="O139" s="136"/>
      <c r="P139" s="136"/>
      <c r="Q139" s="136"/>
      <c r="R139" s="136"/>
      <c r="S139" s="136"/>
      <c r="T139" s="136"/>
      <c r="U139" s="136"/>
    </row>
    <row r="140" spans="1:21" s="3" customFormat="1" ht="13.5" thickBot="1" x14ac:dyDescent="0.25">
      <c r="A140" s="41" t="str">
        <f t="shared" si="33"/>
        <v/>
      </c>
      <c r="B140" s="41" t="str">
        <f t="shared" si="37"/>
        <v/>
      </c>
      <c r="C140" s="41" t="str">
        <f t="shared" si="38"/>
        <v/>
      </c>
      <c r="D140" s="129" t="str">
        <f t="shared" si="39"/>
        <v/>
      </c>
      <c r="E140" s="134"/>
      <c r="F140" s="134"/>
      <c r="G140" s="134"/>
      <c r="H140" s="134"/>
      <c r="I140" s="134"/>
      <c r="J140" s="134" t="str">
        <f t="shared" si="35"/>
        <v/>
      </c>
      <c r="K140" s="134" t="str">
        <f t="shared" si="36"/>
        <v/>
      </c>
      <c r="L140" s="134"/>
      <c r="M140" s="136"/>
      <c r="N140" s="136"/>
      <c r="O140" s="136"/>
      <c r="P140" s="136"/>
      <c r="Q140" s="136"/>
      <c r="R140" s="136"/>
      <c r="S140" s="136"/>
      <c r="T140" s="136"/>
      <c r="U140" s="136"/>
    </row>
    <row r="141" spans="1:21" s="3" customFormat="1" ht="13.5" thickBot="1" x14ac:dyDescent="0.25">
      <c r="A141" s="41" t="str">
        <f t="shared" si="33"/>
        <v/>
      </c>
      <c r="B141" s="41" t="str">
        <f t="shared" si="37"/>
        <v/>
      </c>
      <c r="C141" s="41" t="str">
        <f t="shared" si="38"/>
        <v/>
      </c>
      <c r="D141" s="129" t="str">
        <f t="shared" si="39"/>
        <v/>
      </c>
      <c r="E141" s="134"/>
      <c r="F141" s="134"/>
      <c r="G141" s="134"/>
      <c r="H141" s="134"/>
      <c r="I141" s="134"/>
      <c r="J141" s="134" t="str">
        <f t="shared" si="35"/>
        <v/>
      </c>
      <c r="K141" s="134" t="str">
        <f t="shared" si="36"/>
        <v/>
      </c>
      <c r="L141" s="134"/>
      <c r="M141" s="136"/>
      <c r="N141" s="136"/>
      <c r="O141" s="136"/>
      <c r="P141" s="136"/>
      <c r="Q141" s="136"/>
      <c r="R141" s="136"/>
      <c r="S141" s="136"/>
      <c r="T141" s="136"/>
      <c r="U141" s="136"/>
    </row>
    <row r="142" spans="1:21" s="3" customFormat="1" ht="13.5" thickBot="1" x14ac:dyDescent="0.25">
      <c r="A142" s="41" t="str">
        <f t="shared" si="33"/>
        <v/>
      </c>
      <c r="B142" s="41" t="str">
        <f t="shared" si="37"/>
        <v/>
      </c>
      <c r="C142" s="41" t="str">
        <f t="shared" si="38"/>
        <v/>
      </c>
      <c r="D142" s="129" t="str">
        <f t="shared" si="39"/>
        <v/>
      </c>
      <c r="E142" s="134"/>
      <c r="F142" s="134"/>
      <c r="G142" s="134"/>
      <c r="H142" s="134"/>
      <c r="I142" s="134"/>
      <c r="J142" s="134" t="str">
        <f t="shared" si="35"/>
        <v/>
      </c>
      <c r="K142" s="134" t="str">
        <f t="shared" si="36"/>
        <v/>
      </c>
      <c r="L142" s="134"/>
      <c r="M142" s="136"/>
      <c r="N142" s="136"/>
      <c r="O142" s="136"/>
      <c r="P142" s="136"/>
      <c r="Q142" s="136"/>
      <c r="R142" s="136"/>
      <c r="S142" s="136"/>
      <c r="T142" s="136"/>
      <c r="U142" s="136"/>
    </row>
    <row r="143" spans="1:21" s="3" customFormat="1" ht="13.5" thickBot="1" x14ac:dyDescent="0.25">
      <c r="A143" s="41" t="str">
        <f t="shared" si="33"/>
        <v/>
      </c>
      <c r="B143" s="41" t="str">
        <f t="shared" si="37"/>
        <v/>
      </c>
      <c r="C143" s="41" t="str">
        <f t="shared" si="38"/>
        <v/>
      </c>
      <c r="D143" s="129" t="str">
        <f t="shared" si="39"/>
        <v/>
      </c>
      <c r="E143" s="134"/>
      <c r="F143" s="134"/>
      <c r="G143" s="134"/>
      <c r="H143" s="134"/>
      <c r="I143" s="134"/>
      <c r="J143" s="134" t="str">
        <f t="shared" si="35"/>
        <v/>
      </c>
      <c r="K143" s="134" t="str">
        <f t="shared" si="36"/>
        <v/>
      </c>
      <c r="L143" s="134"/>
      <c r="M143" s="136"/>
      <c r="N143" s="136"/>
      <c r="O143" s="136"/>
      <c r="P143" s="136"/>
      <c r="Q143" s="136"/>
      <c r="R143" s="136"/>
      <c r="S143" s="136"/>
      <c r="T143" s="136"/>
      <c r="U143" s="136"/>
    </row>
    <row r="144" spans="1:21" s="3" customFormat="1" ht="13.5" thickBot="1" x14ac:dyDescent="0.25">
      <c r="A144" s="41" t="str">
        <f t="shared" si="33"/>
        <v/>
      </c>
      <c r="B144" s="41" t="str">
        <f t="shared" si="37"/>
        <v/>
      </c>
      <c r="C144" s="41" t="str">
        <f t="shared" si="38"/>
        <v/>
      </c>
      <c r="D144" s="129" t="str">
        <f t="shared" si="39"/>
        <v/>
      </c>
      <c r="E144" s="134"/>
      <c r="F144" s="134"/>
      <c r="G144" s="134"/>
      <c r="H144" s="134"/>
      <c r="I144" s="134"/>
      <c r="J144" s="134" t="str">
        <f t="shared" si="35"/>
        <v/>
      </c>
      <c r="K144" s="134" t="str">
        <f t="shared" si="36"/>
        <v/>
      </c>
      <c r="L144" s="134"/>
      <c r="M144" s="136"/>
      <c r="N144" s="136"/>
      <c r="O144" s="136"/>
      <c r="P144" s="136"/>
      <c r="Q144" s="136"/>
      <c r="R144" s="136"/>
      <c r="S144" s="136"/>
      <c r="T144" s="136"/>
      <c r="U144" s="136"/>
    </row>
    <row r="145" spans="1:21" s="3" customFormat="1" ht="13.5" thickBot="1" x14ac:dyDescent="0.25">
      <c r="A145" s="41" t="str">
        <f t="shared" si="33"/>
        <v/>
      </c>
      <c r="B145" s="41" t="str">
        <f t="shared" si="37"/>
        <v/>
      </c>
      <c r="C145" s="41" t="str">
        <f t="shared" si="38"/>
        <v/>
      </c>
      <c r="D145" s="129" t="str">
        <f t="shared" si="39"/>
        <v/>
      </c>
      <c r="E145" s="134"/>
      <c r="F145" s="134"/>
      <c r="G145" s="134"/>
      <c r="H145" s="134"/>
      <c r="I145" s="134"/>
      <c r="J145" s="134" t="str">
        <f t="shared" si="35"/>
        <v/>
      </c>
      <c r="K145" s="134" t="str">
        <f t="shared" si="36"/>
        <v/>
      </c>
      <c r="L145" s="134"/>
      <c r="M145" s="136"/>
      <c r="N145" s="136"/>
      <c r="O145" s="136"/>
      <c r="P145" s="136"/>
      <c r="Q145" s="136"/>
      <c r="R145" s="136"/>
      <c r="S145" s="136"/>
      <c r="T145" s="136"/>
      <c r="U145" s="136"/>
    </row>
    <row r="146" spans="1:21" s="3" customFormat="1" ht="13.5" thickBot="1" x14ac:dyDescent="0.25">
      <c r="A146" s="41" t="str">
        <f t="shared" si="33"/>
        <v/>
      </c>
      <c r="B146" s="41" t="str">
        <f t="shared" si="37"/>
        <v/>
      </c>
      <c r="C146" s="41" t="str">
        <f t="shared" si="38"/>
        <v/>
      </c>
      <c r="D146" s="129" t="str">
        <f t="shared" si="39"/>
        <v/>
      </c>
      <c r="E146" s="134"/>
      <c r="F146" s="134"/>
      <c r="G146" s="134"/>
      <c r="H146" s="134"/>
      <c r="I146" s="134"/>
      <c r="J146" s="134" t="str">
        <f t="shared" si="35"/>
        <v/>
      </c>
      <c r="K146" s="134" t="str">
        <f t="shared" si="36"/>
        <v/>
      </c>
      <c r="L146" s="134"/>
      <c r="M146" s="136"/>
      <c r="N146" s="136"/>
      <c r="O146" s="136"/>
      <c r="P146" s="136"/>
      <c r="Q146" s="136"/>
      <c r="R146" s="136"/>
      <c r="S146" s="136"/>
      <c r="T146" s="136"/>
      <c r="U146" s="136"/>
    </row>
    <row r="147" spans="1:21" s="3" customFormat="1" ht="13.5" thickBot="1" x14ac:dyDescent="0.25">
      <c r="A147" s="41" t="str">
        <f t="shared" si="33"/>
        <v/>
      </c>
      <c r="B147" s="41" t="str">
        <f t="shared" si="37"/>
        <v/>
      </c>
      <c r="C147" s="41" t="str">
        <f t="shared" si="38"/>
        <v/>
      </c>
      <c r="D147" s="129" t="str">
        <f t="shared" si="39"/>
        <v/>
      </c>
      <c r="E147" s="134"/>
      <c r="F147" s="134"/>
      <c r="G147" s="134"/>
      <c r="H147" s="134"/>
      <c r="I147" s="134"/>
      <c r="J147" s="134" t="str">
        <f t="shared" si="35"/>
        <v/>
      </c>
      <c r="K147" s="134" t="str">
        <f t="shared" si="36"/>
        <v/>
      </c>
      <c r="L147" s="134"/>
      <c r="M147" s="136"/>
      <c r="N147" s="136"/>
      <c r="O147" s="136"/>
      <c r="P147" s="136"/>
      <c r="Q147" s="136"/>
      <c r="R147" s="136"/>
      <c r="S147" s="136"/>
      <c r="T147" s="136"/>
      <c r="U147" s="136"/>
    </row>
    <row r="148" spans="1:21" s="3" customFormat="1" ht="13.5" thickBot="1" x14ac:dyDescent="0.25">
      <c r="A148" s="41" t="str">
        <f t="shared" si="33"/>
        <v/>
      </c>
      <c r="B148" s="41" t="str">
        <f t="shared" si="37"/>
        <v/>
      </c>
      <c r="C148" s="41" t="str">
        <f t="shared" si="38"/>
        <v/>
      </c>
      <c r="D148" s="129" t="str">
        <f t="shared" si="39"/>
        <v/>
      </c>
      <c r="E148" s="134"/>
      <c r="F148" s="134"/>
      <c r="G148" s="134"/>
      <c r="H148" s="134"/>
      <c r="I148" s="134"/>
      <c r="J148" s="134" t="str">
        <f t="shared" si="35"/>
        <v/>
      </c>
      <c r="K148" s="134" t="str">
        <f t="shared" si="36"/>
        <v/>
      </c>
      <c r="L148" s="134"/>
      <c r="M148" s="136"/>
      <c r="N148" s="136"/>
      <c r="O148" s="136"/>
      <c r="P148" s="136"/>
      <c r="Q148" s="136"/>
      <c r="R148" s="136"/>
      <c r="S148" s="136"/>
      <c r="T148" s="136"/>
      <c r="U148" s="136"/>
    </row>
    <row r="149" spans="1:21" s="3" customFormat="1" ht="13.5" thickBot="1" x14ac:dyDescent="0.25">
      <c r="A149" s="41" t="str">
        <f t="shared" si="33"/>
        <v/>
      </c>
      <c r="B149" s="41" t="str">
        <f t="shared" si="37"/>
        <v/>
      </c>
      <c r="C149" s="41" t="str">
        <f t="shared" si="38"/>
        <v/>
      </c>
      <c r="D149" s="129" t="str">
        <f t="shared" si="39"/>
        <v/>
      </c>
      <c r="E149" s="134"/>
      <c r="F149" s="134"/>
      <c r="G149" s="134"/>
      <c r="H149" s="134"/>
      <c r="I149" s="134"/>
      <c r="J149" s="134" t="str">
        <f t="shared" si="35"/>
        <v/>
      </c>
      <c r="K149" s="134" t="str">
        <f t="shared" si="36"/>
        <v/>
      </c>
      <c r="L149" s="134"/>
      <c r="M149" s="136"/>
      <c r="N149" s="136"/>
      <c r="O149" s="136"/>
      <c r="P149" s="136"/>
      <c r="Q149" s="136"/>
      <c r="R149" s="136"/>
      <c r="S149" s="136"/>
      <c r="T149" s="136"/>
      <c r="U149" s="136"/>
    </row>
    <row r="150" spans="1:21" s="3" customFormat="1" ht="13.5" thickBot="1" x14ac:dyDescent="0.25">
      <c r="A150" s="41" t="str">
        <f t="shared" si="33"/>
        <v/>
      </c>
      <c r="B150" s="41" t="str">
        <f t="shared" si="37"/>
        <v/>
      </c>
      <c r="C150" s="41" t="str">
        <f t="shared" si="38"/>
        <v/>
      </c>
      <c r="D150" s="129" t="str">
        <f t="shared" si="39"/>
        <v/>
      </c>
      <c r="E150" s="134"/>
      <c r="F150" s="134"/>
      <c r="G150" s="134"/>
      <c r="H150" s="134"/>
      <c r="I150" s="134"/>
      <c r="J150" s="134" t="str">
        <f t="shared" si="35"/>
        <v/>
      </c>
      <c r="K150" s="134" t="str">
        <f t="shared" si="36"/>
        <v/>
      </c>
      <c r="L150" s="134"/>
      <c r="M150" s="136"/>
      <c r="N150" s="136"/>
      <c r="O150" s="136"/>
      <c r="P150" s="136"/>
      <c r="Q150" s="136"/>
      <c r="R150" s="136"/>
      <c r="S150" s="136"/>
      <c r="T150" s="136"/>
      <c r="U150" s="136"/>
    </row>
    <row r="151" spans="1:21" ht="15" thickBot="1" x14ac:dyDescent="0.25">
      <c r="A151" s="41" t="str">
        <f t="shared" si="33"/>
        <v/>
      </c>
      <c r="B151" s="41" t="str">
        <f t="shared" si="37"/>
        <v/>
      </c>
      <c r="C151" s="41" t="str">
        <f t="shared" si="38"/>
        <v/>
      </c>
      <c r="D151" s="129" t="str">
        <f t="shared" si="39"/>
        <v/>
      </c>
      <c r="E151" s="134"/>
      <c r="F151" s="134"/>
      <c r="G151" s="134"/>
      <c r="H151" s="134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</row>
    <row r="152" spans="1:21" ht="15" thickBot="1" x14ac:dyDescent="0.25">
      <c r="A152" s="41" t="str">
        <f t="shared" si="33"/>
        <v/>
      </c>
      <c r="B152" s="41" t="str">
        <f t="shared" si="37"/>
        <v/>
      </c>
      <c r="C152" s="41" t="str">
        <f t="shared" si="38"/>
        <v/>
      </c>
      <c r="D152" s="129" t="str">
        <f t="shared" si="39"/>
        <v/>
      </c>
      <c r="E152" s="134"/>
      <c r="F152" s="134"/>
      <c r="G152" s="134"/>
      <c r="H152" s="134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</row>
    <row r="153" spans="1:21" ht="15" thickBot="1" x14ac:dyDescent="0.25">
      <c r="A153" s="41" t="str">
        <f t="shared" si="33"/>
        <v/>
      </c>
      <c r="B153" s="41" t="str">
        <f t="shared" si="37"/>
        <v/>
      </c>
      <c r="C153" s="41" t="str">
        <f t="shared" si="38"/>
        <v/>
      </c>
      <c r="D153" s="129" t="str">
        <f t="shared" si="39"/>
        <v/>
      </c>
      <c r="E153" s="134"/>
      <c r="F153" s="134"/>
      <c r="G153" s="134"/>
      <c r="H153" s="134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</row>
    <row r="154" spans="1:21" ht="15" thickBot="1" x14ac:dyDescent="0.25">
      <c r="A154" s="41" t="str">
        <f t="shared" si="33"/>
        <v/>
      </c>
      <c r="B154" s="41" t="str">
        <f t="shared" si="37"/>
        <v/>
      </c>
      <c r="C154" s="41" t="str">
        <f t="shared" si="38"/>
        <v/>
      </c>
      <c r="D154" s="129" t="str">
        <f t="shared" si="39"/>
        <v/>
      </c>
      <c r="E154" s="134"/>
      <c r="F154" s="134"/>
      <c r="G154" s="134"/>
      <c r="H154" s="134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</row>
    <row r="155" spans="1:21" ht="15" thickBot="1" x14ac:dyDescent="0.25">
      <c r="A155" s="41" t="str">
        <f t="shared" si="33"/>
        <v/>
      </c>
      <c r="B155" s="41" t="str">
        <f t="shared" si="37"/>
        <v/>
      </c>
      <c r="C155" s="41" t="str">
        <f t="shared" si="38"/>
        <v/>
      </c>
      <c r="D155" s="129" t="str">
        <f t="shared" si="39"/>
        <v/>
      </c>
      <c r="E155" s="134"/>
      <c r="F155" s="134"/>
      <c r="G155" s="134"/>
      <c r="H155" s="134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</row>
    <row r="156" spans="1:21" ht="15" thickBot="1" x14ac:dyDescent="0.25">
      <c r="A156" s="41" t="str">
        <f t="shared" si="33"/>
        <v/>
      </c>
      <c r="B156" s="41" t="str">
        <f t="shared" si="37"/>
        <v/>
      </c>
      <c r="C156" s="41" t="str">
        <f t="shared" si="38"/>
        <v/>
      </c>
      <c r="D156" s="129" t="str">
        <f t="shared" si="39"/>
        <v/>
      </c>
      <c r="E156" s="134"/>
      <c r="F156" s="134"/>
      <c r="G156" s="134"/>
      <c r="H156" s="134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</row>
    <row r="157" spans="1:21" ht="15" thickBot="1" x14ac:dyDescent="0.25">
      <c r="A157" s="41" t="str">
        <f t="shared" si="33"/>
        <v/>
      </c>
      <c r="B157" s="41" t="str">
        <f t="shared" si="37"/>
        <v/>
      </c>
      <c r="C157" s="41" t="str">
        <f t="shared" si="38"/>
        <v/>
      </c>
      <c r="D157" s="129" t="str">
        <f t="shared" si="39"/>
        <v/>
      </c>
      <c r="E157" s="134"/>
      <c r="F157" s="134"/>
      <c r="G157" s="134"/>
      <c r="H157" s="134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</row>
    <row r="158" spans="1:21" ht="15" thickBot="1" x14ac:dyDescent="0.25">
      <c r="A158" s="41" t="str">
        <f t="shared" si="33"/>
        <v/>
      </c>
      <c r="B158" s="41" t="str">
        <f t="shared" si="37"/>
        <v/>
      </c>
      <c r="C158" s="41" t="str">
        <f t="shared" si="38"/>
        <v/>
      </c>
      <c r="D158" s="129" t="str">
        <f t="shared" si="39"/>
        <v/>
      </c>
      <c r="E158" s="134"/>
      <c r="F158" s="134"/>
      <c r="G158" s="134"/>
      <c r="H158" s="134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</row>
    <row r="159" spans="1:21" ht="15" thickBot="1" x14ac:dyDescent="0.25">
      <c r="A159" s="41" t="str">
        <f t="shared" si="33"/>
        <v/>
      </c>
      <c r="B159" s="41" t="str">
        <f t="shared" ref="B159:B190" si="40">IF(A159="","",VLOOKUP(VALUE(LEFT(A159,1)),Division,2,FALSE))</f>
        <v/>
      </c>
      <c r="C159" s="41" t="str">
        <f t="shared" ref="C159:C190" si="41">IF(A159="","",VLOOKUP(MID(A159,3,2),Unit,2,FALSE))</f>
        <v/>
      </c>
      <c r="D159" s="129" t="str">
        <f t="shared" si="39"/>
        <v/>
      </c>
      <c r="E159" s="134"/>
      <c r="F159" s="134"/>
      <c r="G159" s="134"/>
      <c r="H159" s="134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</row>
    <row r="160" spans="1:21" ht="15" thickBot="1" x14ac:dyDescent="0.25">
      <c r="A160" s="41" t="str">
        <f t="shared" si="33"/>
        <v/>
      </c>
      <c r="B160" s="41" t="str">
        <f t="shared" si="40"/>
        <v/>
      </c>
      <c r="C160" s="41" t="str">
        <f t="shared" si="41"/>
        <v/>
      </c>
      <c r="D160" s="129" t="str">
        <f t="shared" si="39"/>
        <v/>
      </c>
      <c r="E160" s="134"/>
      <c r="F160" s="134"/>
      <c r="G160" s="134"/>
      <c r="H160" s="134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</row>
    <row r="161" spans="1:21" ht="15" thickBot="1" x14ac:dyDescent="0.25">
      <c r="A161" s="41" t="str">
        <f t="shared" si="33"/>
        <v/>
      </c>
      <c r="B161" s="41" t="str">
        <f t="shared" si="40"/>
        <v/>
      </c>
      <c r="C161" s="41" t="str">
        <f t="shared" si="41"/>
        <v/>
      </c>
      <c r="D161" s="129" t="str">
        <f t="shared" si="39"/>
        <v/>
      </c>
      <c r="E161" s="134"/>
      <c r="F161" s="134"/>
      <c r="G161" s="134"/>
      <c r="H161" s="134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</row>
    <row r="162" spans="1:21" ht="15" thickBot="1" x14ac:dyDescent="0.25">
      <c r="A162" s="41" t="str">
        <f t="shared" si="33"/>
        <v/>
      </c>
      <c r="B162" s="41" t="str">
        <f t="shared" si="40"/>
        <v/>
      </c>
      <c r="C162" s="41" t="str">
        <f t="shared" si="41"/>
        <v/>
      </c>
      <c r="D162" s="129" t="str">
        <f t="shared" si="39"/>
        <v/>
      </c>
      <c r="E162" s="134"/>
      <c r="F162" s="134"/>
      <c r="G162" s="134"/>
      <c r="H162" s="134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</row>
    <row r="163" spans="1:21" ht="15" thickBot="1" x14ac:dyDescent="0.25">
      <c r="A163" s="41" t="str">
        <f t="shared" si="33"/>
        <v/>
      </c>
      <c r="B163" s="41" t="str">
        <f t="shared" si="40"/>
        <v/>
      </c>
      <c r="C163" s="41" t="str">
        <f t="shared" si="41"/>
        <v/>
      </c>
      <c r="D163" s="129" t="str">
        <f t="shared" si="39"/>
        <v/>
      </c>
      <c r="E163" s="134"/>
      <c r="F163" s="134"/>
      <c r="G163" s="134"/>
      <c r="H163" s="134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</row>
    <row r="164" spans="1:21" ht="15" thickBot="1" x14ac:dyDescent="0.25">
      <c r="A164" s="41" t="str">
        <f t="shared" si="33"/>
        <v/>
      </c>
      <c r="B164" s="41" t="str">
        <f t="shared" si="40"/>
        <v/>
      </c>
      <c r="C164" s="41" t="str">
        <f t="shared" si="41"/>
        <v/>
      </c>
      <c r="D164" s="129" t="str">
        <f t="shared" si="39"/>
        <v/>
      </c>
      <c r="E164" s="134"/>
      <c r="F164" s="134"/>
      <c r="G164" s="134"/>
      <c r="H164" s="134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</row>
    <row r="165" spans="1:21" ht="15" thickBot="1" x14ac:dyDescent="0.25">
      <c r="A165" s="41" t="str">
        <f t="shared" si="33"/>
        <v/>
      </c>
      <c r="B165" s="41" t="str">
        <f t="shared" si="40"/>
        <v/>
      </c>
      <c r="C165" s="41" t="str">
        <f t="shared" si="41"/>
        <v/>
      </c>
      <c r="D165" s="129" t="str">
        <f t="shared" si="39"/>
        <v/>
      </c>
      <c r="E165" s="134"/>
      <c r="F165" s="134"/>
      <c r="G165" s="134"/>
      <c r="H165" s="134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</row>
    <row r="166" spans="1:21" ht="15" thickBot="1" x14ac:dyDescent="0.25">
      <c r="A166" s="41" t="str">
        <f t="shared" si="33"/>
        <v/>
      </c>
      <c r="B166" s="41" t="str">
        <f t="shared" si="40"/>
        <v/>
      </c>
      <c r="C166" s="41" t="str">
        <f t="shared" si="41"/>
        <v/>
      </c>
      <c r="D166" s="129" t="str">
        <f t="shared" si="39"/>
        <v/>
      </c>
      <c r="E166" s="134"/>
      <c r="F166" s="134"/>
      <c r="G166" s="134"/>
      <c r="H166" s="134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</row>
    <row r="167" spans="1:21" ht="15" thickBot="1" x14ac:dyDescent="0.25">
      <c r="A167" s="41" t="str">
        <f t="shared" ref="A167:A227" si="42">IF(ISBLANK(E166),"",VLOOKUP(E166,Specific_Roles,2,FALSE))</f>
        <v/>
      </c>
      <c r="B167" s="41" t="str">
        <f t="shared" si="40"/>
        <v/>
      </c>
      <c r="C167" s="41" t="str">
        <f t="shared" si="41"/>
        <v/>
      </c>
      <c r="D167" s="129" t="str">
        <f t="shared" si="39"/>
        <v/>
      </c>
      <c r="E167" s="134"/>
      <c r="F167" s="134"/>
      <c r="G167" s="134"/>
      <c r="H167" s="134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</row>
    <row r="168" spans="1:21" ht="15" thickBot="1" x14ac:dyDescent="0.25">
      <c r="A168" s="41" t="str">
        <f t="shared" si="42"/>
        <v/>
      </c>
      <c r="B168" s="41" t="str">
        <f t="shared" si="40"/>
        <v/>
      </c>
      <c r="C168" s="41" t="str">
        <f t="shared" si="41"/>
        <v/>
      </c>
      <c r="D168" s="129" t="str">
        <f t="shared" ref="D168:D179" si="43">IF(A169="","",VLOOKUP(MID(A169,6,2),Team,2,FALSE))</f>
        <v/>
      </c>
      <c r="E168" s="134"/>
      <c r="F168" s="134"/>
      <c r="G168" s="134"/>
      <c r="H168" s="134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</row>
    <row r="169" spans="1:21" ht="15" thickBot="1" x14ac:dyDescent="0.25">
      <c r="A169" s="41" t="str">
        <f t="shared" si="42"/>
        <v/>
      </c>
      <c r="B169" s="41" t="str">
        <f t="shared" si="40"/>
        <v/>
      </c>
      <c r="C169" s="41" t="str">
        <f t="shared" si="41"/>
        <v/>
      </c>
      <c r="D169" s="129" t="str">
        <f t="shared" si="43"/>
        <v/>
      </c>
      <c r="E169" s="134"/>
      <c r="F169" s="134"/>
      <c r="G169" s="134"/>
      <c r="H169" s="134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</row>
    <row r="170" spans="1:21" ht="15" thickBot="1" x14ac:dyDescent="0.25">
      <c r="A170" s="41" t="str">
        <f t="shared" si="42"/>
        <v/>
      </c>
      <c r="B170" s="41" t="str">
        <f t="shared" si="40"/>
        <v/>
      </c>
      <c r="C170" s="41" t="str">
        <f t="shared" si="41"/>
        <v/>
      </c>
      <c r="D170" s="129" t="str">
        <f t="shared" si="43"/>
        <v/>
      </c>
      <c r="E170" s="134"/>
      <c r="F170" s="134"/>
      <c r="G170" s="134"/>
      <c r="H170" s="134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</row>
    <row r="171" spans="1:21" ht="15" thickBot="1" x14ac:dyDescent="0.25">
      <c r="A171" s="41" t="str">
        <f t="shared" si="42"/>
        <v/>
      </c>
      <c r="B171" s="41" t="str">
        <f t="shared" si="40"/>
        <v/>
      </c>
      <c r="C171" s="41" t="str">
        <f t="shared" si="41"/>
        <v/>
      </c>
      <c r="D171" s="129" t="str">
        <f t="shared" si="43"/>
        <v/>
      </c>
      <c r="E171" s="134"/>
      <c r="F171" s="134"/>
      <c r="G171" s="134"/>
      <c r="H171" s="134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</row>
    <row r="172" spans="1:21" ht="15" thickBot="1" x14ac:dyDescent="0.25">
      <c r="A172" s="41" t="str">
        <f t="shared" si="42"/>
        <v/>
      </c>
      <c r="B172" s="41" t="str">
        <f t="shared" si="40"/>
        <v/>
      </c>
      <c r="C172" s="41" t="str">
        <f t="shared" si="41"/>
        <v/>
      </c>
      <c r="D172" s="129" t="str">
        <f t="shared" si="43"/>
        <v/>
      </c>
      <c r="E172" s="134"/>
      <c r="F172" s="134"/>
      <c r="G172" s="134"/>
      <c r="H172" s="134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</row>
    <row r="173" spans="1:21" ht="15" thickBot="1" x14ac:dyDescent="0.25">
      <c r="A173" s="41" t="str">
        <f t="shared" si="42"/>
        <v/>
      </c>
      <c r="B173" s="41" t="str">
        <f t="shared" si="40"/>
        <v/>
      </c>
      <c r="C173" s="41" t="str">
        <f t="shared" si="41"/>
        <v/>
      </c>
      <c r="D173" s="129" t="str">
        <f t="shared" si="43"/>
        <v/>
      </c>
      <c r="E173" s="134"/>
      <c r="F173" s="134"/>
      <c r="G173" s="134"/>
      <c r="H173" s="134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</row>
    <row r="174" spans="1:21" ht="15" thickBot="1" x14ac:dyDescent="0.25">
      <c r="A174" s="41" t="str">
        <f t="shared" si="42"/>
        <v/>
      </c>
      <c r="B174" s="41" t="str">
        <f t="shared" si="40"/>
        <v/>
      </c>
      <c r="C174" s="41" t="str">
        <f t="shared" si="41"/>
        <v/>
      </c>
      <c r="D174" s="129" t="str">
        <f t="shared" si="43"/>
        <v/>
      </c>
      <c r="E174" s="134"/>
      <c r="F174" s="134"/>
      <c r="G174" s="134"/>
      <c r="H174" s="134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</row>
    <row r="175" spans="1:21" ht="15" thickBot="1" x14ac:dyDescent="0.25">
      <c r="A175" s="41" t="str">
        <f t="shared" si="42"/>
        <v/>
      </c>
      <c r="B175" s="41" t="str">
        <f t="shared" si="40"/>
        <v/>
      </c>
      <c r="C175" s="41" t="str">
        <f t="shared" si="41"/>
        <v/>
      </c>
      <c r="D175" s="129" t="str">
        <f t="shared" si="43"/>
        <v/>
      </c>
      <c r="E175" s="134"/>
      <c r="F175" s="134"/>
      <c r="G175" s="134"/>
      <c r="H175" s="134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</row>
    <row r="176" spans="1:21" ht="15" thickBot="1" x14ac:dyDescent="0.25">
      <c r="A176" s="41" t="str">
        <f t="shared" si="42"/>
        <v/>
      </c>
      <c r="B176" s="41" t="str">
        <f t="shared" si="40"/>
        <v/>
      </c>
      <c r="C176" s="41" t="str">
        <f t="shared" si="41"/>
        <v/>
      </c>
      <c r="D176" s="129" t="str">
        <f t="shared" si="43"/>
        <v/>
      </c>
      <c r="E176" s="134"/>
      <c r="F176" s="134"/>
      <c r="G176" s="134"/>
      <c r="H176" s="134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</row>
    <row r="177" spans="1:21" ht="15" thickBot="1" x14ac:dyDescent="0.25">
      <c r="A177" s="41" t="str">
        <f t="shared" si="42"/>
        <v/>
      </c>
      <c r="B177" s="41" t="str">
        <f t="shared" si="40"/>
        <v/>
      </c>
      <c r="C177" s="41" t="str">
        <f t="shared" si="41"/>
        <v/>
      </c>
      <c r="D177" s="129" t="str">
        <f t="shared" si="43"/>
        <v/>
      </c>
      <c r="E177" s="134"/>
      <c r="F177" s="134"/>
      <c r="G177" s="134"/>
      <c r="H177" s="134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</row>
    <row r="178" spans="1:21" ht="15" thickBot="1" x14ac:dyDescent="0.25">
      <c r="A178" s="41" t="str">
        <f t="shared" si="42"/>
        <v/>
      </c>
      <c r="B178" s="41" t="str">
        <f t="shared" si="40"/>
        <v/>
      </c>
      <c r="C178" s="41" t="str">
        <f t="shared" si="41"/>
        <v/>
      </c>
      <c r="D178" s="129" t="str">
        <f t="shared" si="43"/>
        <v/>
      </c>
      <c r="E178" s="134"/>
      <c r="F178" s="134"/>
      <c r="G178" s="134"/>
      <c r="H178" s="134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</row>
    <row r="179" spans="1:21" ht="15" thickBot="1" x14ac:dyDescent="0.25">
      <c r="A179" s="41" t="str">
        <f t="shared" si="42"/>
        <v/>
      </c>
      <c r="B179" s="41" t="str">
        <f t="shared" si="40"/>
        <v/>
      </c>
      <c r="C179" s="41" t="str">
        <f t="shared" si="41"/>
        <v/>
      </c>
      <c r="D179" s="129" t="str">
        <f t="shared" si="43"/>
        <v/>
      </c>
      <c r="E179" s="134"/>
      <c r="F179" s="134"/>
      <c r="G179" s="134"/>
      <c r="H179" s="134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</row>
    <row r="180" spans="1:21" ht="15" thickBot="1" x14ac:dyDescent="0.25">
      <c r="A180" s="41" t="str">
        <f t="shared" si="42"/>
        <v/>
      </c>
      <c r="B180" s="41" t="str">
        <f t="shared" si="40"/>
        <v/>
      </c>
      <c r="C180" s="41" t="str">
        <f t="shared" si="41"/>
        <v/>
      </c>
      <c r="D180" s="129" t="str">
        <f t="shared" ref="D180:D211" si="44">IF(A181="","",VLOOKUP(MID(A181,6,2),Team,2,FALSE))</f>
        <v/>
      </c>
      <c r="E180" s="134"/>
      <c r="F180" s="134"/>
      <c r="G180" s="134"/>
      <c r="H180" s="134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</row>
    <row r="181" spans="1:21" ht="15" thickBot="1" x14ac:dyDescent="0.25">
      <c r="A181" s="41" t="str">
        <f t="shared" si="42"/>
        <v/>
      </c>
      <c r="B181" s="41" t="str">
        <f t="shared" si="40"/>
        <v/>
      </c>
      <c r="C181" s="41" t="str">
        <f t="shared" si="41"/>
        <v/>
      </c>
      <c r="D181" s="129" t="str">
        <f t="shared" si="44"/>
        <v/>
      </c>
      <c r="E181" s="134"/>
      <c r="F181" s="134"/>
      <c r="G181" s="134"/>
      <c r="H181" s="134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</row>
    <row r="182" spans="1:21" ht="15" thickBot="1" x14ac:dyDescent="0.25">
      <c r="A182" s="41" t="str">
        <f t="shared" si="42"/>
        <v/>
      </c>
      <c r="B182" s="41" t="str">
        <f t="shared" si="40"/>
        <v/>
      </c>
      <c r="C182" s="41" t="str">
        <f t="shared" si="41"/>
        <v/>
      </c>
      <c r="D182" s="129" t="str">
        <f t="shared" si="44"/>
        <v/>
      </c>
      <c r="E182" s="134"/>
      <c r="F182" s="134"/>
      <c r="G182" s="134"/>
      <c r="H182" s="134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</row>
    <row r="183" spans="1:21" ht="15" thickBot="1" x14ac:dyDescent="0.25">
      <c r="A183" s="41" t="str">
        <f t="shared" si="42"/>
        <v/>
      </c>
      <c r="B183" s="41" t="str">
        <f t="shared" si="40"/>
        <v/>
      </c>
      <c r="C183" s="41" t="str">
        <f t="shared" si="41"/>
        <v/>
      </c>
      <c r="D183" s="129" t="str">
        <f t="shared" si="44"/>
        <v/>
      </c>
      <c r="E183" s="134"/>
      <c r="F183" s="134"/>
      <c r="G183" s="134"/>
      <c r="H183" s="134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</row>
    <row r="184" spans="1:21" ht="15" thickBot="1" x14ac:dyDescent="0.25">
      <c r="A184" s="41" t="str">
        <f t="shared" si="42"/>
        <v/>
      </c>
      <c r="B184" s="41" t="str">
        <f t="shared" si="40"/>
        <v/>
      </c>
      <c r="C184" s="41" t="str">
        <f t="shared" si="41"/>
        <v/>
      </c>
      <c r="D184" s="129" t="str">
        <f t="shared" si="44"/>
        <v/>
      </c>
      <c r="E184" s="134"/>
      <c r="F184" s="134"/>
      <c r="G184" s="134"/>
      <c r="H184" s="134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</row>
    <row r="185" spans="1:21" ht="15" thickBot="1" x14ac:dyDescent="0.25">
      <c r="A185" s="41" t="str">
        <f t="shared" si="42"/>
        <v/>
      </c>
      <c r="B185" s="41" t="str">
        <f t="shared" si="40"/>
        <v/>
      </c>
      <c r="C185" s="41" t="str">
        <f t="shared" si="41"/>
        <v/>
      </c>
      <c r="D185" s="129" t="str">
        <f t="shared" si="44"/>
        <v/>
      </c>
      <c r="E185" s="134"/>
      <c r="F185" s="134"/>
      <c r="G185" s="134"/>
      <c r="H185" s="134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</row>
    <row r="186" spans="1:21" ht="15" thickBot="1" x14ac:dyDescent="0.25">
      <c r="A186" s="41" t="str">
        <f t="shared" si="42"/>
        <v/>
      </c>
      <c r="B186" s="41" t="str">
        <f t="shared" si="40"/>
        <v/>
      </c>
      <c r="C186" s="41" t="str">
        <f t="shared" si="41"/>
        <v/>
      </c>
      <c r="D186" s="129" t="str">
        <f t="shared" si="44"/>
        <v/>
      </c>
      <c r="E186" s="134"/>
      <c r="F186" s="134"/>
      <c r="G186" s="134"/>
      <c r="H186" s="134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</row>
    <row r="187" spans="1:21" ht="15" thickBot="1" x14ac:dyDescent="0.25">
      <c r="A187" s="41" t="str">
        <f t="shared" si="42"/>
        <v/>
      </c>
      <c r="B187" s="41" t="str">
        <f t="shared" si="40"/>
        <v/>
      </c>
      <c r="C187" s="41" t="str">
        <f t="shared" si="41"/>
        <v/>
      </c>
      <c r="D187" s="129" t="str">
        <f t="shared" si="44"/>
        <v/>
      </c>
      <c r="E187" s="134"/>
      <c r="F187" s="134"/>
      <c r="G187" s="134"/>
      <c r="H187" s="134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</row>
    <row r="188" spans="1:21" ht="15" thickBot="1" x14ac:dyDescent="0.25">
      <c r="A188" s="41" t="str">
        <f t="shared" si="42"/>
        <v/>
      </c>
      <c r="B188" s="41" t="str">
        <f t="shared" si="40"/>
        <v/>
      </c>
      <c r="C188" s="41" t="str">
        <f t="shared" si="41"/>
        <v/>
      </c>
      <c r="D188" s="129" t="str">
        <f t="shared" si="44"/>
        <v/>
      </c>
      <c r="E188" s="134"/>
      <c r="F188" s="134"/>
      <c r="G188" s="134"/>
      <c r="H188" s="134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</row>
    <row r="189" spans="1:21" ht="15" thickBot="1" x14ac:dyDescent="0.25">
      <c r="A189" s="41" t="str">
        <f t="shared" si="42"/>
        <v/>
      </c>
      <c r="B189" s="41" t="str">
        <f t="shared" si="40"/>
        <v/>
      </c>
      <c r="C189" s="41" t="str">
        <f t="shared" si="41"/>
        <v/>
      </c>
      <c r="D189" s="129" t="str">
        <f t="shared" si="44"/>
        <v/>
      </c>
      <c r="E189" s="134"/>
      <c r="F189" s="134"/>
      <c r="G189" s="134"/>
      <c r="H189" s="134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</row>
    <row r="190" spans="1:21" ht="15" thickBot="1" x14ac:dyDescent="0.25">
      <c r="A190" s="41" t="str">
        <f t="shared" si="42"/>
        <v/>
      </c>
      <c r="B190" s="41" t="str">
        <f t="shared" si="40"/>
        <v/>
      </c>
      <c r="C190" s="41" t="str">
        <f t="shared" si="41"/>
        <v/>
      </c>
      <c r="D190" s="129" t="str">
        <f t="shared" si="44"/>
        <v/>
      </c>
      <c r="E190" s="134"/>
      <c r="F190" s="134"/>
      <c r="G190" s="134"/>
      <c r="H190" s="134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</row>
    <row r="191" spans="1:21" ht="15" thickBot="1" x14ac:dyDescent="0.25">
      <c r="A191" s="41" t="str">
        <f t="shared" si="42"/>
        <v/>
      </c>
      <c r="B191" s="41" t="str">
        <f t="shared" ref="B191:B222" si="45">IF(A191="","",VLOOKUP(VALUE(LEFT(A191,1)),Division,2,FALSE))</f>
        <v/>
      </c>
      <c r="C191" s="41" t="str">
        <f t="shared" ref="C191:C227" si="46">IF(A191="","",VLOOKUP(MID(A191,3,2),Unit,2,FALSE))</f>
        <v/>
      </c>
      <c r="D191" s="129" t="str">
        <f t="shared" si="44"/>
        <v/>
      </c>
      <c r="E191" s="134"/>
      <c r="F191" s="134"/>
      <c r="G191" s="134"/>
      <c r="H191" s="134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</row>
    <row r="192" spans="1:21" ht="15" thickBot="1" x14ac:dyDescent="0.25">
      <c r="A192" s="41" t="str">
        <f t="shared" si="42"/>
        <v/>
      </c>
      <c r="B192" s="41" t="str">
        <f t="shared" si="45"/>
        <v/>
      </c>
      <c r="C192" s="41" t="str">
        <f t="shared" si="46"/>
        <v/>
      </c>
      <c r="D192" s="129" t="str">
        <f t="shared" si="44"/>
        <v/>
      </c>
      <c r="E192" s="134"/>
      <c r="F192" s="134"/>
      <c r="G192" s="134"/>
      <c r="H192" s="134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</row>
    <row r="193" spans="1:21" ht="15" thickBot="1" x14ac:dyDescent="0.25">
      <c r="A193" s="41" t="str">
        <f t="shared" si="42"/>
        <v/>
      </c>
      <c r="B193" s="41" t="str">
        <f t="shared" si="45"/>
        <v/>
      </c>
      <c r="C193" s="41" t="str">
        <f t="shared" si="46"/>
        <v/>
      </c>
      <c r="D193" s="129" t="str">
        <f t="shared" si="44"/>
        <v/>
      </c>
      <c r="E193" s="134"/>
      <c r="F193" s="134"/>
      <c r="G193" s="134"/>
      <c r="H193" s="134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</row>
    <row r="194" spans="1:21" ht="15" thickBot="1" x14ac:dyDescent="0.25">
      <c r="A194" s="41" t="str">
        <f t="shared" si="42"/>
        <v/>
      </c>
      <c r="B194" s="41" t="str">
        <f t="shared" si="45"/>
        <v/>
      </c>
      <c r="C194" s="41" t="str">
        <f t="shared" si="46"/>
        <v/>
      </c>
      <c r="D194" s="129" t="str">
        <f t="shared" si="44"/>
        <v/>
      </c>
      <c r="E194" s="134"/>
      <c r="F194" s="134"/>
      <c r="G194" s="134"/>
      <c r="H194" s="134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</row>
    <row r="195" spans="1:21" ht="15" thickBot="1" x14ac:dyDescent="0.25">
      <c r="A195" s="41" t="str">
        <f t="shared" si="42"/>
        <v/>
      </c>
      <c r="B195" s="41" t="str">
        <f t="shared" si="45"/>
        <v/>
      </c>
      <c r="C195" s="41" t="str">
        <f t="shared" si="46"/>
        <v/>
      </c>
      <c r="D195" s="129" t="str">
        <f t="shared" si="44"/>
        <v/>
      </c>
      <c r="E195" s="134"/>
      <c r="F195" s="134"/>
      <c r="G195" s="134"/>
      <c r="H195" s="134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</row>
    <row r="196" spans="1:21" ht="15" thickBot="1" x14ac:dyDescent="0.25">
      <c r="A196" s="41" t="str">
        <f t="shared" si="42"/>
        <v/>
      </c>
      <c r="B196" s="41" t="str">
        <f t="shared" si="45"/>
        <v/>
      </c>
      <c r="C196" s="41" t="str">
        <f t="shared" si="46"/>
        <v/>
      </c>
      <c r="D196" s="129" t="str">
        <f t="shared" si="44"/>
        <v/>
      </c>
      <c r="E196" s="134"/>
      <c r="F196" s="134"/>
      <c r="G196" s="134"/>
      <c r="H196" s="134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</row>
    <row r="197" spans="1:21" ht="15" thickBot="1" x14ac:dyDescent="0.25">
      <c r="A197" s="41" t="str">
        <f t="shared" si="42"/>
        <v/>
      </c>
      <c r="B197" s="41" t="str">
        <f t="shared" si="45"/>
        <v/>
      </c>
      <c r="C197" s="41" t="str">
        <f t="shared" si="46"/>
        <v/>
      </c>
      <c r="D197" s="129" t="str">
        <f t="shared" si="44"/>
        <v/>
      </c>
      <c r="E197" s="134"/>
      <c r="F197" s="134"/>
      <c r="G197" s="134"/>
      <c r="H197" s="134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</row>
    <row r="198" spans="1:21" ht="15" thickBot="1" x14ac:dyDescent="0.25">
      <c r="A198" s="41" t="str">
        <f t="shared" si="42"/>
        <v/>
      </c>
      <c r="B198" s="41" t="str">
        <f t="shared" si="45"/>
        <v/>
      </c>
      <c r="C198" s="41" t="str">
        <f t="shared" si="46"/>
        <v/>
      </c>
      <c r="D198" s="129" t="str">
        <f t="shared" si="44"/>
        <v/>
      </c>
      <c r="E198" s="134"/>
      <c r="F198" s="134"/>
      <c r="G198" s="134"/>
      <c r="H198" s="134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</row>
    <row r="199" spans="1:21" ht="15" thickBot="1" x14ac:dyDescent="0.25">
      <c r="A199" s="41" t="str">
        <f t="shared" si="42"/>
        <v/>
      </c>
      <c r="B199" s="41" t="str">
        <f t="shared" si="45"/>
        <v/>
      </c>
      <c r="C199" s="41" t="str">
        <f t="shared" si="46"/>
        <v/>
      </c>
      <c r="D199" s="129" t="str">
        <f t="shared" si="44"/>
        <v/>
      </c>
      <c r="E199" s="134"/>
      <c r="F199" s="134"/>
      <c r="G199" s="134"/>
      <c r="H199" s="134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</row>
    <row r="200" spans="1:21" ht="15" thickBot="1" x14ac:dyDescent="0.25">
      <c r="A200" s="41" t="str">
        <f t="shared" si="42"/>
        <v/>
      </c>
      <c r="B200" s="41" t="str">
        <f t="shared" si="45"/>
        <v/>
      </c>
      <c r="C200" s="41" t="str">
        <f t="shared" si="46"/>
        <v/>
      </c>
      <c r="D200" s="129" t="str">
        <f t="shared" si="44"/>
        <v/>
      </c>
      <c r="E200" s="134"/>
      <c r="F200" s="134"/>
      <c r="G200" s="134"/>
      <c r="H200" s="134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</row>
    <row r="201" spans="1:21" ht="15" thickBot="1" x14ac:dyDescent="0.25">
      <c r="A201" s="41" t="str">
        <f t="shared" si="42"/>
        <v/>
      </c>
      <c r="B201" s="41" t="str">
        <f t="shared" si="45"/>
        <v/>
      </c>
      <c r="C201" s="41" t="str">
        <f t="shared" si="46"/>
        <v/>
      </c>
      <c r="D201" s="129" t="str">
        <f t="shared" si="44"/>
        <v/>
      </c>
      <c r="E201" s="134"/>
      <c r="F201" s="134"/>
      <c r="G201" s="134"/>
      <c r="H201" s="134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</row>
    <row r="202" spans="1:21" ht="15" thickBot="1" x14ac:dyDescent="0.25">
      <c r="A202" s="41" t="str">
        <f t="shared" si="42"/>
        <v/>
      </c>
      <c r="B202" s="41" t="str">
        <f t="shared" si="45"/>
        <v/>
      </c>
      <c r="C202" s="41" t="str">
        <f t="shared" si="46"/>
        <v/>
      </c>
      <c r="D202" s="129" t="str">
        <f t="shared" si="44"/>
        <v/>
      </c>
      <c r="E202" s="134"/>
      <c r="F202" s="134"/>
      <c r="G202" s="134"/>
      <c r="H202" s="134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</row>
    <row r="203" spans="1:21" ht="15" thickBot="1" x14ac:dyDescent="0.25">
      <c r="A203" s="41" t="str">
        <f t="shared" si="42"/>
        <v/>
      </c>
      <c r="B203" s="41" t="str">
        <f t="shared" si="45"/>
        <v/>
      </c>
      <c r="C203" s="41" t="str">
        <f t="shared" si="46"/>
        <v/>
      </c>
      <c r="D203" s="129" t="str">
        <f t="shared" si="44"/>
        <v/>
      </c>
      <c r="E203" s="134"/>
      <c r="F203" s="134"/>
      <c r="G203" s="134"/>
      <c r="H203" s="134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</row>
    <row r="204" spans="1:21" ht="15" thickBot="1" x14ac:dyDescent="0.25">
      <c r="A204" s="41" t="str">
        <f t="shared" si="42"/>
        <v/>
      </c>
      <c r="B204" s="41" t="str">
        <f t="shared" si="45"/>
        <v/>
      </c>
      <c r="C204" s="41" t="str">
        <f t="shared" si="46"/>
        <v/>
      </c>
      <c r="D204" s="129" t="str">
        <f t="shared" si="44"/>
        <v/>
      </c>
      <c r="E204" s="134"/>
      <c r="F204" s="134"/>
      <c r="G204" s="134"/>
      <c r="H204" s="134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</row>
    <row r="205" spans="1:21" ht="15" thickBot="1" x14ac:dyDescent="0.25">
      <c r="A205" s="41" t="str">
        <f t="shared" si="42"/>
        <v/>
      </c>
      <c r="B205" s="41" t="str">
        <f t="shared" si="45"/>
        <v/>
      </c>
      <c r="C205" s="41" t="str">
        <f t="shared" si="46"/>
        <v/>
      </c>
      <c r="D205" s="129" t="str">
        <f t="shared" si="44"/>
        <v/>
      </c>
      <c r="E205" s="134"/>
      <c r="F205" s="134"/>
      <c r="G205" s="134"/>
      <c r="H205" s="134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</row>
    <row r="206" spans="1:21" ht="15" thickBot="1" x14ac:dyDescent="0.25">
      <c r="A206" s="41" t="str">
        <f t="shared" si="42"/>
        <v/>
      </c>
      <c r="B206" s="41" t="str">
        <f t="shared" si="45"/>
        <v/>
      </c>
      <c r="C206" s="41" t="str">
        <f t="shared" si="46"/>
        <v/>
      </c>
      <c r="D206" s="129" t="str">
        <f t="shared" si="44"/>
        <v/>
      </c>
      <c r="E206" s="134"/>
      <c r="F206" s="134"/>
      <c r="G206" s="134"/>
      <c r="H206" s="134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</row>
    <row r="207" spans="1:21" ht="15" thickBot="1" x14ac:dyDescent="0.25">
      <c r="A207" s="41" t="str">
        <f t="shared" si="42"/>
        <v/>
      </c>
      <c r="B207" s="41" t="str">
        <f t="shared" si="45"/>
        <v/>
      </c>
      <c r="C207" s="41" t="str">
        <f t="shared" si="46"/>
        <v/>
      </c>
      <c r="D207" s="129" t="str">
        <f t="shared" si="44"/>
        <v/>
      </c>
      <c r="E207" s="134"/>
      <c r="F207" s="134"/>
      <c r="G207" s="134"/>
      <c r="H207" s="134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</row>
    <row r="208" spans="1:21" ht="15" thickBot="1" x14ac:dyDescent="0.25">
      <c r="A208" s="41" t="str">
        <f t="shared" si="42"/>
        <v/>
      </c>
      <c r="B208" s="41" t="str">
        <f t="shared" si="45"/>
        <v/>
      </c>
      <c r="C208" s="41" t="str">
        <f t="shared" si="46"/>
        <v/>
      </c>
      <c r="D208" s="129" t="str">
        <f t="shared" si="44"/>
        <v/>
      </c>
      <c r="E208" s="134"/>
      <c r="F208" s="134"/>
      <c r="G208" s="134"/>
      <c r="H208" s="134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</row>
    <row r="209" spans="1:21" ht="15" thickBot="1" x14ac:dyDescent="0.25">
      <c r="A209" s="41" t="str">
        <f t="shared" si="42"/>
        <v/>
      </c>
      <c r="B209" s="41" t="str">
        <f t="shared" si="45"/>
        <v/>
      </c>
      <c r="C209" s="41" t="str">
        <f t="shared" si="46"/>
        <v/>
      </c>
      <c r="D209" s="129" t="str">
        <f t="shared" si="44"/>
        <v/>
      </c>
      <c r="E209" s="134"/>
      <c r="F209" s="134"/>
      <c r="G209" s="134"/>
      <c r="H209" s="134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</row>
    <row r="210" spans="1:21" ht="15" thickBot="1" x14ac:dyDescent="0.25">
      <c r="A210" s="41" t="str">
        <f t="shared" si="42"/>
        <v/>
      </c>
      <c r="B210" s="41" t="str">
        <f t="shared" si="45"/>
        <v/>
      </c>
      <c r="C210" s="41" t="str">
        <f t="shared" si="46"/>
        <v/>
      </c>
      <c r="D210" s="129" t="str">
        <f t="shared" si="44"/>
        <v/>
      </c>
      <c r="E210" s="134"/>
      <c r="F210" s="134"/>
      <c r="G210" s="134"/>
      <c r="H210" s="134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</row>
    <row r="211" spans="1:21" ht="15" thickBot="1" x14ac:dyDescent="0.25">
      <c r="A211" s="41" t="str">
        <f t="shared" si="42"/>
        <v/>
      </c>
      <c r="B211" s="41" t="str">
        <f t="shared" si="45"/>
        <v/>
      </c>
      <c r="C211" s="41" t="str">
        <f t="shared" si="46"/>
        <v/>
      </c>
      <c r="D211" s="129" t="str">
        <f t="shared" si="44"/>
        <v/>
      </c>
      <c r="E211" s="134"/>
      <c r="F211" s="134"/>
      <c r="G211" s="134"/>
      <c r="H211" s="134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</row>
    <row r="212" spans="1:21" ht="15" thickBot="1" x14ac:dyDescent="0.25">
      <c r="A212" s="41" t="str">
        <f t="shared" si="42"/>
        <v/>
      </c>
      <c r="B212" s="41" t="str">
        <f t="shared" si="45"/>
        <v/>
      </c>
      <c r="C212" s="41" t="str">
        <f t="shared" si="46"/>
        <v/>
      </c>
      <c r="D212" s="129" t="str">
        <f t="shared" ref="D212:D226" si="47">IF(A213="","",VLOOKUP(MID(A213,6,2),Team,2,FALSE))</f>
        <v/>
      </c>
      <c r="E212" s="134"/>
      <c r="F212" s="134"/>
      <c r="G212" s="134"/>
      <c r="H212" s="134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</row>
    <row r="213" spans="1:21" ht="15" thickBot="1" x14ac:dyDescent="0.25">
      <c r="A213" s="41" t="str">
        <f t="shared" si="42"/>
        <v/>
      </c>
      <c r="B213" s="41" t="str">
        <f t="shared" si="45"/>
        <v/>
      </c>
      <c r="C213" s="41" t="str">
        <f t="shared" si="46"/>
        <v/>
      </c>
      <c r="D213" s="129" t="str">
        <f t="shared" si="47"/>
        <v/>
      </c>
      <c r="E213" s="134"/>
      <c r="F213" s="134"/>
      <c r="G213" s="134"/>
      <c r="H213" s="134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</row>
    <row r="214" spans="1:21" ht="15" thickBot="1" x14ac:dyDescent="0.25">
      <c r="A214" s="41" t="str">
        <f t="shared" si="42"/>
        <v/>
      </c>
      <c r="B214" s="41" t="str">
        <f t="shared" si="45"/>
        <v/>
      </c>
      <c r="C214" s="41" t="str">
        <f t="shared" si="46"/>
        <v/>
      </c>
      <c r="D214" s="129" t="str">
        <f t="shared" si="47"/>
        <v/>
      </c>
      <c r="E214" s="134"/>
      <c r="F214" s="134"/>
      <c r="G214" s="134"/>
      <c r="H214" s="134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</row>
    <row r="215" spans="1:21" ht="15" thickBot="1" x14ac:dyDescent="0.25">
      <c r="A215" s="41" t="str">
        <f t="shared" si="42"/>
        <v/>
      </c>
      <c r="B215" s="41" t="str">
        <f t="shared" si="45"/>
        <v/>
      </c>
      <c r="C215" s="41" t="str">
        <f t="shared" si="46"/>
        <v/>
      </c>
      <c r="D215" s="129" t="str">
        <f t="shared" si="47"/>
        <v/>
      </c>
      <c r="E215" s="134"/>
      <c r="F215" s="134"/>
      <c r="G215" s="134"/>
      <c r="H215" s="134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</row>
    <row r="216" spans="1:21" ht="15" thickBot="1" x14ac:dyDescent="0.25">
      <c r="A216" s="41" t="str">
        <f t="shared" si="42"/>
        <v/>
      </c>
      <c r="B216" s="41" t="str">
        <f t="shared" si="45"/>
        <v/>
      </c>
      <c r="C216" s="41" t="str">
        <f t="shared" si="46"/>
        <v/>
      </c>
      <c r="D216" s="129" t="str">
        <f t="shared" si="47"/>
        <v/>
      </c>
      <c r="E216" s="134"/>
      <c r="F216" s="134"/>
      <c r="G216" s="134"/>
      <c r="H216" s="134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</row>
    <row r="217" spans="1:21" ht="15" thickBot="1" x14ac:dyDescent="0.25">
      <c r="A217" s="41" t="str">
        <f t="shared" si="42"/>
        <v/>
      </c>
      <c r="B217" s="41" t="str">
        <f t="shared" si="45"/>
        <v/>
      </c>
      <c r="C217" s="41" t="str">
        <f t="shared" si="46"/>
        <v/>
      </c>
      <c r="D217" s="129" t="str">
        <f t="shared" si="47"/>
        <v/>
      </c>
      <c r="E217" s="134"/>
      <c r="F217" s="134"/>
      <c r="G217" s="134"/>
      <c r="H217" s="134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</row>
    <row r="218" spans="1:21" ht="15" thickBot="1" x14ac:dyDescent="0.25">
      <c r="A218" s="41" t="str">
        <f t="shared" si="42"/>
        <v/>
      </c>
      <c r="B218" s="41" t="str">
        <f t="shared" si="45"/>
        <v/>
      </c>
      <c r="C218" s="41" t="str">
        <f t="shared" si="46"/>
        <v/>
      </c>
      <c r="D218" s="129" t="str">
        <f t="shared" si="47"/>
        <v/>
      </c>
      <c r="E218" s="134"/>
      <c r="F218" s="134"/>
      <c r="G218" s="134"/>
      <c r="H218" s="134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</row>
    <row r="219" spans="1:21" ht="15" thickBot="1" x14ac:dyDescent="0.25">
      <c r="A219" s="41" t="str">
        <f t="shared" si="42"/>
        <v/>
      </c>
      <c r="B219" s="41" t="str">
        <f t="shared" si="45"/>
        <v/>
      </c>
      <c r="C219" s="41" t="str">
        <f t="shared" si="46"/>
        <v/>
      </c>
      <c r="D219" s="129" t="str">
        <f t="shared" si="47"/>
        <v/>
      </c>
      <c r="E219" s="134"/>
      <c r="F219" s="134"/>
      <c r="G219" s="134"/>
      <c r="H219" s="134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</row>
    <row r="220" spans="1:21" ht="15" thickBot="1" x14ac:dyDescent="0.25">
      <c r="A220" s="41" t="str">
        <f t="shared" si="42"/>
        <v/>
      </c>
      <c r="B220" s="41" t="str">
        <f t="shared" si="45"/>
        <v/>
      </c>
      <c r="C220" s="41" t="str">
        <f t="shared" si="46"/>
        <v/>
      </c>
      <c r="D220" s="129" t="str">
        <f t="shared" si="47"/>
        <v/>
      </c>
      <c r="E220" s="134"/>
      <c r="F220" s="134"/>
      <c r="G220" s="134"/>
      <c r="H220" s="134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</row>
    <row r="221" spans="1:21" ht="15" thickBot="1" x14ac:dyDescent="0.25">
      <c r="A221" s="41" t="str">
        <f t="shared" si="42"/>
        <v/>
      </c>
      <c r="B221" s="41" t="str">
        <f t="shared" si="45"/>
        <v/>
      </c>
      <c r="C221" s="41" t="str">
        <f t="shared" si="46"/>
        <v/>
      </c>
      <c r="D221" s="129" t="str">
        <f t="shared" si="47"/>
        <v/>
      </c>
      <c r="E221" s="134"/>
      <c r="F221" s="134"/>
      <c r="G221" s="134"/>
      <c r="H221" s="134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</row>
    <row r="222" spans="1:21" ht="15" thickBot="1" x14ac:dyDescent="0.25">
      <c r="A222" s="41" t="str">
        <f t="shared" si="42"/>
        <v/>
      </c>
      <c r="B222" s="41" t="str">
        <f t="shared" si="45"/>
        <v/>
      </c>
      <c r="C222" s="41" t="str">
        <f t="shared" si="46"/>
        <v/>
      </c>
      <c r="D222" s="129" t="str">
        <f t="shared" si="47"/>
        <v/>
      </c>
      <c r="E222" s="134"/>
      <c r="F222" s="134"/>
      <c r="G222" s="134"/>
      <c r="H222" s="134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</row>
    <row r="223" spans="1:21" ht="15" thickBot="1" x14ac:dyDescent="0.25">
      <c r="A223" s="41" t="str">
        <f t="shared" si="42"/>
        <v/>
      </c>
      <c r="B223" s="41" t="str">
        <f>IF(A223="","",VLOOKUP(VALUE(LEFT(A223,1)),Division,2,FALSE))</f>
        <v/>
      </c>
      <c r="C223" s="41" t="str">
        <f t="shared" si="46"/>
        <v/>
      </c>
      <c r="D223" s="129" t="str">
        <f t="shared" si="47"/>
        <v/>
      </c>
      <c r="E223" s="134"/>
      <c r="F223" s="134"/>
      <c r="G223" s="134"/>
      <c r="H223" s="134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</row>
    <row r="224" spans="1:21" ht="15" thickBot="1" x14ac:dyDescent="0.25">
      <c r="A224" s="41" t="str">
        <f t="shared" si="42"/>
        <v/>
      </c>
      <c r="B224" s="41" t="str">
        <f>IF(A224="","",VLOOKUP(VALUE(LEFT(A224,1)),Division,2,FALSE))</f>
        <v/>
      </c>
      <c r="C224" s="41" t="str">
        <f t="shared" si="46"/>
        <v/>
      </c>
      <c r="D224" s="129" t="str">
        <f t="shared" si="47"/>
        <v/>
      </c>
      <c r="E224" s="134"/>
      <c r="F224" s="134"/>
      <c r="G224" s="134"/>
      <c r="H224" s="134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</row>
    <row r="225" spans="1:21" ht="15" thickBot="1" x14ac:dyDescent="0.25">
      <c r="A225" s="41" t="str">
        <f t="shared" si="42"/>
        <v/>
      </c>
      <c r="B225" s="41" t="str">
        <f>IF(A225="","",VLOOKUP(VALUE(LEFT(A225,1)),Division,2,FALSE))</f>
        <v/>
      </c>
      <c r="C225" s="41" t="str">
        <f t="shared" si="46"/>
        <v/>
      </c>
      <c r="D225" s="129" t="str">
        <f t="shared" si="47"/>
        <v/>
      </c>
      <c r="E225" s="134"/>
      <c r="F225" s="134"/>
      <c r="G225" s="134"/>
      <c r="H225" s="134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</row>
    <row r="226" spans="1:21" ht="15" thickBot="1" x14ac:dyDescent="0.25">
      <c r="A226" s="41" t="str">
        <f t="shared" si="42"/>
        <v/>
      </c>
      <c r="B226" s="41" t="str">
        <f>IF(A226="","",VLOOKUP(VALUE(LEFT(A226,1)),Division,2,FALSE))</f>
        <v/>
      </c>
      <c r="C226" s="41" t="str">
        <f t="shared" si="46"/>
        <v/>
      </c>
      <c r="D226" s="129" t="str">
        <f t="shared" si="47"/>
        <v/>
      </c>
      <c r="E226" s="134"/>
      <c r="F226" s="134"/>
      <c r="G226" s="134"/>
      <c r="H226" s="134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</row>
    <row r="227" spans="1:21" ht="15" thickBot="1" x14ac:dyDescent="0.25">
      <c r="A227" s="41" t="str">
        <f t="shared" si="42"/>
        <v/>
      </c>
      <c r="B227" s="41" t="str">
        <f>IF(A227="","",VLOOKUP(VALUE(LEFT(A227,1)),Division,2,FALSE))</f>
        <v/>
      </c>
      <c r="C227" s="41" t="str">
        <f t="shared" si="46"/>
        <v/>
      </c>
      <c r="E227" s="137"/>
      <c r="F227" s="137"/>
      <c r="G227" s="137"/>
      <c r="H227" s="137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</row>
    <row r="229" spans="1:21" x14ac:dyDescent="0.2">
      <c r="E229" s="84" t="s">
        <v>426</v>
      </c>
    </row>
  </sheetData>
  <mergeCells count="3">
    <mergeCell ref="F4:G4"/>
    <mergeCell ref="B4:D4"/>
    <mergeCell ref="I4:K4"/>
  </mergeCells>
  <dataValidations count="7">
    <dataValidation type="list" allowBlank="1" showInputMessage="1" showErrorMessage="1" sqref="E227:E228">
      <formula1>Roles</formula1>
    </dataValidation>
    <dataValidation type="list" allowBlank="1" showInputMessage="1" showErrorMessage="1" sqref="E92:E226 E81:E88 E30:E53 E62:E78 E25:E28 E6:E21">
      <formula1>Detailed_Roles</formula1>
    </dataValidation>
    <dataValidation type="list" allowBlank="1" showInputMessage="1" showErrorMessage="1" sqref="E54:E61">
      <formula1>d</formula1>
    </dataValidation>
    <dataValidation type="list" allowBlank="1" showInputMessage="1" showErrorMessage="1" sqref="J1:K2 B68:C68 J6:K11 G26:G28 H26:H29 G30:H227 G6:H25 J13:K150">
      <formula1>Sub_Area</formula1>
    </dataValidation>
    <dataValidation type="list" allowBlank="1" showInputMessage="1" showErrorMessage="1" sqref="I1:I2 I6:I11 I69:I150 I30:I61 I13:I28">
      <formula1>Names</formula1>
    </dataValidation>
    <dataValidation type="list" allowBlank="1" showInputMessage="1" showErrorMessage="1" sqref="F30:F227 F6:F28">
      <formula1>Main_Area</formula1>
    </dataValidation>
    <dataValidation type="list" allowBlank="1" showInputMessage="1" showErrorMessage="1" sqref="B6:B8">
      <formula1>Division</formula1>
    </dataValidation>
  </dataValidations>
  <hyperlinks>
    <hyperlink ref="J12" r:id="rId1"/>
    <hyperlink ref="B68" r:id="rId2"/>
    <hyperlink ref="J67" r:id="rId3"/>
    <hyperlink ref="J30" r:id="rId4"/>
    <hyperlink ref="J28" r:id="rId5"/>
    <hyperlink ref="J17" r:id="rId6"/>
  </hyperlinks>
  <pageMargins left="0.7" right="0.7" top="0.75" bottom="0.75" header="0.3" footer="0.3"/>
  <pageSetup paperSize="9" orientation="portrait" verticalDpi="597" r:id="rId7"/>
  <ignoredErrors>
    <ignoredError sqref="K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41"/>
  <sheetViews>
    <sheetView topLeftCell="A91" workbookViewId="0">
      <selection activeCell="B115" sqref="B115"/>
    </sheetView>
  </sheetViews>
  <sheetFormatPr defaultRowHeight="12.75" x14ac:dyDescent="0.2"/>
  <cols>
    <col min="1" max="1" width="9" style="3"/>
    <col min="2" max="2" width="20.875" style="33" customWidth="1"/>
    <col min="3" max="3" width="38.625" style="33" bestFit="1" customWidth="1"/>
    <col min="4" max="4" width="26.625" style="34" customWidth="1"/>
    <col min="5" max="5" width="24.625" style="34" customWidth="1"/>
    <col min="6" max="6" width="15.125" style="3" bestFit="1" customWidth="1"/>
    <col min="7" max="7" width="53.625" style="3" bestFit="1" customWidth="1"/>
    <col min="8" max="16384" width="9" style="3"/>
  </cols>
  <sheetData>
    <row r="1" spans="1:7" ht="14.25" customHeight="1" x14ac:dyDescent="0.2">
      <c r="A1" s="42"/>
      <c r="B1" s="229" t="s">
        <v>124</v>
      </c>
      <c r="C1" s="229"/>
      <c r="D1" s="229"/>
      <c r="E1" s="39" t="s">
        <v>125</v>
      </c>
    </row>
    <row r="2" spans="1:7" ht="13.5" thickBot="1" x14ac:dyDescent="0.25">
      <c r="A2" s="8" t="s">
        <v>117</v>
      </c>
      <c r="B2" s="43" t="s">
        <v>118</v>
      </c>
      <c r="C2" s="43" t="s">
        <v>44</v>
      </c>
      <c r="D2" s="44" t="s">
        <v>45</v>
      </c>
      <c r="E2" s="44" t="s">
        <v>83</v>
      </c>
      <c r="F2" s="44" t="s">
        <v>277</v>
      </c>
      <c r="G2" s="3" t="s">
        <v>479</v>
      </c>
    </row>
    <row r="3" spans="1:7" ht="13.5" thickBot="1" x14ac:dyDescent="0.25">
      <c r="A3" s="40">
        <v>1</v>
      </c>
      <c r="B3" s="37" t="s">
        <v>342</v>
      </c>
      <c r="C3" s="38" t="s">
        <v>236</v>
      </c>
      <c r="D3" s="38" t="s">
        <v>236</v>
      </c>
      <c r="E3" s="37"/>
      <c r="F3" s="38"/>
    </row>
    <row r="4" spans="1:7" ht="13.5" thickBot="1" x14ac:dyDescent="0.25">
      <c r="A4" s="41">
        <v>2</v>
      </c>
      <c r="B4" s="38" t="s">
        <v>235</v>
      </c>
      <c r="C4" s="38" t="s">
        <v>236</v>
      </c>
      <c r="D4" s="38" t="s">
        <v>236</v>
      </c>
      <c r="E4" s="38"/>
      <c r="F4" s="38"/>
    </row>
    <row r="5" spans="1:7" ht="13.5" thickBot="1" x14ac:dyDescent="0.25">
      <c r="A5" s="41">
        <v>3</v>
      </c>
      <c r="B5" s="38" t="s">
        <v>237</v>
      </c>
      <c r="C5" s="38" t="s">
        <v>238</v>
      </c>
      <c r="D5" s="61" t="s">
        <v>239</v>
      </c>
      <c r="E5" s="38" t="s">
        <v>77</v>
      </c>
      <c r="F5" s="38"/>
    </row>
    <row r="6" spans="1:7" ht="13.5" thickBot="1" x14ac:dyDescent="0.25">
      <c r="A6" s="40">
        <v>4</v>
      </c>
      <c r="B6" s="38" t="s">
        <v>496</v>
      </c>
      <c r="C6" s="38" t="s">
        <v>497</v>
      </c>
      <c r="D6" s="61" t="s">
        <v>498</v>
      </c>
      <c r="E6" s="79" t="s">
        <v>77</v>
      </c>
      <c r="F6" s="38"/>
    </row>
    <row r="7" spans="1:7" ht="13.5" thickBot="1" x14ac:dyDescent="0.25">
      <c r="A7" s="41">
        <v>5</v>
      </c>
      <c r="B7" s="38" t="s">
        <v>240</v>
      </c>
      <c r="C7" s="38" t="s">
        <v>586</v>
      </c>
      <c r="D7" s="116" t="s">
        <v>242</v>
      </c>
      <c r="E7" s="38" t="s">
        <v>77</v>
      </c>
      <c r="F7" s="38"/>
      <c r="G7" s="116" t="s">
        <v>700</v>
      </c>
    </row>
    <row r="8" spans="1:7" ht="13.5" thickBot="1" x14ac:dyDescent="0.25">
      <c r="A8" s="41">
        <v>6</v>
      </c>
      <c r="B8" s="38" t="s">
        <v>285</v>
      </c>
      <c r="C8" s="38" t="s">
        <v>323</v>
      </c>
      <c r="D8" s="61" t="s">
        <v>430</v>
      </c>
      <c r="E8" s="38"/>
      <c r="F8" s="38"/>
    </row>
    <row r="9" spans="1:7" ht="13.5" thickBot="1" x14ac:dyDescent="0.25">
      <c r="A9" s="40">
        <v>7</v>
      </c>
      <c r="B9" s="38" t="s">
        <v>286</v>
      </c>
      <c r="C9" s="38" t="s">
        <v>324</v>
      </c>
      <c r="D9" s="61" t="s">
        <v>325</v>
      </c>
      <c r="E9" s="38" t="s">
        <v>91</v>
      </c>
      <c r="F9" s="38"/>
    </row>
    <row r="10" spans="1:7" ht="13.5" thickBot="1" x14ac:dyDescent="0.25">
      <c r="A10" s="41">
        <v>8</v>
      </c>
      <c r="B10" s="38" t="s">
        <v>287</v>
      </c>
      <c r="C10" s="38"/>
      <c r="D10" s="38"/>
      <c r="E10" s="38"/>
      <c r="F10" s="38"/>
    </row>
    <row r="11" spans="1:7" ht="13.5" thickBot="1" x14ac:dyDescent="0.25">
      <c r="A11" s="41">
        <v>9</v>
      </c>
      <c r="B11" s="38" t="s">
        <v>243</v>
      </c>
      <c r="C11" s="38" t="s">
        <v>554</v>
      </c>
      <c r="D11" s="38" t="s">
        <v>244</v>
      </c>
      <c r="E11" s="38" t="s">
        <v>82</v>
      </c>
      <c r="F11" s="38"/>
    </row>
    <row r="12" spans="1:7" ht="13.5" thickBot="1" x14ac:dyDescent="0.25">
      <c r="A12" s="40">
        <v>10</v>
      </c>
      <c r="B12" s="38" t="s">
        <v>294</v>
      </c>
      <c r="C12" s="38" t="s">
        <v>551</v>
      </c>
      <c r="D12" s="61" t="s">
        <v>509</v>
      </c>
      <c r="E12" s="38" t="s">
        <v>142</v>
      </c>
      <c r="F12" s="61" t="s">
        <v>439</v>
      </c>
    </row>
    <row r="13" spans="1:7" ht="13.5" thickBot="1" x14ac:dyDescent="0.25">
      <c r="A13" s="41">
        <v>11</v>
      </c>
      <c r="B13" s="38" t="s">
        <v>245</v>
      </c>
      <c r="C13" s="38" t="s">
        <v>552</v>
      </c>
      <c r="D13" s="38" t="s">
        <v>510</v>
      </c>
      <c r="E13" s="38" t="s">
        <v>482</v>
      </c>
      <c r="F13" s="38"/>
      <c r="G13" s="3" t="s">
        <v>486</v>
      </c>
    </row>
    <row r="14" spans="1:7" ht="13.5" thickBot="1" x14ac:dyDescent="0.25">
      <c r="A14" s="41">
        <v>12</v>
      </c>
      <c r="B14" s="38" t="s">
        <v>289</v>
      </c>
      <c r="C14" s="38" t="s">
        <v>295</v>
      </c>
      <c r="D14" s="61" t="s">
        <v>391</v>
      </c>
      <c r="E14" s="38" t="s">
        <v>77</v>
      </c>
      <c r="F14" s="38"/>
    </row>
    <row r="15" spans="1:7" ht="13.5" thickBot="1" x14ac:dyDescent="0.25">
      <c r="A15" s="40">
        <v>13</v>
      </c>
      <c r="B15" s="38" t="s">
        <v>246</v>
      </c>
      <c r="C15" s="38" t="s">
        <v>553</v>
      </c>
      <c r="D15" s="99" t="s">
        <v>521</v>
      </c>
      <c r="E15" s="38" t="s">
        <v>481</v>
      </c>
      <c r="F15" s="38"/>
      <c r="G15" s="3" t="s">
        <v>483</v>
      </c>
    </row>
    <row r="16" spans="1:7" ht="13.5" thickBot="1" x14ac:dyDescent="0.25">
      <c r="A16" s="41">
        <v>14</v>
      </c>
      <c r="B16" s="38" t="s">
        <v>246</v>
      </c>
      <c r="C16" s="38" t="s">
        <v>553</v>
      </c>
      <c r="D16" s="38" t="s">
        <v>492</v>
      </c>
      <c r="E16" s="38" t="s">
        <v>481</v>
      </c>
      <c r="F16" s="38"/>
    </row>
    <row r="17" spans="1:8" ht="13.5" thickBot="1" x14ac:dyDescent="0.25">
      <c r="A17" s="41">
        <v>15</v>
      </c>
      <c r="B17" s="38" t="s">
        <v>247</v>
      </c>
      <c r="C17" s="38" t="s">
        <v>555</v>
      </c>
      <c r="D17" s="38" t="s">
        <v>248</v>
      </c>
      <c r="E17" s="38" t="s">
        <v>480</v>
      </c>
      <c r="F17" s="38"/>
      <c r="G17" s="3" t="s">
        <v>484</v>
      </c>
    </row>
    <row r="18" spans="1:8" ht="13.5" thickBot="1" x14ac:dyDescent="0.25">
      <c r="A18" s="41">
        <v>17</v>
      </c>
      <c r="B18" s="38" t="s">
        <v>249</v>
      </c>
      <c r="C18" s="38" t="s">
        <v>556</v>
      </c>
      <c r="D18" s="38" t="s">
        <v>250</v>
      </c>
      <c r="E18" s="38" t="s">
        <v>80</v>
      </c>
      <c r="F18" s="38"/>
    </row>
    <row r="19" spans="1:8" ht="13.5" thickBot="1" x14ac:dyDescent="0.25">
      <c r="A19" s="41">
        <v>18</v>
      </c>
      <c r="B19" s="38" t="s">
        <v>251</v>
      </c>
      <c r="C19" s="38" t="s">
        <v>557</v>
      </c>
      <c r="D19" s="38" t="s">
        <v>252</v>
      </c>
      <c r="E19" s="38" t="s">
        <v>480</v>
      </c>
      <c r="F19" s="38"/>
      <c r="G19" s="3" t="s">
        <v>484</v>
      </c>
    </row>
    <row r="20" spans="1:8" ht="13.5" thickBot="1" x14ac:dyDescent="0.25">
      <c r="A20" s="40">
        <v>19</v>
      </c>
      <c r="B20" s="38" t="s">
        <v>253</v>
      </c>
      <c r="C20" s="38" t="s">
        <v>558</v>
      </c>
      <c r="D20" s="38" t="s">
        <v>475</v>
      </c>
      <c r="E20" s="38" t="s">
        <v>489</v>
      </c>
      <c r="F20" s="38"/>
      <c r="G20" s="3" t="s">
        <v>488</v>
      </c>
    </row>
    <row r="21" spans="1:8" ht="13.5" thickBot="1" x14ac:dyDescent="0.25">
      <c r="A21" s="41">
        <v>20</v>
      </c>
      <c r="B21" s="38" t="s">
        <v>254</v>
      </c>
      <c r="C21" s="38" t="s">
        <v>559</v>
      </c>
      <c r="D21" s="116" t="s">
        <v>675</v>
      </c>
      <c r="E21" s="38" t="s">
        <v>489</v>
      </c>
      <c r="F21" s="38"/>
      <c r="G21" s="3" t="s">
        <v>652</v>
      </c>
      <c r="H21" s="116" t="s">
        <v>653</v>
      </c>
    </row>
    <row r="22" spans="1:8" ht="13.5" thickBot="1" x14ac:dyDescent="0.25">
      <c r="A22" s="41">
        <v>21</v>
      </c>
      <c r="B22" s="203" t="s">
        <v>865</v>
      </c>
      <c r="C22" s="203" t="s">
        <v>866</v>
      </c>
      <c r="D22" s="203" t="s">
        <v>867</v>
      </c>
      <c r="E22" s="38" t="s">
        <v>489</v>
      </c>
      <c r="F22" s="38"/>
      <c r="G22" s="3" t="s">
        <v>488</v>
      </c>
    </row>
    <row r="23" spans="1:8" ht="13.5" thickBot="1" x14ac:dyDescent="0.25">
      <c r="A23" s="40">
        <v>22</v>
      </c>
      <c r="B23" s="38" t="s">
        <v>256</v>
      </c>
      <c r="C23" s="38" t="s">
        <v>560</v>
      </c>
      <c r="D23" s="38" t="s">
        <v>305</v>
      </c>
      <c r="E23" s="38" t="s">
        <v>80</v>
      </c>
      <c r="F23" s="38"/>
    </row>
    <row r="24" spans="1:8" ht="13.5" thickBot="1" x14ac:dyDescent="0.25">
      <c r="A24" s="41">
        <v>23</v>
      </c>
      <c r="B24" s="38" t="s">
        <v>257</v>
      </c>
      <c r="C24" s="38" t="s">
        <v>561</v>
      </c>
      <c r="D24" s="38" t="s">
        <v>258</v>
      </c>
      <c r="E24" s="38" t="s">
        <v>91</v>
      </c>
      <c r="F24" s="38"/>
    </row>
    <row r="25" spans="1:8" ht="13.5" thickBot="1" x14ac:dyDescent="0.25">
      <c r="A25" s="41">
        <v>24</v>
      </c>
      <c r="B25" s="38" t="s">
        <v>259</v>
      </c>
      <c r="C25" s="38" t="s">
        <v>562</v>
      </c>
      <c r="D25" s="38" t="s">
        <v>260</v>
      </c>
      <c r="E25" s="38" t="s">
        <v>91</v>
      </c>
      <c r="F25" s="38"/>
    </row>
    <row r="26" spans="1:8" ht="26.25" thickBot="1" x14ac:dyDescent="0.25">
      <c r="A26" s="40">
        <v>25</v>
      </c>
      <c r="B26" s="38" t="s">
        <v>261</v>
      </c>
      <c r="C26" s="38" t="s">
        <v>563</v>
      </c>
      <c r="D26" s="146" t="s">
        <v>768</v>
      </c>
      <c r="E26" s="38" t="s">
        <v>91</v>
      </c>
      <c r="F26" s="38"/>
    </row>
    <row r="27" spans="1:8" s="195" customFormat="1" ht="15" thickBot="1" x14ac:dyDescent="0.25">
      <c r="A27" s="194"/>
      <c r="B27" s="196" t="s">
        <v>862</v>
      </c>
      <c r="C27" s="198" t="s">
        <v>863</v>
      </c>
      <c r="D27" s="202" t="s">
        <v>864</v>
      </c>
      <c r="E27" s="196" t="s">
        <v>487</v>
      </c>
      <c r="F27" s="196"/>
    </row>
    <row r="28" spans="1:8" ht="13.5" thickBot="1" x14ac:dyDescent="0.25">
      <c r="A28" s="41">
        <v>26</v>
      </c>
      <c r="B28" s="38" t="s">
        <v>262</v>
      </c>
      <c r="C28" s="38" t="s">
        <v>564</v>
      </c>
      <c r="D28" s="116" t="s">
        <v>656</v>
      </c>
      <c r="E28" s="38" t="s">
        <v>487</v>
      </c>
      <c r="F28" s="38"/>
      <c r="G28" s="3" t="s">
        <v>648</v>
      </c>
      <c r="H28" s="116" t="s">
        <v>649</v>
      </c>
    </row>
    <row r="29" spans="1:8" ht="13.5" thickBot="1" x14ac:dyDescent="0.25">
      <c r="A29" s="41">
        <v>27</v>
      </c>
      <c r="B29" s="38" t="s">
        <v>263</v>
      </c>
      <c r="C29" s="38" t="s">
        <v>296</v>
      </c>
      <c r="D29" s="38" t="s">
        <v>264</v>
      </c>
      <c r="E29" s="38" t="s">
        <v>149</v>
      </c>
      <c r="F29" s="38"/>
    </row>
    <row r="30" spans="1:8" ht="13.5" thickBot="1" x14ac:dyDescent="0.25">
      <c r="A30" s="41">
        <v>29</v>
      </c>
      <c r="B30" s="116" t="s">
        <v>616</v>
      </c>
      <c r="C30" s="38" t="s">
        <v>565</v>
      </c>
      <c r="D30" s="38" t="s">
        <v>265</v>
      </c>
      <c r="E30" s="38" t="s">
        <v>149</v>
      </c>
      <c r="F30" s="38"/>
    </row>
    <row r="31" spans="1:8" ht="13.5" thickBot="1" x14ac:dyDescent="0.25">
      <c r="A31" s="41">
        <v>30</v>
      </c>
      <c r="B31" s="38" t="s">
        <v>337</v>
      </c>
      <c r="C31" s="38" t="s">
        <v>566</v>
      </c>
      <c r="D31" s="38" t="s">
        <v>266</v>
      </c>
      <c r="E31" s="38" t="s">
        <v>142</v>
      </c>
      <c r="F31" s="38"/>
    </row>
    <row r="32" spans="1:8" ht="13.5" thickBot="1" x14ac:dyDescent="0.25">
      <c r="A32" s="40">
        <v>31</v>
      </c>
      <c r="B32" s="38" t="s">
        <v>297</v>
      </c>
      <c r="C32" s="38" t="s">
        <v>567</v>
      </c>
      <c r="D32" s="61" t="s">
        <v>310</v>
      </c>
      <c r="E32" s="38" t="s">
        <v>487</v>
      </c>
      <c r="F32" s="38"/>
      <c r="G32" s="3" t="s">
        <v>485</v>
      </c>
    </row>
    <row r="33" spans="1:7" ht="13.5" thickBot="1" x14ac:dyDescent="0.25">
      <c r="A33" s="41">
        <v>32</v>
      </c>
      <c r="B33" s="38" t="s">
        <v>267</v>
      </c>
      <c r="C33" s="38" t="s">
        <v>298</v>
      </c>
      <c r="D33" s="61" t="s">
        <v>311</v>
      </c>
      <c r="E33" s="38" t="s">
        <v>76</v>
      </c>
      <c r="F33" s="38"/>
    </row>
    <row r="34" spans="1:7" ht="13.5" thickBot="1" x14ac:dyDescent="0.25">
      <c r="A34" s="41">
        <v>33</v>
      </c>
      <c r="B34" s="38" t="s">
        <v>268</v>
      </c>
      <c r="C34" s="38" t="s">
        <v>299</v>
      </c>
      <c r="D34" s="61" t="s">
        <v>312</v>
      </c>
      <c r="E34" s="38" t="s">
        <v>76</v>
      </c>
      <c r="F34" s="38"/>
    </row>
    <row r="35" spans="1:7" ht="13.5" thickBot="1" x14ac:dyDescent="0.25">
      <c r="A35" s="40">
        <v>34</v>
      </c>
      <c r="B35" s="38" t="s">
        <v>269</v>
      </c>
      <c r="C35" s="38" t="s">
        <v>270</v>
      </c>
      <c r="D35" s="61" t="s">
        <v>313</v>
      </c>
      <c r="E35" s="38" t="s">
        <v>93</v>
      </c>
      <c r="F35" s="38"/>
    </row>
    <row r="36" spans="1:7" ht="13.5" thickBot="1" x14ac:dyDescent="0.25">
      <c r="A36" s="41">
        <v>35</v>
      </c>
      <c r="B36" s="38" t="s">
        <v>343</v>
      </c>
      <c r="C36" s="38" t="s">
        <v>271</v>
      </c>
      <c r="D36" s="61" t="s">
        <v>314</v>
      </c>
      <c r="E36" s="38" t="s">
        <v>92</v>
      </c>
      <c r="F36" s="38"/>
    </row>
    <row r="37" spans="1:7" ht="13.5" thickBot="1" x14ac:dyDescent="0.25">
      <c r="A37" s="41">
        <v>36</v>
      </c>
      <c r="B37" s="38" t="s">
        <v>272</v>
      </c>
      <c r="C37" s="38" t="s">
        <v>568</v>
      </c>
      <c r="D37" s="61" t="s">
        <v>315</v>
      </c>
      <c r="E37" s="38" t="s">
        <v>142</v>
      </c>
      <c r="F37" s="38"/>
    </row>
    <row r="38" spans="1:7" ht="13.5" thickBot="1" x14ac:dyDescent="0.25">
      <c r="A38" s="40">
        <v>37</v>
      </c>
      <c r="B38" s="38" t="s">
        <v>273</v>
      </c>
      <c r="C38" s="38" t="s">
        <v>569</v>
      </c>
      <c r="D38" s="38" t="s">
        <v>304</v>
      </c>
      <c r="E38" s="38" t="s">
        <v>142</v>
      </c>
      <c r="F38" s="38"/>
    </row>
    <row r="39" spans="1:7" ht="13.5" thickBot="1" x14ac:dyDescent="0.25">
      <c r="A39" s="41">
        <v>38</v>
      </c>
      <c r="B39" s="38" t="s">
        <v>300</v>
      </c>
      <c r="C39" s="38" t="s">
        <v>570</v>
      </c>
      <c r="D39" s="116" t="s">
        <v>672</v>
      </c>
      <c r="E39" s="38" t="s">
        <v>142</v>
      </c>
      <c r="F39" s="38"/>
      <c r="G39" s="116" t="s">
        <v>636</v>
      </c>
    </row>
    <row r="40" spans="1:7" ht="13.5" thickBot="1" x14ac:dyDescent="0.25">
      <c r="A40" s="41">
        <v>39</v>
      </c>
      <c r="B40" s="38" t="s">
        <v>274</v>
      </c>
      <c r="C40" s="38" t="s">
        <v>571</v>
      </c>
      <c r="D40" s="38" t="s">
        <v>301</v>
      </c>
      <c r="E40" s="38" t="s">
        <v>142</v>
      </c>
      <c r="F40" s="38"/>
    </row>
    <row r="41" spans="1:7" ht="13.5" thickBot="1" x14ac:dyDescent="0.25">
      <c r="A41" s="40">
        <v>40</v>
      </c>
      <c r="B41" s="38" t="s">
        <v>275</v>
      </c>
      <c r="C41" s="38" t="s">
        <v>572</v>
      </c>
      <c r="D41" s="38" t="s">
        <v>302</v>
      </c>
      <c r="E41" s="38" t="s">
        <v>142</v>
      </c>
      <c r="F41" s="38"/>
    </row>
    <row r="42" spans="1:7" ht="13.5" thickBot="1" x14ac:dyDescent="0.25">
      <c r="A42" s="41">
        <v>41</v>
      </c>
      <c r="B42" s="38" t="s">
        <v>276</v>
      </c>
      <c r="C42" s="38" t="s">
        <v>573</v>
      </c>
      <c r="D42" s="38" t="s">
        <v>303</v>
      </c>
      <c r="E42" s="38" t="s">
        <v>142</v>
      </c>
      <c r="F42" s="38"/>
    </row>
    <row r="43" spans="1:7" ht="13.5" thickBot="1" x14ac:dyDescent="0.25">
      <c r="A43" s="41">
        <v>42</v>
      </c>
      <c r="B43" s="38" t="s">
        <v>290</v>
      </c>
      <c r="C43" s="38" t="s">
        <v>319</v>
      </c>
      <c r="D43" s="61" t="s">
        <v>309</v>
      </c>
      <c r="E43" s="38" t="s">
        <v>87</v>
      </c>
      <c r="F43" s="38"/>
    </row>
    <row r="44" spans="1:7" ht="13.5" thickBot="1" x14ac:dyDescent="0.25">
      <c r="A44" s="40">
        <v>43</v>
      </c>
      <c r="B44" s="38" t="s">
        <v>291</v>
      </c>
      <c r="C44" s="38" t="s">
        <v>320</v>
      </c>
      <c r="D44" s="61" t="s">
        <v>316</v>
      </c>
      <c r="E44" s="38" t="s">
        <v>87</v>
      </c>
      <c r="F44" s="38"/>
    </row>
    <row r="45" spans="1:7" ht="13.5" thickBot="1" x14ac:dyDescent="0.25">
      <c r="A45" s="41">
        <v>44</v>
      </c>
      <c r="B45" s="38" t="s">
        <v>292</v>
      </c>
      <c r="C45" s="38" t="s">
        <v>321</v>
      </c>
      <c r="D45" s="61" t="s">
        <v>317</v>
      </c>
      <c r="E45" s="38" t="s">
        <v>87</v>
      </c>
      <c r="F45" s="38"/>
    </row>
    <row r="46" spans="1:7" ht="15" thickBot="1" x14ac:dyDescent="0.25">
      <c r="A46" s="41">
        <v>45</v>
      </c>
      <c r="B46" s="38" t="s">
        <v>293</v>
      </c>
      <c r="C46" s="112" t="s">
        <v>322</v>
      </c>
      <c r="D46" s="61" t="s">
        <v>318</v>
      </c>
      <c r="E46" s="38" t="s">
        <v>74</v>
      </c>
      <c r="F46" s="38"/>
    </row>
    <row r="47" spans="1:7" ht="13.5" thickBot="1" x14ac:dyDescent="0.25">
      <c r="A47" s="40">
        <v>46</v>
      </c>
      <c r="B47" s="76" t="s">
        <v>334</v>
      </c>
      <c r="C47" s="76" t="s">
        <v>336</v>
      </c>
      <c r="D47" s="77" t="s">
        <v>335</v>
      </c>
      <c r="E47" s="76" t="s">
        <v>87</v>
      </c>
      <c r="F47" s="38"/>
    </row>
    <row r="48" spans="1:7" ht="13.5" thickBot="1" x14ac:dyDescent="0.25">
      <c r="A48" s="41">
        <v>47</v>
      </c>
      <c r="B48" s="79" t="s">
        <v>338</v>
      </c>
      <c r="C48" s="79" t="s">
        <v>574</v>
      </c>
      <c r="D48" s="80" t="s">
        <v>339</v>
      </c>
      <c r="E48" s="79" t="s">
        <v>142</v>
      </c>
      <c r="F48" s="75"/>
    </row>
    <row r="49" spans="1:6" ht="13.5" thickBot="1" x14ac:dyDescent="0.25">
      <c r="A49" s="41">
        <v>48</v>
      </c>
      <c r="B49" s="79" t="s">
        <v>47</v>
      </c>
      <c r="C49" s="79" t="s">
        <v>48</v>
      </c>
      <c r="D49" s="79" t="s">
        <v>49</v>
      </c>
      <c r="E49" s="79" t="s">
        <v>77</v>
      </c>
      <c r="F49" s="75"/>
    </row>
    <row r="50" spans="1:6" ht="13.5" thickBot="1" x14ac:dyDescent="0.25">
      <c r="A50" s="40">
        <v>49</v>
      </c>
      <c r="B50" s="78" t="s">
        <v>344</v>
      </c>
      <c r="C50" s="78" t="s">
        <v>351</v>
      </c>
      <c r="D50" s="81" t="s">
        <v>345</v>
      </c>
      <c r="E50" s="78" t="s">
        <v>77</v>
      </c>
      <c r="F50" s="38"/>
    </row>
    <row r="51" spans="1:6" ht="13.5" thickBot="1" x14ac:dyDescent="0.25">
      <c r="A51" s="41">
        <v>50</v>
      </c>
      <c r="B51" s="38" t="s">
        <v>346</v>
      </c>
      <c r="C51" s="38" t="s">
        <v>348</v>
      </c>
      <c r="D51" s="61" t="s">
        <v>347</v>
      </c>
      <c r="E51" s="38" t="s">
        <v>77</v>
      </c>
      <c r="F51" s="38"/>
    </row>
    <row r="52" spans="1:6" ht="13.5" thickBot="1" x14ac:dyDescent="0.25">
      <c r="A52" s="41">
        <v>51</v>
      </c>
      <c r="B52" s="38" t="s">
        <v>356</v>
      </c>
      <c r="C52" s="38" t="s">
        <v>357</v>
      </c>
      <c r="D52" s="61" t="s">
        <v>358</v>
      </c>
      <c r="E52" s="38" t="s">
        <v>77</v>
      </c>
      <c r="F52" s="38"/>
    </row>
    <row r="53" spans="1:6" ht="13.5" thickBot="1" x14ac:dyDescent="0.25">
      <c r="A53" s="40">
        <v>52</v>
      </c>
      <c r="B53" s="38" t="s">
        <v>366</v>
      </c>
      <c r="C53" s="38" t="s">
        <v>351</v>
      </c>
      <c r="D53" s="82" t="s">
        <v>367</v>
      </c>
      <c r="E53" s="38" t="s">
        <v>77</v>
      </c>
      <c r="F53" s="38"/>
    </row>
    <row r="54" spans="1:6" ht="13.5" thickBot="1" x14ac:dyDescent="0.25">
      <c r="A54" s="41">
        <v>53</v>
      </c>
      <c r="B54" s="38" t="s">
        <v>368</v>
      </c>
      <c r="C54" s="38" t="s">
        <v>351</v>
      </c>
      <c r="D54" s="38" t="s">
        <v>371</v>
      </c>
      <c r="E54" s="38" t="s">
        <v>77</v>
      </c>
      <c r="F54" s="38"/>
    </row>
    <row r="55" spans="1:6" ht="13.5" thickBot="1" x14ac:dyDescent="0.25">
      <c r="A55" s="41">
        <v>54</v>
      </c>
      <c r="B55" s="38" t="s">
        <v>369</v>
      </c>
      <c r="C55" s="38" t="s">
        <v>351</v>
      </c>
      <c r="D55" s="38" t="s">
        <v>372</v>
      </c>
      <c r="E55" s="38" t="s">
        <v>77</v>
      </c>
      <c r="F55" s="38"/>
    </row>
    <row r="56" spans="1:6" ht="13.5" thickBot="1" x14ac:dyDescent="0.25">
      <c r="A56" s="40">
        <v>55</v>
      </c>
      <c r="B56" s="38" t="s">
        <v>370</v>
      </c>
      <c r="C56" s="38" t="s">
        <v>351</v>
      </c>
      <c r="D56" s="38" t="s">
        <v>373</v>
      </c>
      <c r="E56" s="38" t="s">
        <v>77</v>
      </c>
      <c r="F56" s="38"/>
    </row>
    <row r="57" spans="1:6" ht="13.5" thickBot="1" x14ac:dyDescent="0.25">
      <c r="A57" s="41">
        <v>56</v>
      </c>
      <c r="B57" s="38" t="s">
        <v>375</v>
      </c>
      <c r="C57" s="38" t="s">
        <v>351</v>
      </c>
      <c r="D57" s="38" t="s">
        <v>374</v>
      </c>
      <c r="E57" s="38" t="s">
        <v>77</v>
      </c>
      <c r="F57" s="38"/>
    </row>
    <row r="58" spans="1:6" ht="13.5" thickBot="1" x14ac:dyDescent="0.25">
      <c r="A58" s="41">
        <v>57</v>
      </c>
      <c r="B58" s="38" t="s">
        <v>378</v>
      </c>
      <c r="C58" s="38" t="s">
        <v>351</v>
      </c>
      <c r="D58" s="61" t="s">
        <v>379</v>
      </c>
      <c r="E58" s="38" t="s">
        <v>77</v>
      </c>
      <c r="F58" s="38"/>
    </row>
    <row r="59" spans="1:6" ht="13.5" thickBot="1" x14ac:dyDescent="0.25">
      <c r="A59" s="40">
        <v>58</v>
      </c>
      <c r="B59" s="38" t="s">
        <v>381</v>
      </c>
      <c r="C59" s="38" t="s">
        <v>383</v>
      </c>
      <c r="D59" s="61" t="s">
        <v>382</v>
      </c>
      <c r="E59" s="38" t="s">
        <v>77</v>
      </c>
      <c r="F59" s="38"/>
    </row>
    <row r="60" spans="1:6" ht="13.5" thickBot="1" x14ac:dyDescent="0.25">
      <c r="A60" s="41">
        <v>59</v>
      </c>
      <c r="B60" s="38" t="s">
        <v>390</v>
      </c>
      <c r="C60" s="38" t="s">
        <v>270</v>
      </c>
      <c r="D60" s="61" t="s">
        <v>389</v>
      </c>
      <c r="E60" s="38" t="s">
        <v>77</v>
      </c>
      <c r="F60" s="38"/>
    </row>
    <row r="61" spans="1:6" ht="13.5" thickBot="1" x14ac:dyDescent="0.25">
      <c r="A61" s="41">
        <v>60</v>
      </c>
      <c r="B61" s="38" t="s">
        <v>392</v>
      </c>
      <c r="C61" s="38" t="s">
        <v>396</v>
      </c>
      <c r="D61" s="61" t="s">
        <v>393</v>
      </c>
      <c r="E61" s="38" t="s">
        <v>87</v>
      </c>
      <c r="F61" s="38"/>
    </row>
    <row r="62" spans="1:6" ht="13.5" thickBot="1" x14ac:dyDescent="0.25">
      <c r="A62" s="40">
        <v>61</v>
      </c>
      <c r="B62" s="38" t="s">
        <v>394</v>
      </c>
      <c r="C62" s="38" t="s">
        <v>397</v>
      </c>
      <c r="D62" s="61" t="s">
        <v>395</v>
      </c>
      <c r="E62" s="38" t="s">
        <v>87</v>
      </c>
      <c r="F62" s="38"/>
    </row>
    <row r="63" spans="1:6" ht="13.5" thickBot="1" x14ac:dyDescent="0.25">
      <c r="A63" s="41">
        <v>62</v>
      </c>
      <c r="B63" s="38" t="s">
        <v>398</v>
      </c>
      <c r="C63" s="38" t="s">
        <v>400</v>
      </c>
      <c r="D63" s="61" t="s">
        <v>399</v>
      </c>
      <c r="E63" s="38" t="s">
        <v>84</v>
      </c>
      <c r="F63" s="38"/>
    </row>
    <row r="64" spans="1:6" ht="13.5" thickBot="1" x14ac:dyDescent="0.25">
      <c r="A64" s="41">
        <v>63</v>
      </c>
      <c r="B64" s="38" t="s">
        <v>401</v>
      </c>
      <c r="C64" s="38" t="s">
        <v>402</v>
      </c>
      <c r="D64" s="61" t="s">
        <v>403</v>
      </c>
      <c r="E64" s="38" t="s">
        <v>76</v>
      </c>
      <c r="F64" s="38"/>
    </row>
    <row r="65" spans="1:7" ht="13.5" thickBot="1" x14ac:dyDescent="0.25">
      <c r="A65" s="40">
        <v>64</v>
      </c>
      <c r="B65" s="38" t="s">
        <v>404</v>
      </c>
      <c r="C65" s="38" t="s">
        <v>407</v>
      </c>
      <c r="D65" s="61" t="s">
        <v>767</v>
      </c>
      <c r="E65" s="38" t="s">
        <v>91</v>
      </c>
      <c r="F65" s="38"/>
    </row>
    <row r="66" spans="1:7" ht="15" thickBot="1" x14ac:dyDescent="0.25">
      <c r="A66" s="41">
        <v>65</v>
      </c>
      <c r="B66" s="116" t="s">
        <v>761</v>
      </c>
      <c r="C66" s="142" t="s">
        <v>762</v>
      </c>
      <c r="D66" s="181" t="s">
        <v>325</v>
      </c>
      <c r="E66" s="116" t="s">
        <v>91</v>
      </c>
      <c r="F66" s="116"/>
    </row>
    <row r="67" spans="1:7" ht="13.5" thickBot="1" x14ac:dyDescent="0.25">
      <c r="A67" s="41">
        <v>66</v>
      </c>
      <c r="B67" s="38" t="s">
        <v>405</v>
      </c>
      <c r="C67" s="38" t="s">
        <v>408</v>
      </c>
      <c r="D67" s="180" t="s">
        <v>766</v>
      </c>
      <c r="E67" s="38" t="s">
        <v>91</v>
      </c>
      <c r="F67" s="38"/>
    </row>
    <row r="68" spans="1:7" ht="13.5" thickBot="1" x14ac:dyDescent="0.25">
      <c r="A68" s="40">
        <v>67</v>
      </c>
      <c r="B68" s="38" t="s">
        <v>409</v>
      </c>
      <c r="C68" s="38" t="s">
        <v>429</v>
      </c>
      <c r="D68" s="61" t="s">
        <v>410</v>
      </c>
      <c r="E68" s="38" t="s">
        <v>92</v>
      </c>
      <c r="F68" s="38"/>
    </row>
    <row r="69" spans="1:7" ht="13.5" thickBot="1" x14ac:dyDescent="0.25">
      <c r="A69" s="41">
        <v>68</v>
      </c>
      <c r="B69" s="38" t="s">
        <v>411</v>
      </c>
      <c r="C69" s="38" t="s">
        <v>428</v>
      </c>
      <c r="D69" s="116" t="s">
        <v>701</v>
      </c>
      <c r="E69" s="38" t="s">
        <v>92</v>
      </c>
      <c r="F69" s="61" t="s">
        <v>412</v>
      </c>
    </row>
    <row r="70" spans="1:7" ht="13.5" thickBot="1" x14ac:dyDescent="0.25">
      <c r="A70" s="40">
        <v>70</v>
      </c>
      <c r="B70" s="38" t="s">
        <v>418</v>
      </c>
      <c r="C70" s="38" t="s">
        <v>427</v>
      </c>
      <c r="D70" s="61" t="s">
        <v>419</v>
      </c>
      <c r="E70" s="38" t="s">
        <v>92</v>
      </c>
      <c r="F70" s="38"/>
    </row>
    <row r="71" spans="1:7" ht="13.5" thickBot="1" x14ac:dyDescent="0.25">
      <c r="A71" s="41">
        <v>71</v>
      </c>
      <c r="B71" s="38" t="s">
        <v>420</v>
      </c>
      <c r="C71" s="38" t="s">
        <v>421</v>
      </c>
      <c r="D71" s="61" t="s">
        <v>422</v>
      </c>
      <c r="E71" s="38" t="s">
        <v>75</v>
      </c>
      <c r="F71" s="38"/>
    </row>
    <row r="72" spans="1:7" ht="13.5" thickBot="1" x14ac:dyDescent="0.25">
      <c r="A72" s="41">
        <v>72</v>
      </c>
      <c r="B72" s="38" t="s">
        <v>423</v>
      </c>
      <c r="C72" s="38" t="s">
        <v>236</v>
      </c>
      <c r="D72" s="38" t="s">
        <v>236</v>
      </c>
      <c r="E72" s="38"/>
      <c r="F72" s="38"/>
    </row>
    <row r="73" spans="1:7" ht="13.5" thickBot="1" x14ac:dyDescent="0.25">
      <c r="A73" s="40">
        <v>73</v>
      </c>
      <c r="B73" s="38" t="s">
        <v>424</v>
      </c>
      <c r="C73" s="38" t="s">
        <v>236</v>
      </c>
      <c r="D73" s="38" t="s">
        <v>236</v>
      </c>
      <c r="E73" s="38"/>
      <c r="F73" s="38"/>
    </row>
    <row r="74" spans="1:7" ht="13.5" thickBot="1" x14ac:dyDescent="0.25">
      <c r="A74" s="41">
        <v>74</v>
      </c>
      <c r="B74" s="38" t="s">
        <v>425</v>
      </c>
      <c r="C74" s="38" t="s">
        <v>236</v>
      </c>
      <c r="D74" s="38" t="s">
        <v>236</v>
      </c>
      <c r="E74" s="38"/>
      <c r="F74" s="38"/>
    </row>
    <row r="75" spans="1:7" ht="13.5" thickBot="1" x14ac:dyDescent="0.25">
      <c r="A75" s="41">
        <v>75</v>
      </c>
      <c r="B75" s="38" t="s">
        <v>432</v>
      </c>
      <c r="C75" s="38" t="s">
        <v>434</v>
      </c>
      <c r="D75" s="61" t="s">
        <v>406</v>
      </c>
      <c r="E75" s="38" t="s">
        <v>91</v>
      </c>
      <c r="F75" s="38"/>
    </row>
    <row r="76" spans="1:7" ht="13.5" thickBot="1" x14ac:dyDescent="0.25">
      <c r="A76" s="40">
        <v>76</v>
      </c>
      <c r="B76" s="38" t="s">
        <v>433</v>
      </c>
      <c r="C76" s="38" t="s">
        <v>435</v>
      </c>
      <c r="D76" s="61" t="s">
        <v>406</v>
      </c>
      <c r="E76" s="38" t="s">
        <v>91</v>
      </c>
      <c r="F76" s="38"/>
    </row>
    <row r="77" spans="1:7" ht="13.5" thickBot="1" x14ac:dyDescent="0.25">
      <c r="A77" s="41">
        <v>77</v>
      </c>
      <c r="B77" s="38" t="s">
        <v>437</v>
      </c>
      <c r="C77" s="38" t="s">
        <v>575</v>
      </c>
      <c r="D77" s="38" t="s">
        <v>438</v>
      </c>
      <c r="E77" s="38" t="s">
        <v>149</v>
      </c>
      <c r="F77" s="38"/>
      <c r="G77" s="3" t="s">
        <v>519</v>
      </c>
    </row>
    <row r="78" spans="1:7" ht="15" thickBot="1" x14ac:dyDescent="0.25">
      <c r="A78" s="41">
        <v>78</v>
      </c>
      <c r="B78" s="38" t="s">
        <v>806</v>
      </c>
      <c r="C78" s="142" t="s">
        <v>807</v>
      </c>
      <c r="D78" s="116" t="s">
        <v>808</v>
      </c>
      <c r="E78" s="116" t="s">
        <v>480</v>
      </c>
      <c r="F78" s="116"/>
      <c r="G78" s="116"/>
    </row>
    <row r="79" spans="1:7" ht="13.5" thickBot="1" x14ac:dyDescent="0.25">
      <c r="A79" s="40">
        <v>79</v>
      </c>
      <c r="B79" s="38" t="s">
        <v>440</v>
      </c>
      <c r="C79" s="38" t="s">
        <v>441</v>
      </c>
      <c r="D79" s="61" t="s">
        <v>442</v>
      </c>
      <c r="E79" s="38"/>
      <c r="F79" s="38"/>
    </row>
    <row r="80" spans="1:7" ht="13.5" thickBot="1" x14ac:dyDescent="0.25">
      <c r="A80" s="41">
        <v>80</v>
      </c>
      <c r="B80" s="38" t="s">
        <v>443</v>
      </c>
      <c r="C80" s="38" t="s">
        <v>576</v>
      </c>
      <c r="D80" s="61" t="s">
        <v>444</v>
      </c>
      <c r="E80" s="38" t="s">
        <v>82</v>
      </c>
      <c r="F80" s="38"/>
    </row>
    <row r="81" spans="1:8" ht="13.5" thickBot="1" x14ac:dyDescent="0.25">
      <c r="A81" s="41">
        <v>81</v>
      </c>
      <c r="B81" s="38" t="s">
        <v>445</v>
      </c>
      <c r="C81" s="38" t="s">
        <v>446</v>
      </c>
      <c r="D81" s="61" t="s">
        <v>447</v>
      </c>
      <c r="E81" s="38" t="s">
        <v>149</v>
      </c>
      <c r="F81" s="38"/>
    </row>
    <row r="82" spans="1:8" ht="13.5" thickBot="1" x14ac:dyDescent="0.25">
      <c r="A82" s="40">
        <v>82</v>
      </c>
      <c r="B82" s="38" t="s">
        <v>448</v>
      </c>
      <c r="C82" s="38" t="s">
        <v>449</v>
      </c>
      <c r="D82" s="61" t="s">
        <v>450</v>
      </c>
      <c r="E82" s="38" t="s">
        <v>92</v>
      </c>
      <c r="F82" s="38"/>
    </row>
    <row r="83" spans="1:8" ht="13.5" thickBot="1" x14ac:dyDescent="0.25">
      <c r="A83" s="41">
        <v>83</v>
      </c>
      <c r="B83" s="38" t="s">
        <v>456</v>
      </c>
      <c r="C83" s="38" t="s">
        <v>457</v>
      </c>
      <c r="D83" s="61" t="s">
        <v>458</v>
      </c>
      <c r="E83" s="38" t="s">
        <v>92</v>
      </c>
      <c r="F83" s="38"/>
    </row>
    <row r="84" spans="1:8" ht="13.5" thickBot="1" x14ac:dyDescent="0.25">
      <c r="A84" s="41">
        <v>84</v>
      </c>
      <c r="B84" s="38" t="s">
        <v>462</v>
      </c>
      <c r="C84" s="38" t="s">
        <v>577</v>
      </c>
      <c r="D84" s="61" t="s">
        <v>499</v>
      </c>
      <c r="E84" s="38" t="s">
        <v>482</v>
      </c>
      <c r="F84" s="38"/>
      <c r="G84" s="3" t="s">
        <v>486</v>
      </c>
    </row>
    <row r="85" spans="1:8" ht="13.5" thickBot="1" x14ac:dyDescent="0.25">
      <c r="A85" s="40">
        <v>85</v>
      </c>
      <c r="B85" s="38" t="s">
        <v>463</v>
      </c>
      <c r="C85" s="38" t="s">
        <v>578</v>
      </c>
      <c r="D85" s="61" t="s">
        <v>511</v>
      </c>
      <c r="E85" s="38" t="s">
        <v>149</v>
      </c>
      <c r="F85" s="38"/>
    </row>
    <row r="86" spans="1:8" ht="13.5" thickBot="1" x14ac:dyDescent="0.25">
      <c r="A86" s="41">
        <v>87</v>
      </c>
      <c r="B86" s="38" t="s">
        <v>464</v>
      </c>
      <c r="C86" s="38" t="s">
        <v>579</v>
      </c>
      <c r="D86" s="38" t="s">
        <v>465</v>
      </c>
      <c r="E86" s="38" t="s">
        <v>149</v>
      </c>
      <c r="F86" s="38"/>
    </row>
    <row r="87" spans="1:8" ht="13.5" thickBot="1" x14ac:dyDescent="0.25">
      <c r="A87" s="40">
        <v>88</v>
      </c>
      <c r="B87" s="38" t="s">
        <v>468</v>
      </c>
      <c r="C87" s="38" t="s">
        <v>469</v>
      </c>
      <c r="D87" s="61" t="s">
        <v>470</v>
      </c>
      <c r="E87" s="38" t="s">
        <v>76</v>
      </c>
      <c r="F87" s="38"/>
    </row>
    <row r="88" spans="1:8" ht="13.5" thickBot="1" x14ac:dyDescent="0.25">
      <c r="A88" s="41">
        <v>89</v>
      </c>
      <c r="B88" s="38" t="s">
        <v>471</v>
      </c>
      <c r="C88" s="38" t="s">
        <v>580</v>
      </c>
      <c r="D88" s="116" t="s">
        <v>674</v>
      </c>
      <c r="E88" s="38" t="s">
        <v>487</v>
      </c>
      <c r="F88" s="38"/>
      <c r="G88" s="3" t="s">
        <v>650</v>
      </c>
      <c r="H88" s="116" t="s">
        <v>651</v>
      </c>
    </row>
    <row r="89" spans="1:8" ht="13.5" thickBot="1" x14ac:dyDescent="0.25">
      <c r="A89" s="41">
        <v>90</v>
      </c>
      <c r="B89" s="38" t="s">
        <v>472</v>
      </c>
      <c r="C89" s="38" t="s">
        <v>581</v>
      </c>
      <c r="D89" s="61" t="s">
        <v>508</v>
      </c>
      <c r="E89" s="38" t="s">
        <v>480</v>
      </c>
      <c r="F89" s="38"/>
      <c r="G89" s="3" t="s">
        <v>484</v>
      </c>
    </row>
    <row r="90" spans="1:8" ht="13.5" thickBot="1" x14ac:dyDescent="0.25">
      <c r="A90" s="40">
        <v>91</v>
      </c>
      <c r="B90" s="38" t="s">
        <v>473</v>
      </c>
      <c r="C90" s="38" t="s">
        <v>582</v>
      </c>
      <c r="D90" s="61" t="s">
        <v>474</v>
      </c>
      <c r="E90" s="38" t="s">
        <v>480</v>
      </c>
      <c r="F90" s="38"/>
      <c r="G90" s="3" t="s">
        <v>484</v>
      </c>
    </row>
    <row r="91" spans="1:8" ht="13.5" thickBot="1" x14ac:dyDescent="0.25">
      <c r="A91" s="41">
        <v>92</v>
      </c>
      <c r="B91" s="38" t="s">
        <v>490</v>
      </c>
      <c r="C91" s="38" t="s">
        <v>583</v>
      </c>
      <c r="D91" s="38" t="s">
        <v>809</v>
      </c>
      <c r="E91" s="38" t="s">
        <v>487</v>
      </c>
      <c r="F91" s="38"/>
      <c r="G91" s="3" t="s">
        <v>494</v>
      </c>
    </row>
    <row r="92" spans="1:8" ht="15" thickBot="1" x14ac:dyDescent="0.25">
      <c r="A92" s="41">
        <v>93</v>
      </c>
      <c r="B92" s="38" t="s">
        <v>803</v>
      </c>
      <c r="C92" s="142" t="s">
        <v>804</v>
      </c>
      <c r="D92" s="38" t="s">
        <v>810</v>
      </c>
      <c r="E92" s="38" t="s">
        <v>482</v>
      </c>
      <c r="F92" s="38"/>
      <c r="G92" s="3" t="s">
        <v>495</v>
      </c>
    </row>
    <row r="93" spans="1:8" ht="13.5" thickBot="1" x14ac:dyDescent="0.25">
      <c r="A93" s="40">
        <v>94</v>
      </c>
      <c r="B93" s="38" t="s">
        <v>491</v>
      </c>
      <c r="C93" s="38" t="s">
        <v>584</v>
      </c>
      <c r="D93" s="38" t="s">
        <v>518</v>
      </c>
      <c r="E93" s="38" t="s">
        <v>493</v>
      </c>
      <c r="F93" s="38"/>
      <c r="G93" s="3" t="s">
        <v>495</v>
      </c>
    </row>
    <row r="94" spans="1:8" ht="16.5" thickBot="1" x14ac:dyDescent="0.3">
      <c r="A94" s="41">
        <v>95</v>
      </c>
      <c r="B94" s="38" t="s">
        <v>501</v>
      </c>
      <c r="C94" s="38" t="s">
        <v>502</v>
      </c>
      <c r="D94" s="61" t="s">
        <v>503</v>
      </c>
      <c r="E94" s="38" t="s">
        <v>504</v>
      </c>
      <c r="F94" s="38"/>
    </row>
    <row r="95" spans="1:8" ht="13.5" thickBot="1" x14ac:dyDescent="0.25">
      <c r="A95" s="41">
        <v>96</v>
      </c>
      <c r="B95" s="38" t="s">
        <v>505</v>
      </c>
      <c r="C95" s="38" t="s">
        <v>506</v>
      </c>
      <c r="D95" s="61" t="s">
        <v>507</v>
      </c>
      <c r="E95" s="38" t="s">
        <v>504</v>
      </c>
      <c r="F95" s="38"/>
    </row>
    <row r="96" spans="1:8" ht="15" thickBot="1" x14ac:dyDescent="0.25">
      <c r="A96" s="40">
        <v>97</v>
      </c>
      <c r="B96" s="38" t="s">
        <v>515</v>
      </c>
      <c r="C96" s="112" t="s">
        <v>516</v>
      </c>
      <c r="D96" s="61" t="s">
        <v>517</v>
      </c>
      <c r="E96" s="38" t="s">
        <v>75</v>
      </c>
      <c r="F96" s="38"/>
    </row>
    <row r="97" spans="1:8" ht="13.5" thickBot="1" x14ac:dyDescent="0.25">
      <c r="A97" s="41">
        <v>98</v>
      </c>
      <c r="B97" s="38" t="s">
        <v>549</v>
      </c>
      <c r="C97" s="38" t="s">
        <v>585</v>
      </c>
      <c r="D97" s="61" t="s">
        <v>550</v>
      </c>
      <c r="E97" s="38" t="s">
        <v>153</v>
      </c>
      <c r="F97" s="38"/>
    </row>
    <row r="98" spans="1:8" ht="13.5" thickBot="1" x14ac:dyDescent="0.25">
      <c r="A98" s="41">
        <v>99</v>
      </c>
      <c r="B98" s="38" t="s">
        <v>466</v>
      </c>
      <c r="C98" s="38" t="s">
        <v>467</v>
      </c>
      <c r="D98" s="61" t="s">
        <v>500</v>
      </c>
      <c r="E98" s="38" t="s">
        <v>489</v>
      </c>
      <c r="F98" s="38"/>
    </row>
    <row r="99" spans="1:8" ht="13.5" thickBot="1" x14ac:dyDescent="0.25">
      <c r="A99" s="40">
        <v>100</v>
      </c>
      <c r="B99" s="38" t="s">
        <v>512</v>
      </c>
      <c r="C99" s="38" t="s">
        <v>587</v>
      </c>
      <c r="D99" s="61" t="s">
        <v>655</v>
      </c>
      <c r="E99" s="38" t="s">
        <v>489</v>
      </c>
      <c r="F99" s="38"/>
    </row>
    <row r="100" spans="1:8" ht="13.5" thickBot="1" x14ac:dyDescent="0.25">
      <c r="A100" s="41">
        <v>101</v>
      </c>
      <c r="B100" s="38" t="s">
        <v>513</v>
      </c>
      <c r="C100" s="38" t="s">
        <v>588</v>
      </c>
      <c r="D100" s="61" t="s">
        <v>514</v>
      </c>
      <c r="E100" s="38" t="s">
        <v>489</v>
      </c>
      <c r="F100" s="38"/>
      <c r="G100" s="116" t="s">
        <v>671</v>
      </c>
      <c r="H100" s="116" t="s">
        <v>654</v>
      </c>
    </row>
    <row r="101" spans="1:8" ht="13.5" thickBot="1" x14ac:dyDescent="0.25">
      <c r="A101" s="41">
        <v>102</v>
      </c>
      <c r="B101" s="38" t="s">
        <v>589</v>
      </c>
      <c r="C101" s="38" t="s">
        <v>591</v>
      </c>
      <c r="D101" s="38" t="s">
        <v>590</v>
      </c>
      <c r="E101" s="38" t="s">
        <v>149</v>
      </c>
      <c r="F101" s="38"/>
    </row>
    <row r="102" spans="1:8" ht="13.5" thickBot="1" x14ac:dyDescent="0.25">
      <c r="A102" s="40">
        <v>103</v>
      </c>
      <c r="B102" s="38" t="s">
        <v>592</v>
      </c>
      <c r="C102" s="38" t="s">
        <v>593</v>
      </c>
      <c r="D102" s="38" t="s">
        <v>594</v>
      </c>
      <c r="E102" s="38" t="s">
        <v>149</v>
      </c>
      <c r="F102" s="38"/>
    </row>
    <row r="103" spans="1:8" ht="15" thickBot="1" x14ac:dyDescent="0.25">
      <c r="A103" s="41">
        <v>104</v>
      </c>
      <c r="B103" s="38" t="s">
        <v>596</v>
      </c>
      <c r="C103" s="112" t="s">
        <v>597</v>
      </c>
      <c r="D103" s="203" t="s">
        <v>876</v>
      </c>
      <c r="E103" s="38" t="s">
        <v>77</v>
      </c>
      <c r="F103" s="116" t="s">
        <v>662</v>
      </c>
    </row>
    <row r="104" spans="1:8" ht="15" thickBot="1" x14ac:dyDescent="0.25">
      <c r="A104" s="41">
        <v>105</v>
      </c>
      <c r="B104" s="38" t="s">
        <v>598</v>
      </c>
      <c r="C104" s="112" t="s">
        <v>599</v>
      </c>
      <c r="D104" s="116" t="s">
        <v>670</v>
      </c>
      <c r="E104" s="38" t="s">
        <v>153</v>
      </c>
      <c r="F104" s="116" t="s">
        <v>600</v>
      </c>
    </row>
    <row r="105" spans="1:8" ht="15" thickBot="1" x14ac:dyDescent="0.25">
      <c r="A105" s="40">
        <v>106</v>
      </c>
      <c r="B105" s="38" t="s">
        <v>601</v>
      </c>
      <c r="C105" s="112" t="s">
        <v>602</v>
      </c>
      <c r="D105" s="61" t="s">
        <v>603</v>
      </c>
      <c r="E105" s="38" t="s">
        <v>76</v>
      </c>
      <c r="F105" s="38"/>
    </row>
    <row r="106" spans="1:8" ht="13.5" thickBot="1" x14ac:dyDescent="0.25">
      <c r="A106" s="41">
        <v>107</v>
      </c>
      <c r="B106" s="38" t="s">
        <v>606</v>
      </c>
      <c r="C106" s="38" t="s">
        <v>607</v>
      </c>
      <c r="D106" s="61" t="s">
        <v>608</v>
      </c>
      <c r="E106" s="38" t="s">
        <v>149</v>
      </c>
      <c r="F106" s="38"/>
    </row>
    <row r="107" spans="1:8" ht="13.5" thickBot="1" x14ac:dyDescent="0.25">
      <c r="A107" s="41">
        <v>108</v>
      </c>
      <c r="B107" s="116" t="s">
        <v>754</v>
      </c>
      <c r="C107" s="116" t="s">
        <v>755</v>
      </c>
      <c r="D107" s="116" t="s">
        <v>756</v>
      </c>
      <c r="E107" s="116" t="s">
        <v>149</v>
      </c>
      <c r="F107" s="116"/>
    </row>
    <row r="108" spans="1:8" ht="13.5" thickBot="1" x14ac:dyDescent="0.25">
      <c r="A108" s="40">
        <v>109</v>
      </c>
      <c r="B108" s="38" t="s">
        <v>609</v>
      </c>
      <c r="C108" s="38" t="s">
        <v>610</v>
      </c>
      <c r="D108" s="61" t="s">
        <v>611</v>
      </c>
      <c r="E108" s="38" t="s">
        <v>149</v>
      </c>
      <c r="F108" s="38"/>
    </row>
    <row r="109" spans="1:8" ht="15" thickBot="1" x14ac:dyDescent="0.25">
      <c r="A109" s="41">
        <v>110</v>
      </c>
      <c r="B109" s="72" t="s">
        <v>757</v>
      </c>
      <c r="C109" s="112" t="s">
        <v>758</v>
      </c>
      <c r="D109" s="116" t="s">
        <v>759</v>
      </c>
      <c r="E109" s="116" t="s">
        <v>149</v>
      </c>
      <c r="F109" s="116"/>
    </row>
    <row r="110" spans="1:8" ht="13.5" thickBot="1" x14ac:dyDescent="0.25">
      <c r="A110" s="41">
        <v>111</v>
      </c>
      <c r="B110" s="38" t="s">
        <v>612</v>
      </c>
      <c r="C110" s="38" t="s">
        <v>613</v>
      </c>
      <c r="D110" s="38" t="s">
        <v>614</v>
      </c>
      <c r="E110" s="116" t="s">
        <v>149</v>
      </c>
      <c r="F110" s="38"/>
    </row>
    <row r="111" spans="1:8" ht="13.5" thickBot="1" x14ac:dyDescent="0.25">
      <c r="A111" s="40">
        <v>112</v>
      </c>
      <c r="B111" s="116" t="s">
        <v>617</v>
      </c>
      <c r="C111" s="116" t="s">
        <v>618</v>
      </c>
      <c r="D111" s="116" t="s">
        <v>619</v>
      </c>
      <c r="E111" s="116" t="s">
        <v>149</v>
      </c>
      <c r="F111" s="38"/>
    </row>
    <row r="112" spans="1:8" ht="13.5" thickBot="1" x14ac:dyDescent="0.25">
      <c r="A112" s="41">
        <v>113</v>
      </c>
      <c r="B112" s="116" t="s">
        <v>620</v>
      </c>
      <c r="C112" s="116" t="s">
        <v>621</v>
      </c>
      <c r="D112" s="116" t="s">
        <v>622</v>
      </c>
      <c r="E112" s="116" t="s">
        <v>149</v>
      </c>
      <c r="F112" s="38"/>
    </row>
    <row r="113" spans="1:7" ht="13.5" thickBot="1" x14ac:dyDescent="0.25">
      <c r="A113" s="41">
        <v>114</v>
      </c>
      <c r="B113" s="116" t="s">
        <v>624</v>
      </c>
      <c r="C113" s="116" t="s">
        <v>625</v>
      </c>
      <c r="D113" s="116" t="s">
        <v>626</v>
      </c>
      <c r="E113" s="116" t="s">
        <v>149</v>
      </c>
      <c r="F113" s="38"/>
    </row>
    <row r="114" spans="1:7" ht="13.5" thickBot="1" x14ac:dyDescent="0.25">
      <c r="A114" s="40">
        <v>115</v>
      </c>
      <c r="B114" s="116" t="s">
        <v>627</v>
      </c>
      <c r="C114" s="116" t="s">
        <v>628</v>
      </c>
      <c r="D114" s="116" t="s">
        <v>629</v>
      </c>
      <c r="E114" s="116" t="s">
        <v>149</v>
      </c>
      <c r="F114" s="38"/>
    </row>
    <row r="115" spans="1:7" ht="15" thickBot="1" x14ac:dyDescent="0.25">
      <c r="A115" s="41">
        <v>116</v>
      </c>
      <c r="B115" s="116" t="s">
        <v>633</v>
      </c>
      <c r="C115" s="112" t="s">
        <v>634</v>
      </c>
      <c r="D115" s="116" t="s">
        <v>635</v>
      </c>
      <c r="E115" s="116" t="s">
        <v>77</v>
      </c>
      <c r="F115" s="38"/>
    </row>
    <row r="116" spans="1:7" ht="15" thickBot="1" x14ac:dyDescent="0.25">
      <c r="A116" s="41">
        <v>117</v>
      </c>
      <c r="B116" s="116" t="s">
        <v>637</v>
      </c>
      <c r="C116" s="112" t="s">
        <v>638</v>
      </c>
      <c r="D116" s="116" t="s">
        <v>639</v>
      </c>
      <c r="E116" s="116" t="s">
        <v>482</v>
      </c>
      <c r="F116" s="38"/>
    </row>
    <row r="117" spans="1:7" ht="15" thickBot="1" x14ac:dyDescent="0.25">
      <c r="A117" s="40">
        <v>118</v>
      </c>
      <c r="B117" s="116" t="s">
        <v>657</v>
      </c>
      <c r="C117" s="112" t="s">
        <v>658</v>
      </c>
      <c r="D117" s="61" t="s">
        <v>767</v>
      </c>
      <c r="E117" s="116" t="s">
        <v>91</v>
      </c>
      <c r="F117" s="38"/>
    </row>
    <row r="118" spans="1:7" ht="15" thickBot="1" x14ac:dyDescent="0.25">
      <c r="A118" s="41">
        <v>119</v>
      </c>
      <c r="B118" s="116" t="s">
        <v>659</v>
      </c>
      <c r="C118" s="112" t="s">
        <v>660</v>
      </c>
      <c r="D118" s="61" t="s">
        <v>844</v>
      </c>
      <c r="E118" s="116" t="s">
        <v>661</v>
      </c>
      <c r="F118" s="38"/>
    </row>
    <row r="119" spans="1:7" ht="15" thickBot="1" x14ac:dyDescent="0.25">
      <c r="A119" s="41">
        <v>120</v>
      </c>
      <c r="B119" s="116" t="s">
        <v>663</v>
      </c>
      <c r="C119" s="112" t="s">
        <v>664</v>
      </c>
      <c r="D119" s="116" t="s">
        <v>665</v>
      </c>
      <c r="E119" s="116" t="s">
        <v>87</v>
      </c>
      <c r="F119" s="38"/>
    </row>
    <row r="120" spans="1:7" ht="15" thickBot="1" x14ac:dyDescent="0.25">
      <c r="A120" s="40">
        <v>121</v>
      </c>
      <c r="B120" s="116" t="s">
        <v>666</v>
      </c>
      <c r="C120" s="112" t="s">
        <v>667</v>
      </c>
      <c r="D120" s="116" t="s">
        <v>668</v>
      </c>
      <c r="E120" s="116" t="s">
        <v>669</v>
      </c>
      <c r="F120" s="38"/>
    </row>
    <row r="121" spans="1:7" ht="15" thickBot="1" x14ac:dyDescent="0.25">
      <c r="A121" s="115">
        <v>122</v>
      </c>
      <c r="B121" s="116" t="s">
        <v>841</v>
      </c>
      <c r="C121" s="166" t="s">
        <v>842</v>
      </c>
      <c r="D121" s="116" t="s">
        <v>843</v>
      </c>
      <c r="E121" s="116" t="s">
        <v>480</v>
      </c>
      <c r="F121" s="38"/>
    </row>
    <row r="122" spans="1:7" ht="15" thickBot="1" x14ac:dyDescent="0.25">
      <c r="A122" s="41">
        <v>123</v>
      </c>
      <c r="B122" s="116" t="s">
        <v>676</v>
      </c>
      <c r="C122" s="112" t="s">
        <v>677</v>
      </c>
      <c r="D122" s="116" t="s">
        <v>678</v>
      </c>
      <c r="E122" s="116" t="s">
        <v>145</v>
      </c>
      <c r="F122" s="38"/>
    </row>
    <row r="123" spans="1:7" ht="15" thickBot="1" x14ac:dyDescent="0.25">
      <c r="A123" s="40">
        <v>124</v>
      </c>
      <c r="B123" s="116" t="s">
        <v>679</v>
      </c>
      <c r="C123" s="112" t="s">
        <v>680</v>
      </c>
      <c r="D123" s="116" t="s">
        <v>745</v>
      </c>
      <c r="E123" s="116" t="s">
        <v>144</v>
      </c>
      <c r="F123" s="116" t="s">
        <v>681</v>
      </c>
    </row>
    <row r="124" spans="1:7" ht="15" thickBot="1" x14ac:dyDescent="0.25">
      <c r="A124" s="41">
        <v>125</v>
      </c>
      <c r="B124" s="116" t="s">
        <v>684</v>
      </c>
      <c r="C124" s="112" t="s">
        <v>686</v>
      </c>
      <c r="D124" s="116" t="s">
        <v>685</v>
      </c>
      <c r="E124" s="116" t="s">
        <v>74</v>
      </c>
      <c r="F124" s="116"/>
    </row>
    <row r="125" spans="1:7" ht="15" thickBot="1" x14ac:dyDescent="0.25">
      <c r="A125" s="41">
        <v>126</v>
      </c>
      <c r="B125" s="116" t="s">
        <v>750</v>
      </c>
      <c r="C125" s="112" t="s">
        <v>751</v>
      </c>
      <c r="D125" s="116" t="s">
        <v>753</v>
      </c>
      <c r="E125" s="116" t="s">
        <v>74</v>
      </c>
      <c r="F125" s="38"/>
    </row>
    <row r="126" spans="1:7" ht="15" thickBot="1" x14ac:dyDescent="0.25">
      <c r="A126" s="40">
        <v>127</v>
      </c>
      <c r="B126" s="116" t="s">
        <v>702</v>
      </c>
      <c r="C126" s="112" t="s">
        <v>703</v>
      </c>
      <c r="D126" s="116" t="s">
        <v>704</v>
      </c>
      <c r="E126" s="116" t="s">
        <v>149</v>
      </c>
      <c r="F126" s="38"/>
    </row>
    <row r="127" spans="1:7" ht="15" thickBot="1" x14ac:dyDescent="0.25">
      <c r="A127" s="41">
        <v>128</v>
      </c>
      <c r="B127" s="116" t="s">
        <v>711</v>
      </c>
      <c r="C127" s="112" t="s">
        <v>712</v>
      </c>
      <c r="D127" s="116" t="s">
        <v>713</v>
      </c>
      <c r="E127" s="116" t="s">
        <v>75</v>
      </c>
      <c r="F127" s="38"/>
      <c r="G127" s="139"/>
    </row>
    <row r="128" spans="1:7" ht="15" thickBot="1" x14ac:dyDescent="0.25">
      <c r="A128" s="41">
        <v>129</v>
      </c>
      <c r="B128" s="116" t="s">
        <v>714</v>
      </c>
      <c r="C128" s="112" t="s">
        <v>717</v>
      </c>
      <c r="D128" s="116" t="s">
        <v>715</v>
      </c>
      <c r="E128" s="116" t="s">
        <v>16</v>
      </c>
      <c r="F128" s="38"/>
    </row>
    <row r="129" spans="1:6" ht="15" thickBot="1" x14ac:dyDescent="0.25">
      <c r="A129" s="40">
        <v>130</v>
      </c>
      <c r="B129" s="116" t="s">
        <v>722</v>
      </c>
      <c r="C129" s="112" t="s">
        <v>724</v>
      </c>
      <c r="D129" s="116" t="s">
        <v>723</v>
      </c>
      <c r="E129" s="116" t="s">
        <v>91</v>
      </c>
      <c r="F129" s="38"/>
    </row>
    <row r="130" spans="1:6" ht="15" thickBot="1" x14ac:dyDescent="0.25">
      <c r="A130" s="40">
        <v>131</v>
      </c>
      <c r="B130" s="116" t="s">
        <v>735</v>
      </c>
      <c r="C130" s="112" t="s">
        <v>738</v>
      </c>
      <c r="D130" s="116" t="s">
        <v>739</v>
      </c>
      <c r="E130" s="116" t="s">
        <v>29</v>
      </c>
      <c r="F130" s="38"/>
    </row>
    <row r="131" spans="1:6" ht="15" thickBot="1" x14ac:dyDescent="0.25">
      <c r="A131" s="115">
        <v>132</v>
      </c>
      <c r="B131" s="116" t="s">
        <v>736</v>
      </c>
      <c r="C131" s="112" t="s">
        <v>740</v>
      </c>
      <c r="D131" s="116" t="s">
        <v>741</v>
      </c>
      <c r="E131" s="116" t="s">
        <v>29</v>
      </c>
      <c r="F131" s="38"/>
    </row>
    <row r="132" spans="1:6" ht="15" thickBot="1" x14ac:dyDescent="0.25">
      <c r="A132" s="115">
        <v>133</v>
      </c>
      <c r="B132" s="116" t="s">
        <v>734</v>
      </c>
      <c r="C132" s="112" t="s">
        <v>744</v>
      </c>
      <c r="D132" s="203" t="s">
        <v>873</v>
      </c>
      <c r="E132" s="116" t="s">
        <v>742</v>
      </c>
      <c r="F132" s="38"/>
    </row>
    <row r="133" spans="1:6" ht="15" thickBot="1" x14ac:dyDescent="0.25">
      <c r="A133" s="141">
        <v>134</v>
      </c>
      <c r="B133" s="116" t="s">
        <v>737</v>
      </c>
      <c r="C133" s="112" t="s">
        <v>743</v>
      </c>
      <c r="D133" s="116" t="s">
        <v>752</v>
      </c>
      <c r="E133" s="116" t="s">
        <v>91</v>
      </c>
      <c r="F133" s="38"/>
    </row>
    <row r="134" spans="1:6" ht="15" thickBot="1" x14ac:dyDescent="0.25">
      <c r="A134" s="141">
        <v>135</v>
      </c>
      <c r="B134" s="116" t="s">
        <v>747</v>
      </c>
      <c r="C134" s="142" t="s">
        <v>748</v>
      </c>
      <c r="D134" s="116" t="s">
        <v>749</v>
      </c>
      <c r="E134" s="116" t="s">
        <v>482</v>
      </c>
    </row>
    <row r="135" spans="1:6" ht="15" thickBot="1" x14ac:dyDescent="0.25">
      <c r="A135" s="141">
        <v>136</v>
      </c>
      <c r="B135" s="116" t="s">
        <v>763</v>
      </c>
      <c r="C135" s="142" t="s">
        <v>764</v>
      </c>
      <c r="D135" s="116" t="s">
        <v>765</v>
      </c>
      <c r="E135" s="116" t="s">
        <v>91</v>
      </c>
      <c r="F135" s="116"/>
    </row>
    <row r="136" spans="1:6" ht="15" thickBot="1" x14ac:dyDescent="0.25">
      <c r="A136" s="141">
        <v>137</v>
      </c>
      <c r="B136" s="116" t="s">
        <v>816</v>
      </c>
      <c r="C136" s="142" t="s">
        <v>817</v>
      </c>
      <c r="D136" s="116" t="s">
        <v>818</v>
      </c>
      <c r="E136" s="116" t="s">
        <v>742</v>
      </c>
    </row>
    <row r="137" spans="1:6" ht="15" thickBot="1" x14ac:dyDescent="0.25">
      <c r="A137" s="167">
        <v>138</v>
      </c>
      <c r="B137" s="116" t="s">
        <v>826</v>
      </c>
      <c r="C137" s="166" t="s">
        <v>822</v>
      </c>
      <c r="D137" s="163" t="s">
        <v>825</v>
      </c>
      <c r="E137" s="116" t="s">
        <v>417</v>
      </c>
    </row>
    <row r="138" spans="1:6" ht="15" thickBot="1" x14ac:dyDescent="0.25">
      <c r="A138" s="167">
        <v>139</v>
      </c>
      <c r="B138" s="116" t="s">
        <v>827</v>
      </c>
      <c r="C138" s="166" t="s">
        <v>823</v>
      </c>
      <c r="D138" s="161" t="s">
        <v>824</v>
      </c>
      <c r="E138" s="116" t="s">
        <v>417</v>
      </c>
    </row>
    <row r="139" spans="1:6" s="162" customFormat="1" ht="15" thickBot="1" x14ac:dyDescent="0.25">
      <c r="A139" s="167">
        <v>140</v>
      </c>
      <c r="B139" s="163" t="s">
        <v>831</v>
      </c>
      <c r="C139" s="166" t="s">
        <v>832</v>
      </c>
      <c r="D139" s="161" t="s">
        <v>833</v>
      </c>
      <c r="E139" s="163" t="s">
        <v>74</v>
      </c>
    </row>
    <row r="140" spans="1:6" s="162" customFormat="1" ht="15" thickBot="1" x14ac:dyDescent="0.25">
      <c r="A140" s="167">
        <v>141</v>
      </c>
      <c r="B140" s="163" t="s">
        <v>830</v>
      </c>
      <c r="C140" s="166" t="s">
        <v>828</v>
      </c>
      <c r="D140" s="161" t="s">
        <v>829</v>
      </c>
      <c r="E140" s="163" t="s">
        <v>489</v>
      </c>
    </row>
    <row r="141" spans="1:6" s="162" customFormat="1" ht="15" thickBot="1" x14ac:dyDescent="0.25">
      <c r="A141" s="167">
        <v>142</v>
      </c>
      <c r="B141" s="128" t="s">
        <v>834</v>
      </c>
      <c r="C141" s="160" t="s">
        <v>835</v>
      </c>
      <c r="D141" s="167" t="s">
        <v>836</v>
      </c>
      <c r="E141" s="163" t="s">
        <v>482</v>
      </c>
    </row>
  </sheetData>
  <autoFilter ref="A2:G133"/>
  <mergeCells count="1">
    <mergeCell ref="B1:D1"/>
  </mergeCells>
  <dataValidations count="2">
    <dataValidation type="list" allowBlank="1" showInputMessage="1" showErrorMessage="1" sqref="B3 C97:C100 C89:D90 B49:D49 C106:D109 C140:D141">
      <formula1>Sub_Area</formula1>
    </dataValidation>
    <dataValidation type="list" allowBlank="1" showInputMessage="1" showErrorMessage="1" sqref="B89:B90 B126 B98:B100 B106 B108 B140">
      <formula1>Names</formula1>
    </dataValidation>
  </dataValidations>
  <hyperlinks>
    <hyperlink ref="C11" r:id="rId1" display="Venkata.Kollimarla@capgemini.com"/>
    <hyperlink ref="C12" r:id="rId2" display="Guruprasad.Hiremath@capgemini.com"/>
    <hyperlink ref="C13" r:id="rId3" display="Ashish.Pandey@capgemini.com"/>
    <hyperlink ref="C14" r:id="rId4"/>
    <hyperlink ref="C15" r:id="rId5" display="trivikrama.pasupuleti@capgemini.com"/>
    <hyperlink ref="C32" r:id="rId6" display="pramoddevi.tanna@capgemini.com"/>
    <hyperlink ref="C33" r:id="rId7"/>
    <hyperlink ref="C39" r:id="rId8" display="dushyanth.boppa@capgemini.com"/>
    <hyperlink ref="C18" r:id="rId9" display="sachin.tilloo@capgemini.com"/>
    <hyperlink ref="C43" r:id="rId10"/>
    <hyperlink ref="C44" r:id="rId11"/>
    <hyperlink ref="C45" r:id="rId12"/>
    <hyperlink ref="C46" r:id="rId13"/>
    <hyperlink ref="C8" r:id="rId14"/>
    <hyperlink ref="C9" r:id="rId15"/>
    <hyperlink ref="C47" r:id="rId16"/>
    <hyperlink ref="C48" r:id="rId17" display="sandeepvinayak.chavan@capgemini.com"/>
    <hyperlink ref="C61" r:id="rId18"/>
    <hyperlink ref="C62" r:id="rId19"/>
    <hyperlink ref="C63" r:id="rId20"/>
    <hyperlink ref="C64" r:id="rId21"/>
    <hyperlink ref="C65" r:id="rId22"/>
    <hyperlink ref="C67" r:id="rId23"/>
    <hyperlink ref="C71" r:id="rId24"/>
    <hyperlink ref="C70" r:id="rId25"/>
    <hyperlink ref="C69" r:id="rId26"/>
    <hyperlink ref="C68" r:id="rId27"/>
    <hyperlink ref="C75" r:id="rId28"/>
    <hyperlink ref="C76" r:id="rId29"/>
    <hyperlink ref="C77" r:id="rId30" display="abhishek.manglam@capgemini.com"/>
    <hyperlink ref="C78" r:id="rId31"/>
    <hyperlink ref="C79" r:id="rId32"/>
    <hyperlink ref="C80" r:id="rId33" display="himanshu.a.mistry@capgemini.com"/>
    <hyperlink ref="C81" r:id="rId34"/>
    <hyperlink ref="C82" r:id="rId35"/>
    <hyperlink ref="C83" r:id="rId36"/>
    <hyperlink ref="C85" r:id="rId37" display="kunal.arora@capgemini.com"/>
    <hyperlink ref="C86" r:id="rId38" display="karthik.ramamoorthy@capgemini.com"/>
    <hyperlink ref="C84" r:id="rId39" display="amit.khare@capgemini.com"/>
    <hyperlink ref="C87" r:id="rId40"/>
    <hyperlink ref="C88" r:id="rId41" display="Mahesh.Tolambiya@capgemini.com"/>
    <hyperlink ref="C89" r:id="rId42" display="harikiran.kuna@capgemini.com"/>
    <hyperlink ref="C90" r:id="rId43" display="Nikita.hotchandani@capgemini.com"/>
    <hyperlink ref="C91" r:id="rId44" display="Chandan.mandal@capgemini.com"/>
    <hyperlink ref="C92" r:id="rId45"/>
    <hyperlink ref="C93" r:id="rId46" display="shalaka.gokhale@capgemini.com"/>
    <hyperlink ref="C94" r:id="rId47"/>
    <hyperlink ref="C95" r:id="rId48"/>
    <hyperlink ref="C96" r:id="rId49"/>
    <hyperlink ref="C97" r:id="rId50" display="santosh.a.sharma@capgemini.com"/>
    <hyperlink ref="C16" r:id="rId51" display="trivikrama.pasupuleti@capgemini.com"/>
    <hyperlink ref="C100" r:id="rId52" display="amol.bode@capgemini.com"/>
    <hyperlink ref="C99" r:id="rId53" display="ameya.karadkhedekar@capgemini.com"/>
    <hyperlink ref="C101" r:id="rId54"/>
    <hyperlink ref="C102" r:id="rId55"/>
    <hyperlink ref="C103" r:id="rId56"/>
    <hyperlink ref="C104" r:id="rId57"/>
    <hyperlink ref="C105" r:id="rId58"/>
    <hyperlink ref="C106" r:id="rId59"/>
    <hyperlink ref="C108" r:id="rId60"/>
    <hyperlink ref="C111" r:id="rId61"/>
    <hyperlink ref="C112" r:id="rId62"/>
    <hyperlink ref="C113" r:id="rId63"/>
    <hyperlink ref="C114" r:id="rId64"/>
    <hyperlink ref="C115" r:id="rId65"/>
    <hyperlink ref="C116" r:id="rId66"/>
    <hyperlink ref="C117" r:id="rId67"/>
    <hyperlink ref="C118" r:id="rId68"/>
    <hyperlink ref="C119" r:id="rId69"/>
    <hyperlink ref="C120" r:id="rId70"/>
    <hyperlink ref="C121" r:id="rId71"/>
    <hyperlink ref="C122" r:id="rId72"/>
    <hyperlink ref="C123" r:id="rId73"/>
    <hyperlink ref="C126" r:id="rId74"/>
    <hyperlink ref="C127" r:id="rId75"/>
    <hyperlink ref="C128" r:id="rId76"/>
    <hyperlink ref="C129" r:id="rId77"/>
    <hyperlink ref="C130" r:id="rId78"/>
    <hyperlink ref="C131" r:id="rId79"/>
    <hyperlink ref="C132" r:id="rId80"/>
    <hyperlink ref="C133" r:id="rId81"/>
    <hyperlink ref="C134" r:id="rId82"/>
    <hyperlink ref="C124" r:id="rId83"/>
    <hyperlink ref="C107" r:id="rId84"/>
    <hyperlink ref="C109" r:id="rId85"/>
    <hyperlink ref="C66" r:id="rId86"/>
    <hyperlink ref="C135" r:id="rId87"/>
    <hyperlink ref="C136" r:id="rId88"/>
    <hyperlink ref="C139" r:id="rId89"/>
    <hyperlink ref="C140" r:id="rId90"/>
    <hyperlink ref="C141" r:id="rId91"/>
    <hyperlink ref="C27" r:id="rId92"/>
  </hyperlinks>
  <pageMargins left="0.7" right="0.7" top="0.75" bottom="0.75" header="0.3" footer="0.3"/>
  <pageSetup paperSize="9" orientation="portrait" verticalDpi="597" r:id="rId93"/>
  <ignoredErrors>
    <ignoredError sqref="D9:D11 D47 D17 D60:D62 D64 D68 D23:D25 D14 D29 D18:D19 D30:D38 D7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B87"/>
  <sheetViews>
    <sheetView zoomScale="90" zoomScaleNormal="90" workbookViewId="0"/>
  </sheetViews>
  <sheetFormatPr defaultColWidth="9" defaultRowHeight="14.25" x14ac:dyDescent="0.2"/>
  <cols>
    <col min="1" max="1" width="6" style="19" bestFit="1" customWidth="1"/>
    <col min="2" max="2" width="24.875" style="19" bestFit="1" customWidth="1"/>
    <col min="3" max="3" width="11.5" style="19" bestFit="1" customWidth="1"/>
    <col min="4" max="4" width="2.875" style="19" customWidth="1"/>
    <col min="5" max="5" width="6" style="19" customWidth="1"/>
    <col min="6" max="6" width="6.625" style="19" bestFit="1" customWidth="1"/>
    <col min="7" max="7" width="35" style="19" bestFit="1" customWidth="1"/>
    <col min="8" max="8" width="11.5" style="19" bestFit="1" customWidth="1"/>
    <col min="9" max="9" width="3" style="19" customWidth="1"/>
    <col min="10" max="10" width="15.75" style="19" bestFit="1" customWidth="1"/>
    <col min="11" max="11" width="7.875" style="19" bestFit="1" customWidth="1"/>
    <col min="12" max="12" width="35.125" style="19" customWidth="1"/>
    <col min="13" max="13" width="11.5" style="19" bestFit="1" customWidth="1"/>
    <col min="14" max="14" width="9" style="19"/>
    <col min="15" max="15" width="11.5" style="24" bestFit="1" customWidth="1"/>
    <col min="16" max="16" width="7.125" style="19" bestFit="1" customWidth="1"/>
    <col min="17" max="17" width="54.625" style="19" bestFit="1" customWidth="1"/>
    <col min="18" max="18" width="16.25" style="19" bestFit="1" customWidth="1"/>
    <col min="19" max="19" width="10.625" style="57" bestFit="1" customWidth="1"/>
    <col min="20" max="20" width="9" style="19"/>
    <col min="21" max="21" width="10.625" style="19" bestFit="1" customWidth="1"/>
    <col min="22" max="22" width="24.875" style="19" customWidth="1"/>
    <col min="23" max="24" width="9" style="19"/>
    <col min="25" max="25" width="20.625" style="19" customWidth="1"/>
    <col min="26" max="27" width="9" style="19"/>
    <col min="28" max="28" width="34.375" style="19" customWidth="1"/>
    <col min="29" max="16384" width="9" style="19"/>
  </cols>
  <sheetData>
    <row r="1" spans="1:28" ht="15" x14ac:dyDescent="0.25">
      <c r="A1" s="12" t="s">
        <v>66</v>
      </c>
      <c r="B1" s="18" t="s">
        <v>67</v>
      </c>
      <c r="C1" s="25" t="s">
        <v>97</v>
      </c>
      <c r="E1" s="17" t="s">
        <v>66</v>
      </c>
      <c r="F1" s="18" t="s">
        <v>69</v>
      </c>
      <c r="G1" s="18" t="s">
        <v>68</v>
      </c>
      <c r="H1" s="25" t="s">
        <v>97</v>
      </c>
      <c r="J1" s="17" t="s">
        <v>98</v>
      </c>
      <c r="K1" s="18" t="s">
        <v>70</v>
      </c>
      <c r="L1" s="18" t="s">
        <v>83</v>
      </c>
      <c r="M1" s="25" t="s">
        <v>97</v>
      </c>
      <c r="O1" s="32" t="s">
        <v>97</v>
      </c>
      <c r="P1" s="21" t="s">
        <v>96</v>
      </c>
      <c r="Q1" s="21" t="s">
        <v>120</v>
      </c>
      <c r="R1" s="20" t="s">
        <v>100</v>
      </c>
      <c r="S1" s="58" t="s">
        <v>94</v>
      </c>
      <c r="U1" s="12" t="s">
        <v>94</v>
      </c>
      <c r="V1" s="35" t="s">
        <v>119</v>
      </c>
      <c r="Y1" s="21" t="s">
        <v>95</v>
      </c>
      <c r="AB1" s="21" t="s">
        <v>20</v>
      </c>
    </row>
    <row r="2" spans="1:28" ht="15" x14ac:dyDescent="0.25">
      <c r="A2" s="59">
        <v>1</v>
      </c>
      <c r="B2" s="19" t="s">
        <v>71</v>
      </c>
      <c r="C2" s="26">
        <f>A2</f>
        <v>1</v>
      </c>
      <c r="E2" s="22">
        <f>$A$2</f>
        <v>1</v>
      </c>
      <c r="F2" s="47" t="s">
        <v>140</v>
      </c>
      <c r="G2" s="19" t="s">
        <v>73</v>
      </c>
      <c r="H2" s="26" t="str">
        <f t="shared" ref="H2:H13" si="0">CONCATENATE(E2,".",F2)</f>
        <v>1.11</v>
      </c>
      <c r="J2" s="22" t="str">
        <f>H2</f>
        <v>1.11</v>
      </c>
      <c r="K2" s="47" t="s">
        <v>140</v>
      </c>
      <c r="L2" s="19" t="s">
        <v>73</v>
      </c>
      <c r="M2" s="26" t="str">
        <f t="shared" ref="M2:M28" si="1">CONCATENATE(J2,".",K2)</f>
        <v>1.11.11</v>
      </c>
      <c r="O2" s="24" t="str">
        <f>M2</f>
        <v>1.11.11</v>
      </c>
      <c r="P2" s="47" t="s">
        <v>140</v>
      </c>
      <c r="Q2" s="30" t="s">
        <v>102</v>
      </c>
      <c r="R2" s="24" t="str">
        <f>CONCATENATE(O2,".",P2)</f>
        <v>1.11.11.11</v>
      </c>
      <c r="S2" s="56" t="str">
        <f>$U$3</f>
        <v>12</v>
      </c>
      <c r="U2" s="55" t="s">
        <v>140</v>
      </c>
      <c r="V2" s="52" t="s">
        <v>5</v>
      </c>
      <c r="Y2" s="19" t="s">
        <v>14</v>
      </c>
      <c r="AB2" s="45" t="s">
        <v>60</v>
      </c>
    </row>
    <row r="3" spans="1:28" ht="15" x14ac:dyDescent="0.25">
      <c r="A3" s="59">
        <v>2</v>
      </c>
      <c r="B3" s="19" t="s">
        <v>72</v>
      </c>
      <c r="C3" s="26">
        <f>A3</f>
        <v>2</v>
      </c>
      <c r="E3" s="22">
        <f t="shared" ref="E3:E8" si="2">$A$2</f>
        <v>1</v>
      </c>
      <c r="F3" s="47" t="s">
        <v>141</v>
      </c>
      <c r="G3" s="19" t="s">
        <v>74</v>
      </c>
      <c r="H3" s="26" t="str">
        <f t="shared" si="0"/>
        <v>1.12</v>
      </c>
      <c r="J3" s="22" t="str">
        <f>H3</f>
        <v>1.12</v>
      </c>
      <c r="K3" s="47" t="s">
        <v>141</v>
      </c>
      <c r="L3" s="19" t="s">
        <v>74</v>
      </c>
      <c r="M3" s="26" t="str">
        <f t="shared" si="1"/>
        <v>1.12.12</v>
      </c>
      <c r="O3" s="24" t="str">
        <f>$M$3</f>
        <v>1.12.12</v>
      </c>
      <c r="P3" s="47" t="s">
        <v>141</v>
      </c>
      <c r="Q3" s="19" t="s">
        <v>103</v>
      </c>
      <c r="R3" s="24" t="str">
        <f t="shared" ref="R3:R66" si="3">CONCATENATE(O3,".",P3)</f>
        <v>1.12.12.12</v>
      </c>
      <c r="S3" s="56" t="str">
        <f t="shared" ref="S3:S15" si="4">$U$3</f>
        <v>12</v>
      </c>
      <c r="U3" s="55" t="s">
        <v>141</v>
      </c>
      <c r="V3" s="52" t="s">
        <v>6</v>
      </c>
      <c r="Y3" s="19" t="s">
        <v>15</v>
      </c>
      <c r="AB3" s="45" t="s">
        <v>59</v>
      </c>
    </row>
    <row r="4" spans="1:28" x14ac:dyDescent="0.2">
      <c r="A4" s="59">
        <v>3</v>
      </c>
      <c r="B4" s="19" t="s">
        <v>61</v>
      </c>
      <c r="C4" s="26">
        <f>A4</f>
        <v>3</v>
      </c>
      <c r="E4" s="22">
        <f t="shared" si="2"/>
        <v>1</v>
      </c>
      <c r="F4" s="47" t="s">
        <v>168</v>
      </c>
      <c r="G4" s="19" t="s">
        <v>75</v>
      </c>
      <c r="H4" s="26" t="str">
        <f t="shared" si="0"/>
        <v>1.13</v>
      </c>
      <c r="J4" s="22" t="str">
        <f>H4</f>
        <v>1.13</v>
      </c>
      <c r="K4" s="47" t="s">
        <v>168</v>
      </c>
      <c r="L4" s="19" t="s">
        <v>75</v>
      </c>
      <c r="M4" s="26" t="str">
        <f t="shared" si="1"/>
        <v>1.13.13</v>
      </c>
      <c r="O4" s="24" t="str">
        <f>$M$4</f>
        <v>1.13.13</v>
      </c>
      <c r="P4" s="47" t="s">
        <v>168</v>
      </c>
      <c r="Q4" s="19" t="s">
        <v>104</v>
      </c>
      <c r="R4" s="24" t="str">
        <f t="shared" si="3"/>
        <v>1.13.13.13</v>
      </c>
      <c r="S4" s="56" t="str">
        <f t="shared" si="4"/>
        <v>12</v>
      </c>
      <c r="U4" s="55" t="s">
        <v>168</v>
      </c>
      <c r="V4" s="52" t="s">
        <v>7</v>
      </c>
      <c r="Y4" s="19" t="s">
        <v>16</v>
      </c>
      <c r="AB4" s="46" t="s">
        <v>34</v>
      </c>
    </row>
    <row r="5" spans="1:28" x14ac:dyDescent="0.2">
      <c r="A5" s="59"/>
      <c r="C5" s="26"/>
      <c r="E5" s="22">
        <f t="shared" si="2"/>
        <v>1</v>
      </c>
      <c r="F5" s="47" t="s">
        <v>169</v>
      </c>
      <c r="G5" s="19" t="s">
        <v>76</v>
      </c>
      <c r="H5" s="26" t="str">
        <f t="shared" si="0"/>
        <v>1.14</v>
      </c>
      <c r="J5" s="22" t="str">
        <f>H5</f>
        <v>1.14</v>
      </c>
      <c r="K5" s="47" t="s">
        <v>169</v>
      </c>
      <c r="L5" s="19" t="s">
        <v>76</v>
      </c>
      <c r="M5" s="26" t="str">
        <f t="shared" si="1"/>
        <v>1.14.14</v>
      </c>
      <c r="O5" s="24" t="str">
        <f>$M$5</f>
        <v>1.14.14</v>
      </c>
      <c r="P5" s="47" t="s">
        <v>169</v>
      </c>
      <c r="Q5" s="19" t="s">
        <v>105</v>
      </c>
      <c r="R5" s="24" t="str">
        <f t="shared" si="3"/>
        <v>1.14.14.14</v>
      </c>
      <c r="S5" s="56" t="str">
        <f t="shared" si="4"/>
        <v>12</v>
      </c>
      <c r="U5" s="55" t="s">
        <v>169</v>
      </c>
      <c r="V5" s="52" t="s">
        <v>8</v>
      </c>
      <c r="Y5" s="19" t="s">
        <v>17</v>
      </c>
      <c r="AB5" s="46" t="s">
        <v>33</v>
      </c>
    </row>
    <row r="6" spans="1:28" x14ac:dyDescent="0.2">
      <c r="A6" s="59"/>
      <c r="C6" s="26"/>
      <c r="E6" s="22">
        <f t="shared" si="2"/>
        <v>1</v>
      </c>
      <c r="F6" s="47" t="s">
        <v>170</v>
      </c>
      <c r="G6" s="19" t="s">
        <v>17</v>
      </c>
      <c r="H6" s="26" t="str">
        <f t="shared" si="0"/>
        <v>1.15</v>
      </c>
      <c r="J6" s="22" t="str">
        <f>$H$6</f>
        <v>1.15</v>
      </c>
      <c r="K6" s="47" t="s">
        <v>170</v>
      </c>
      <c r="L6" s="28" t="s">
        <v>137</v>
      </c>
      <c r="M6" s="26" t="str">
        <f t="shared" si="1"/>
        <v>1.15.15</v>
      </c>
      <c r="O6" s="24" t="str">
        <f>$M$3</f>
        <v>1.12.12</v>
      </c>
      <c r="P6" s="47" t="s">
        <v>170</v>
      </c>
      <c r="Q6" s="19" t="s">
        <v>111</v>
      </c>
      <c r="R6" s="24" t="str">
        <f>CONCATENATE(O6,".",P6)</f>
        <v>1.12.12.15</v>
      </c>
      <c r="S6" s="56" t="str">
        <f t="shared" si="4"/>
        <v>12</v>
      </c>
      <c r="U6" s="55" t="s">
        <v>170</v>
      </c>
      <c r="V6" s="52" t="s">
        <v>9</v>
      </c>
      <c r="Y6" s="19" t="s">
        <v>18</v>
      </c>
      <c r="AB6" s="46" t="s">
        <v>32</v>
      </c>
    </row>
    <row r="7" spans="1:28" ht="15" thickBot="1" x14ac:dyDescent="0.25">
      <c r="A7" s="60"/>
      <c r="B7" s="10"/>
      <c r="C7" s="27"/>
      <c r="E7" s="22">
        <f t="shared" si="2"/>
        <v>1</v>
      </c>
      <c r="F7" s="47" t="s">
        <v>171</v>
      </c>
      <c r="G7" s="19" t="s">
        <v>18</v>
      </c>
      <c r="H7" s="26" t="str">
        <f t="shared" si="0"/>
        <v>1.16</v>
      </c>
      <c r="J7" s="22" t="str">
        <f>$H$6</f>
        <v>1.15</v>
      </c>
      <c r="K7" s="47" t="s">
        <v>171</v>
      </c>
      <c r="L7" s="19" t="s">
        <v>84</v>
      </c>
      <c r="M7" s="26" t="str">
        <f t="shared" si="1"/>
        <v>1.15.16</v>
      </c>
      <c r="O7" s="24" t="str">
        <f>$M$4</f>
        <v>1.13.13</v>
      </c>
      <c r="P7" s="47" t="s">
        <v>171</v>
      </c>
      <c r="Q7" s="30" t="s">
        <v>112</v>
      </c>
      <c r="R7" s="24" t="str">
        <f>CONCATENATE(O7,".",P7)</f>
        <v>1.13.13.16</v>
      </c>
      <c r="S7" s="56" t="str">
        <f t="shared" si="4"/>
        <v>12</v>
      </c>
      <c r="U7" s="55" t="s">
        <v>171</v>
      </c>
      <c r="V7" s="52" t="s">
        <v>1</v>
      </c>
      <c r="Y7" s="19" t="s">
        <v>19</v>
      </c>
      <c r="AB7" s="46" t="s">
        <v>35</v>
      </c>
    </row>
    <row r="8" spans="1:28" x14ac:dyDescent="0.2">
      <c r="E8" s="22">
        <f t="shared" si="2"/>
        <v>1</v>
      </c>
      <c r="F8" s="47" t="s">
        <v>172</v>
      </c>
      <c r="G8" s="19" t="s">
        <v>16</v>
      </c>
      <c r="H8" s="26" t="str">
        <f t="shared" si="0"/>
        <v>1.17</v>
      </c>
      <c r="J8" s="22" t="str">
        <f>$H$6</f>
        <v>1.15</v>
      </c>
      <c r="K8" s="47" t="s">
        <v>172</v>
      </c>
      <c r="L8" s="19" t="s">
        <v>85</v>
      </c>
      <c r="M8" s="26" t="str">
        <f t="shared" si="1"/>
        <v>1.15.17</v>
      </c>
      <c r="O8" s="24" t="str">
        <f>$M$5</f>
        <v>1.14.14</v>
      </c>
      <c r="P8" s="47" t="s">
        <v>172</v>
      </c>
      <c r="Q8" s="19" t="s">
        <v>113</v>
      </c>
      <c r="R8" s="24" t="str">
        <f>CONCATENATE(O8,".",P8)</f>
        <v>1.14.14.17</v>
      </c>
      <c r="S8" s="56" t="str">
        <f t="shared" si="4"/>
        <v>12</v>
      </c>
      <c r="U8" s="55" t="s">
        <v>172</v>
      </c>
      <c r="V8" s="52" t="s">
        <v>2</v>
      </c>
      <c r="Y8" s="19" t="s">
        <v>46</v>
      </c>
      <c r="AB8" s="46" t="s">
        <v>36</v>
      </c>
    </row>
    <row r="9" spans="1:28" x14ac:dyDescent="0.2">
      <c r="E9" s="22">
        <f>$A$3</f>
        <v>2</v>
      </c>
      <c r="F9" s="47" t="s">
        <v>173</v>
      </c>
      <c r="G9" s="19" t="s">
        <v>149</v>
      </c>
      <c r="H9" s="26" t="str">
        <f t="shared" si="0"/>
        <v>2.18</v>
      </c>
      <c r="J9" s="22" t="str">
        <f>$H$6</f>
        <v>1.15</v>
      </c>
      <c r="K9" s="47" t="s">
        <v>173</v>
      </c>
      <c r="L9" s="19" t="s">
        <v>86</v>
      </c>
      <c r="M9" s="26" t="str">
        <f t="shared" si="1"/>
        <v>1.15.18</v>
      </c>
      <c r="O9" s="31" t="str">
        <f>$M$11</f>
        <v>1.16.20</v>
      </c>
      <c r="P9" s="47" t="s">
        <v>173</v>
      </c>
      <c r="Q9" s="30" t="s">
        <v>114</v>
      </c>
      <c r="R9" s="24" t="str">
        <f>CONCATENATE(O9,".",P9)</f>
        <v>1.16.20.18</v>
      </c>
      <c r="S9" s="56" t="str">
        <f t="shared" si="4"/>
        <v>12</v>
      </c>
      <c r="U9" s="55" t="s">
        <v>173</v>
      </c>
      <c r="V9" s="52" t="s">
        <v>3</v>
      </c>
      <c r="AB9" s="46" t="s">
        <v>37</v>
      </c>
    </row>
    <row r="10" spans="1:28" x14ac:dyDescent="0.2">
      <c r="E10" s="22">
        <f>$A$3</f>
        <v>2</v>
      </c>
      <c r="F10" s="47" t="s">
        <v>174</v>
      </c>
      <c r="G10" s="19" t="s">
        <v>150</v>
      </c>
      <c r="H10" s="26" t="str">
        <f t="shared" si="0"/>
        <v>2.19</v>
      </c>
      <c r="J10" s="22" t="str">
        <f>$H$6</f>
        <v>1.15</v>
      </c>
      <c r="K10" s="47" t="s">
        <v>174</v>
      </c>
      <c r="L10" s="19" t="s">
        <v>87</v>
      </c>
      <c r="M10" s="26" t="str">
        <f t="shared" si="1"/>
        <v>1.15.19</v>
      </c>
      <c r="O10" s="24" t="str">
        <f>M7</f>
        <v>1.15.16</v>
      </c>
      <c r="P10" s="47" t="s">
        <v>174</v>
      </c>
      <c r="Q10" s="28" t="s">
        <v>107</v>
      </c>
      <c r="R10" s="24" t="str">
        <f t="shared" si="3"/>
        <v>1.15.16.19</v>
      </c>
      <c r="S10" s="56" t="str">
        <f t="shared" si="4"/>
        <v>12</v>
      </c>
      <c r="U10" s="55" t="s">
        <v>174</v>
      </c>
      <c r="V10" s="52" t="s">
        <v>4</v>
      </c>
      <c r="AB10" s="46" t="s">
        <v>38</v>
      </c>
    </row>
    <row r="11" spans="1:28" x14ac:dyDescent="0.2">
      <c r="E11" s="22">
        <f>$A$3</f>
        <v>2</v>
      </c>
      <c r="F11" s="47" t="s">
        <v>175</v>
      </c>
      <c r="G11" s="28" t="s">
        <v>148</v>
      </c>
      <c r="H11" s="26" t="str">
        <f t="shared" si="0"/>
        <v>2.20</v>
      </c>
      <c r="J11" s="22" t="str">
        <f>$H$7</f>
        <v>1.16</v>
      </c>
      <c r="K11" s="47" t="s">
        <v>175</v>
      </c>
      <c r="L11" s="19" t="s">
        <v>88</v>
      </c>
      <c r="M11" s="26" t="str">
        <f t="shared" si="1"/>
        <v>1.16.20</v>
      </c>
      <c r="O11" s="24" t="str">
        <f>M8</f>
        <v>1.15.17</v>
      </c>
      <c r="P11" s="47" t="s">
        <v>175</v>
      </c>
      <c r="Q11" s="29" t="s">
        <v>108</v>
      </c>
      <c r="R11" s="24" t="str">
        <f t="shared" si="3"/>
        <v>1.15.17.20</v>
      </c>
      <c r="S11" s="56" t="str">
        <f t="shared" si="4"/>
        <v>12</v>
      </c>
      <c r="U11" s="55" t="s">
        <v>175</v>
      </c>
      <c r="V11" s="52" t="s">
        <v>10</v>
      </c>
      <c r="AB11" s="46" t="s">
        <v>39</v>
      </c>
    </row>
    <row r="12" spans="1:28" x14ac:dyDescent="0.2">
      <c r="E12" s="22">
        <f>$A$3</f>
        <v>2</v>
      </c>
      <c r="F12" s="47" t="s">
        <v>176</v>
      </c>
      <c r="G12" s="19" t="s">
        <v>50</v>
      </c>
      <c r="H12" s="26" t="str">
        <f t="shared" si="0"/>
        <v>2.21</v>
      </c>
      <c r="J12" s="22" t="str">
        <f>$H$7</f>
        <v>1.16</v>
      </c>
      <c r="K12" s="47" t="s">
        <v>176</v>
      </c>
      <c r="L12" s="28" t="s">
        <v>89</v>
      </c>
      <c r="M12" s="26" t="str">
        <f t="shared" si="1"/>
        <v>1.16.21</v>
      </c>
      <c r="O12" s="24" t="str">
        <f>M9</f>
        <v>1.15.18</v>
      </c>
      <c r="P12" s="47" t="s">
        <v>176</v>
      </c>
      <c r="Q12" s="29" t="s">
        <v>109</v>
      </c>
      <c r="R12" s="24" t="str">
        <f t="shared" si="3"/>
        <v>1.15.18.21</v>
      </c>
      <c r="S12" s="56" t="str">
        <f t="shared" si="4"/>
        <v>12</v>
      </c>
      <c r="U12" s="55" t="s">
        <v>176</v>
      </c>
      <c r="V12" s="52" t="s">
        <v>11</v>
      </c>
      <c r="AB12" s="19" t="s">
        <v>25</v>
      </c>
    </row>
    <row r="13" spans="1:28" x14ac:dyDescent="0.2">
      <c r="E13" s="22">
        <f>$A$4</f>
        <v>3</v>
      </c>
      <c r="F13" s="47" t="s">
        <v>177</v>
      </c>
      <c r="G13" s="19" t="s">
        <v>101</v>
      </c>
      <c r="H13" s="26" t="str">
        <f t="shared" si="0"/>
        <v>3.22</v>
      </c>
      <c r="J13" s="22" t="str">
        <f>$H$7</f>
        <v>1.16</v>
      </c>
      <c r="K13" s="47" t="s">
        <v>177</v>
      </c>
      <c r="L13" s="19" t="s">
        <v>91</v>
      </c>
      <c r="M13" s="26" t="str">
        <f t="shared" si="1"/>
        <v>1.16.22</v>
      </c>
      <c r="O13" s="24" t="str">
        <f>M10</f>
        <v>1.15.19</v>
      </c>
      <c r="P13" s="47" t="s">
        <v>177</v>
      </c>
      <c r="Q13" s="29" t="s">
        <v>110</v>
      </c>
      <c r="R13" s="24" t="str">
        <f t="shared" si="3"/>
        <v>1.15.19.22</v>
      </c>
      <c r="S13" s="56" t="str">
        <f t="shared" si="4"/>
        <v>12</v>
      </c>
      <c r="U13" s="55" t="s">
        <v>177</v>
      </c>
      <c r="V13" s="52" t="s">
        <v>12</v>
      </c>
      <c r="AB13" s="46" t="s">
        <v>26</v>
      </c>
    </row>
    <row r="14" spans="1:28" x14ac:dyDescent="0.2">
      <c r="E14" s="13"/>
      <c r="F14" s="48"/>
      <c r="H14" s="14"/>
      <c r="J14" s="22" t="str">
        <f>$H$7</f>
        <v>1.16</v>
      </c>
      <c r="K14" s="47" t="s">
        <v>178</v>
      </c>
      <c r="L14" s="19" t="s">
        <v>90</v>
      </c>
      <c r="M14" s="26" t="str">
        <f t="shared" si="1"/>
        <v>1.16.23</v>
      </c>
      <c r="O14" s="24" t="str">
        <f>M11</f>
        <v>1.16.20</v>
      </c>
      <c r="P14" s="47" t="s">
        <v>178</v>
      </c>
      <c r="Q14" s="19" t="s">
        <v>106</v>
      </c>
      <c r="R14" s="24" t="str">
        <f t="shared" si="3"/>
        <v>1.16.20.23</v>
      </c>
      <c r="S14" s="56" t="str">
        <f t="shared" si="4"/>
        <v>12</v>
      </c>
      <c r="U14" s="55" t="s">
        <v>178</v>
      </c>
      <c r="V14" s="52" t="s">
        <v>99</v>
      </c>
      <c r="AB14" s="46" t="s">
        <v>27</v>
      </c>
    </row>
    <row r="15" spans="1:28" x14ac:dyDescent="0.2">
      <c r="E15" s="13"/>
      <c r="F15" s="48"/>
      <c r="H15" s="14"/>
      <c r="J15" s="22" t="str">
        <f>$H$8</f>
        <v>1.17</v>
      </c>
      <c r="K15" s="47" t="s">
        <v>179</v>
      </c>
      <c r="L15" s="19" t="s">
        <v>16</v>
      </c>
      <c r="M15" s="26" t="str">
        <f t="shared" si="1"/>
        <v>1.17.24</v>
      </c>
      <c r="O15" s="24" t="str">
        <f>$M$13</f>
        <v>1.16.22</v>
      </c>
      <c r="P15" s="47" t="s">
        <v>179</v>
      </c>
      <c r="Q15" s="19" t="s">
        <v>147</v>
      </c>
      <c r="R15" s="24" t="str">
        <f t="shared" si="3"/>
        <v>1.16.22.24</v>
      </c>
      <c r="S15" s="56" t="str">
        <f t="shared" si="4"/>
        <v>12</v>
      </c>
      <c r="U15" s="55" t="s">
        <v>179</v>
      </c>
      <c r="V15" s="52" t="s">
        <v>62</v>
      </c>
      <c r="AB15" s="46" t="s">
        <v>28</v>
      </c>
    </row>
    <row r="16" spans="1:28" x14ac:dyDescent="0.2">
      <c r="E16" s="13"/>
      <c r="F16" s="48"/>
      <c r="H16" s="14"/>
      <c r="J16" s="22" t="str">
        <f>H9</f>
        <v>2.18</v>
      </c>
      <c r="K16" s="47" t="s">
        <v>180</v>
      </c>
      <c r="L16" s="19" t="str">
        <f>G9</f>
        <v>Business Reporting IT Solution</v>
      </c>
      <c r="M16" s="26" t="str">
        <f t="shared" si="1"/>
        <v>2.18.25</v>
      </c>
      <c r="O16" s="24" t="str">
        <f>$M$13</f>
        <v>1.16.22</v>
      </c>
      <c r="P16" s="47" t="s">
        <v>180</v>
      </c>
      <c r="Q16" s="19" t="s">
        <v>340</v>
      </c>
      <c r="R16" s="24" t="str">
        <f t="shared" si="3"/>
        <v>1.16.22.25</v>
      </c>
      <c r="S16" s="56" t="str">
        <f>$U$5</f>
        <v>14</v>
      </c>
      <c r="U16" s="55" t="s">
        <v>180</v>
      </c>
      <c r="V16" s="52" t="s">
        <v>63</v>
      </c>
      <c r="AB16" s="46" t="s">
        <v>29</v>
      </c>
    </row>
    <row r="17" spans="5:28" ht="15.75" thickBot="1" x14ac:dyDescent="0.3">
      <c r="E17" s="15"/>
      <c r="F17" s="49"/>
      <c r="G17" s="10"/>
      <c r="H17" s="16"/>
      <c r="J17" s="22" t="str">
        <f>$H$9</f>
        <v>2.18</v>
      </c>
      <c r="K17" s="47" t="s">
        <v>181</v>
      </c>
      <c r="L17" s="19" t="s">
        <v>19</v>
      </c>
      <c r="M17" s="26" t="str">
        <f t="shared" si="1"/>
        <v>2.18.26</v>
      </c>
      <c r="O17" s="24" t="str">
        <f>$M$13</f>
        <v>1.16.22</v>
      </c>
      <c r="P17" s="47" t="s">
        <v>181</v>
      </c>
      <c r="Q17" s="74" t="s">
        <v>341</v>
      </c>
      <c r="R17" s="24" t="str">
        <f t="shared" si="3"/>
        <v>1.16.22.26</v>
      </c>
      <c r="S17" s="56" t="str">
        <f>$U$5</f>
        <v>14</v>
      </c>
      <c r="U17" s="55" t="s">
        <v>181</v>
      </c>
      <c r="V17" s="52" t="s">
        <v>64</v>
      </c>
      <c r="AB17" s="45" t="s">
        <v>30</v>
      </c>
    </row>
    <row r="18" spans="5:28" ht="15" x14ac:dyDescent="0.25">
      <c r="J18" s="22" t="str">
        <f>$H$9</f>
        <v>2.18</v>
      </c>
      <c r="K18" s="47" t="s">
        <v>182</v>
      </c>
      <c r="L18" s="19" t="s">
        <v>79</v>
      </c>
      <c r="M18" s="26" t="str">
        <f t="shared" si="1"/>
        <v>2.18.27</v>
      </c>
      <c r="O18" s="31" t="str">
        <f>M14</f>
        <v>1.16.23</v>
      </c>
      <c r="P18" s="47" t="s">
        <v>182</v>
      </c>
      <c r="Q18" s="28" t="s">
        <v>126</v>
      </c>
      <c r="R18" s="24" t="str">
        <f t="shared" si="3"/>
        <v>1.16.23.27</v>
      </c>
      <c r="S18" s="47" t="str">
        <f>$U$4</f>
        <v>13</v>
      </c>
      <c r="U18" s="55" t="s">
        <v>182</v>
      </c>
      <c r="V18" s="52" t="s">
        <v>65</v>
      </c>
      <c r="AB18" s="45" t="s">
        <v>51</v>
      </c>
    </row>
    <row r="19" spans="5:28" ht="15" x14ac:dyDescent="0.25">
      <c r="J19" s="22" t="str">
        <f>$H$10</f>
        <v>2.19</v>
      </c>
      <c r="K19" s="47" t="s">
        <v>183</v>
      </c>
      <c r="L19" s="19" t="str">
        <f>G10</f>
        <v>Group &amp; Regulatory Reporting IT Solution</v>
      </c>
      <c r="M19" s="26" t="str">
        <f t="shared" si="1"/>
        <v>2.19.28</v>
      </c>
      <c r="O19" s="31" t="str">
        <f>M15</f>
        <v>1.17.24</v>
      </c>
      <c r="P19" s="47" t="s">
        <v>183</v>
      </c>
      <c r="Q19" s="28" t="s">
        <v>139</v>
      </c>
      <c r="R19" s="24" t="str">
        <f t="shared" si="3"/>
        <v>1.17.24.28</v>
      </c>
      <c r="S19" s="47" t="str">
        <f>$U$4</f>
        <v>13</v>
      </c>
      <c r="U19" s="51"/>
      <c r="V19" s="52"/>
      <c r="AB19" s="45" t="s">
        <v>52</v>
      </c>
    </row>
    <row r="20" spans="5:28" ht="15" x14ac:dyDescent="0.25">
      <c r="J20" s="22" t="str">
        <f>$H$10</f>
        <v>2.19</v>
      </c>
      <c r="K20" s="47" t="s">
        <v>184</v>
      </c>
      <c r="L20" s="19" t="s">
        <v>82</v>
      </c>
      <c r="M20" s="26" t="str">
        <f t="shared" si="1"/>
        <v>2.19.29</v>
      </c>
      <c r="O20" s="31" t="str">
        <f>$M$12</f>
        <v>1.16.21</v>
      </c>
      <c r="P20" s="47" t="s">
        <v>184</v>
      </c>
      <c r="Q20" s="19" t="s">
        <v>127</v>
      </c>
      <c r="R20" s="24" t="str">
        <f t="shared" si="3"/>
        <v>1.16.21.29</v>
      </c>
      <c r="S20" s="56" t="str">
        <f t="shared" ref="S20:S29" si="5">$U$5</f>
        <v>14</v>
      </c>
      <c r="U20" s="51"/>
      <c r="V20" s="52"/>
      <c r="AB20" s="45" t="s">
        <v>53</v>
      </c>
    </row>
    <row r="21" spans="5:28" ht="15.75" thickBot="1" x14ac:dyDescent="0.3">
      <c r="J21" s="22" t="str">
        <f>$H$10</f>
        <v>2.19</v>
      </c>
      <c r="K21" s="47" t="s">
        <v>185</v>
      </c>
      <c r="L21" s="19" t="s">
        <v>80</v>
      </c>
      <c r="M21" s="26" t="str">
        <f t="shared" si="1"/>
        <v>2.19.30</v>
      </c>
      <c r="O21" s="31" t="str">
        <f>$M$12</f>
        <v>1.16.21</v>
      </c>
      <c r="P21" s="47" t="s">
        <v>185</v>
      </c>
      <c r="Q21" s="19" t="s">
        <v>128</v>
      </c>
      <c r="R21" s="24" t="str">
        <f t="shared" si="3"/>
        <v>1.16.21.30</v>
      </c>
      <c r="S21" s="56" t="str">
        <f t="shared" si="5"/>
        <v>14</v>
      </c>
      <c r="U21" s="53"/>
      <c r="V21" s="54"/>
      <c r="AB21" s="45" t="s">
        <v>54</v>
      </c>
    </row>
    <row r="22" spans="5:28" ht="15" x14ac:dyDescent="0.25">
      <c r="J22" s="22" t="str">
        <f>$H$10</f>
        <v>2.19</v>
      </c>
      <c r="K22" s="47" t="s">
        <v>186</v>
      </c>
      <c r="L22" s="19" t="s">
        <v>81</v>
      </c>
      <c r="M22" s="26" t="str">
        <f t="shared" si="1"/>
        <v>2.19.31</v>
      </c>
      <c r="O22" s="31" t="str">
        <f>$M$12</f>
        <v>1.16.21</v>
      </c>
      <c r="P22" s="47" t="s">
        <v>186</v>
      </c>
      <c r="Q22" s="19" t="s">
        <v>129</v>
      </c>
      <c r="R22" s="24" t="str">
        <f t="shared" si="3"/>
        <v>1.16.21.31</v>
      </c>
      <c r="S22" s="56" t="str">
        <f t="shared" si="5"/>
        <v>14</v>
      </c>
      <c r="AB22" s="45" t="s">
        <v>55</v>
      </c>
    </row>
    <row r="23" spans="5:28" ht="15" x14ac:dyDescent="0.25">
      <c r="J23" s="22" t="str">
        <f>$H$10</f>
        <v>2.19</v>
      </c>
      <c r="K23" s="47" t="s">
        <v>187</v>
      </c>
      <c r="L23" s="19" t="s">
        <v>16</v>
      </c>
      <c r="M23" s="26" t="str">
        <f t="shared" si="1"/>
        <v>2.19.32</v>
      </c>
      <c r="O23" s="31" t="str">
        <f>$M$12</f>
        <v>1.16.21</v>
      </c>
      <c r="P23" s="47" t="s">
        <v>187</v>
      </c>
      <c r="Q23" s="19" t="s">
        <v>130</v>
      </c>
      <c r="R23" s="24" t="str">
        <f t="shared" si="3"/>
        <v>1.16.21.32</v>
      </c>
      <c r="S23" s="56" t="str">
        <f t="shared" si="5"/>
        <v>14</v>
      </c>
      <c r="AB23" s="45" t="s">
        <v>56</v>
      </c>
    </row>
    <row r="24" spans="5:28" ht="15" x14ac:dyDescent="0.25">
      <c r="J24" s="22" t="str">
        <f>$H$11</f>
        <v>2.20</v>
      </c>
      <c r="K24" s="47" t="s">
        <v>188</v>
      </c>
      <c r="L24" s="28" t="s">
        <v>142</v>
      </c>
      <c r="M24" s="26" t="str">
        <f t="shared" si="1"/>
        <v>2.20.33</v>
      </c>
      <c r="O24" s="24" t="str">
        <f>$M$3</f>
        <v>1.12.12</v>
      </c>
      <c r="P24" s="47" t="s">
        <v>188</v>
      </c>
      <c r="Q24" s="19" t="s">
        <v>131</v>
      </c>
      <c r="R24" s="24" t="str">
        <f t="shared" si="3"/>
        <v>1.12.12.33</v>
      </c>
      <c r="S24" s="56" t="str">
        <f t="shared" si="5"/>
        <v>14</v>
      </c>
      <c r="AB24" s="45" t="s">
        <v>57</v>
      </c>
    </row>
    <row r="25" spans="5:28" ht="15" x14ac:dyDescent="0.25">
      <c r="J25" s="22" t="str">
        <f>$H$12</f>
        <v>2.21</v>
      </c>
      <c r="K25" s="47" t="s">
        <v>189</v>
      </c>
      <c r="L25" s="19" t="s">
        <v>77</v>
      </c>
      <c r="M25" s="26" t="str">
        <f t="shared" si="1"/>
        <v>2.21.34</v>
      </c>
      <c r="O25" s="24" t="str">
        <f>$M$4</f>
        <v>1.13.13</v>
      </c>
      <c r="P25" s="47" t="s">
        <v>189</v>
      </c>
      <c r="Q25" s="19" t="s">
        <v>132</v>
      </c>
      <c r="R25" s="24" t="str">
        <f t="shared" si="3"/>
        <v>1.13.13.34</v>
      </c>
      <c r="S25" s="56" t="str">
        <f t="shared" si="5"/>
        <v>14</v>
      </c>
      <c r="AB25" s="45" t="s">
        <v>58</v>
      </c>
    </row>
    <row r="26" spans="5:28" x14ac:dyDescent="0.2">
      <c r="J26" s="22" t="str">
        <f>$H$12</f>
        <v>2.21</v>
      </c>
      <c r="K26" s="47" t="s">
        <v>190</v>
      </c>
      <c r="L26" s="19" t="s">
        <v>78</v>
      </c>
      <c r="M26" s="26" t="str">
        <f t="shared" si="1"/>
        <v>2.21.35</v>
      </c>
      <c r="O26" s="24" t="str">
        <f>$M$5</f>
        <v>1.14.14</v>
      </c>
      <c r="P26" s="47" t="s">
        <v>190</v>
      </c>
      <c r="Q26" s="19" t="s">
        <v>133</v>
      </c>
      <c r="R26" s="24" t="str">
        <f t="shared" si="3"/>
        <v>1.14.14.35</v>
      </c>
      <c r="S26" s="56" t="str">
        <f t="shared" si="5"/>
        <v>14</v>
      </c>
    </row>
    <row r="27" spans="5:28" x14ac:dyDescent="0.2">
      <c r="J27" s="22" t="str">
        <f>$H$13</f>
        <v>3.22</v>
      </c>
      <c r="K27" s="47" t="s">
        <v>191</v>
      </c>
      <c r="L27" s="19" t="s">
        <v>92</v>
      </c>
      <c r="M27" s="26" t="str">
        <f t="shared" si="1"/>
        <v>3.22.36</v>
      </c>
      <c r="O27" s="31" t="str">
        <f>$M$11</f>
        <v>1.16.20</v>
      </c>
      <c r="P27" s="47" t="s">
        <v>191</v>
      </c>
      <c r="Q27" s="19" t="s">
        <v>134</v>
      </c>
      <c r="R27" s="24" t="str">
        <f t="shared" si="3"/>
        <v>1.16.20.36</v>
      </c>
      <c r="S27" s="56" t="str">
        <f t="shared" si="5"/>
        <v>14</v>
      </c>
    </row>
    <row r="28" spans="5:28" x14ac:dyDescent="0.2">
      <c r="J28" s="22" t="str">
        <f>$H$13</f>
        <v>3.22</v>
      </c>
      <c r="K28" s="47" t="s">
        <v>192</v>
      </c>
      <c r="L28" s="19" t="s">
        <v>93</v>
      </c>
      <c r="M28" s="26" t="str">
        <f t="shared" si="1"/>
        <v>3.22.37</v>
      </c>
      <c r="O28" s="31" t="str">
        <f>M7</f>
        <v>1.15.16</v>
      </c>
      <c r="P28" s="47" t="s">
        <v>192</v>
      </c>
      <c r="Q28" s="19" t="s">
        <v>135</v>
      </c>
      <c r="R28" s="24" t="str">
        <f t="shared" si="3"/>
        <v>1.15.16.37</v>
      </c>
      <c r="S28" s="56" t="str">
        <f t="shared" si="5"/>
        <v>14</v>
      </c>
    </row>
    <row r="29" spans="5:28" x14ac:dyDescent="0.2">
      <c r="J29" s="22"/>
      <c r="K29" s="47"/>
      <c r="M29" s="26"/>
      <c r="O29" s="31" t="str">
        <f>M6</f>
        <v>1.15.15</v>
      </c>
      <c r="P29" s="47" t="s">
        <v>193</v>
      </c>
      <c r="Q29" s="19" t="s">
        <v>136</v>
      </c>
      <c r="R29" s="24" t="str">
        <f t="shared" si="3"/>
        <v>1.15.15.38</v>
      </c>
      <c r="S29" s="56" t="str">
        <f t="shared" si="5"/>
        <v>14</v>
      </c>
    </row>
    <row r="30" spans="5:28" x14ac:dyDescent="0.2">
      <c r="J30" s="22"/>
      <c r="K30" s="47"/>
      <c r="M30" s="26"/>
      <c r="O30" s="31" t="str">
        <f>M14</f>
        <v>1.16.23</v>
      </c>
      <c r="P30" s="47" t="s">
        <v>194</v>
      </c>
      <c r="Q30" s="28" t="s">
        <v>138</v>
      </c>
      <c r="R30" s="24" t="str">
        <f t="shared" si="3"/>
        <v>1.16.23.39</v>
      </c>
      <c r="S30" s="47" t="str">
        <f>$U$6</f>
        <v>15</v>
      </c>
    </row>
    <row r="31" spans="5:28" x14ac:dyDescent="0.2">
      <c r="J31" s="22"/>
      <c r="K31" s="47"/>
      <c r="M31" s="26"/>
      <c r="O31" s="31" t="str">
        <f>M15</f>
        <v>1.17.24</v>
      </c>
      <c r="P31" s="47" t="s">
        <v>195</v>
      </c>
      <c r="Q31" s="19" t="s">
        <v>115</v>
      </c>
      <c r="R31" s="24" t="str">
        <f t="shared" si="3"/>
        <v>1.17.24.40</v>
      </c>
      <c r="S31" s="56" t="str">
        <f>$U$3</f>
        <v>12</v>
      </c>
    </row>
    <row r="32" spans="5:28" ht="15" thickBot="1" x14ac:dyDescent="0.25">
      <c r="J32" s="23"/>
      <c r="K32" s="50"/>
      <c r="L32" s="10"/>
      <c r="M32" s="27"/>
      <c r="O32" s="31" t="str">
        <f>M17</f>
        <v>2.18.26</v>
      </c>
      <c r="P32" s="47" t="s">
        <v>196</v>
      </c>
      <c r="Q32" s="46" t="s">
        <v>154</v>
      </c>
      <c r="R32" s="24" t="str">
        <f t="shared" si="3"/>
        <v>2.18.26.41</v>
      </c>
      <c r="S32" s="47" t="str">
        <f>$U$8</f>
        <v>17</v>
      </c>
    </row>
    <row r="33" spans="15:19" x14ac:dyDescent="0.2">
      <c r="O33" s="31" t="str">
        <f>M18</f>
        <v>2.18.27</v>
      </c>
      <c r="P33" s="47" t="s">
        <v>197</v>
      </c>
      <c r="Q33" s="46" t="s">
        <v>151</v>
      </c>
      <c r="R33" s="24" t="str">
        <f t="shared" si="3"/>
        <v>2.18.27.42</v>
      </c>
      <c r="S33" s="47" t="str">
        <f>$U$8</f>
        <v>17</v>
      </c>
    </row>
    <row r="34" spans="15:19" x14ac:dyDescent="0.2">
      <c r="O34" s="31" t="str">
        <f>$M$19</f>
        <v>2.19.28</v>
      </c>
      <c r="P34" s="47" t="s">
        <v>198</v>
      </c>
      <c r="Q34" s="28" t="s">
        <v>152</v>
      </c>
      <c r="R34" s="24" t="str">
        <f t="shared" si="3"/>
        <v>2.19.28.43</v>
      </c>
      <c r="S34" s="47" t="str">
        <f>$U$8</f>
        <v>17</v>
      </c>
    </row>
    <row r="35" spans="15:19" x14ac:dyDescent="0.2">
      <c r="O35" s="31" t="str">
        <f>$M$20</f>
        <v>2.19.29</v>
      </c>
      <c r="P35" s="47" t="s">
        <v>199</v>
      </c>
      <c r="Q35" s="46" t="s">
        <v>330</v>
      </c>
      <c r="R35" s="24" t="str">
        <f t="shared" si="3"/>
        <v>2.19.29.44</v>
      </c>
      <c r="S35" s="47" t="str">
        <f>$U$9</f>
        <v>18</v>
      </c>
    </row>
    <row r="36" spans="15:19" x14ac:dyDescent="0.2">
      <c r="O36" s="31" t="str">
        <f>$M$20</f>
        <v>2.19.29</v>
      </c>
      <c r="P36" s="47" t="s">
        <v>200</v>
      </c>
      <c r="Q36" s="67" t="s">
        <v>331</v>
      </c>
      <c r="R36" s="24" t="str">
        <f t="shared" si="3"/>
        <v>2.19.29.45</v>
      </c>
      <c r="S36" s="47" t="str">
        <f>$U$9</f>
        <v>18</v>
      </c>
    </row>
    <row r="37" spans="15:19" x14ac:dyDescent="0.2">
      <c r="O37" s="31" t="str">
        <f>$M$21</f>
        <v>2.19.30</v>
      </c>
      <c r="P37" s="47" t="s">
        <v>201</v>
      </c>
      <c r="Q37" s="46" t="s">
        <v>143</v>
      </c>
      <c r="R37" s="24" t="str">
        <f t="shared" si="3"/>
        <v>2.19.30.46</v>
      </c>
      <c r="S37" s="47" t="str">
        <f>$U$9</f>
        <v>18</v>
      </c>
    </row>
    <row r="38" spans="15:19" x14ac:dyDescent="0.2">
      <c r="O38" s="31" t="str">
        <f>$M$21</f>
        <v>2.19.30</v>
      </c>
      <c r="P38" s="47" t="s">
        <v>202</v>
      </c>
      <c r="Q38" s="46" t="s">
        <v>144</v>
      </c>
      <c r="R38" s="24" t="str">
        <f t="shared" si="3"/>
        <v>2.19.30.47</v>
      </c>
      <c r="S38" s="47" t="str">
        <f>$U$9</f>
        <v>18</v>
      </c>
    </row>
    <row r="39" spans="15:19" x14ac:dyDescent="0.2">
      <c r="O39" s="31" t="str">
        <f>$M$21</f>
        <v>2.19.30</v>
      </c>
      <c r="P39" s="47" t="s">
        <v>203</v>
      </c>
      <c r="Q39" s="46" t="s">
        <v>145</v>
      </c>
      <c r="R39" s="24" t="str">
        <f t="shared" si="3"/>
        <v>2.19.30.48</v>
      </c>
      <c r="S39" s="47" t="str">
        <f>$U$9</f>
        <v>18</v>
      </c>
    </row>
    <row r="40" spans="15:19" x14ac:dyDescent="0.2">
      <c r="O40" s="31" t="str">
        <f t="shared" ref="O40:O49" si="6">$M$23</f>
        <v>2.19.32</v>
      </c>
      <c r="P40" s="47" t="s">
        <v>204</v>
      </c>
      <c r="Q40" s="46" t="s">
        <v>155</v>
      </c>
      <c r="R40" s="24" t="str">
        <f t="shared" si="3"/>
        <v>2.19.32.49</v>
      </c>
      <c r="S40" s="47" t="str">
        <f>$U$8</f>
        <v>17</v>
      </c>
    </row>
    <row r="41" spans="15:19" x14ac:dyDescent="0.2">
      <c r="O41" s="31" t="str">
        <f t="shared" si="6"/>
        <v>2.19.32</v>
      </c>
      <c r="P41" s="47" t="s">
        <v>205</v>
      </c>
      <c r="Q41" s="46" t="s">
        <v>156</v>
      </c>
      <c r="R41" s="24" t="str">
        <f t="shared" si="3"/>
        <v>2.19.32.50</v>
      </c>
      <c r="S41" s="47" t="str">
        <f>$U$8</f>
        <v>17</v>
      </c>
    </row>
    <row r="42" spans="15:19" x14ac:dyDescent="0.2">
      <c r="O42" s="31" t="str">
        <f t="shared" si="6"/>
        <v>2.19.32</v>
      </c>
      <c r="P42" s="47" t="s">
        <v>206</v>
      </c>
      <c r="Q42" s="46" t="s">
        <v>157</v>
      </c>
      <c r="R42" s="24" t="str">
        <f t="shared" si="3"/>
        <v>2.19.32.51</v>
      </c>
      <c r="S42" s="47" t="str">
        <f>$U$8</f>
        <v>17</v>
      </c>
    </row>
    <row r="43" spans="15:19" x14ac:dyDescent="0.2">
      <c r="O43" s="31" t="str">
        <f t="shared" si="6"/>
        <v>2.19.32</v>
      </c>
      <c r="P43" s="47" t="s">
        <v>207</v>
      </c>
      <c r="Q43" s="46" t="s">
        <v>158</v>
      </c>
      <c r="R43" s="24" t="str">
        <f t="shared" si="3"/>
        <v>2.19.32.52</v>
      </c>
      <c r="S43" s="47" t="str">
        <f>$U$8</f>
        <v>17</v>
      </c>
    </row>
    <row r="44" spans="15:19" x14ac:dyDescent="0.2">
      <c r="O44" s="31" t="str">
        <f t="shared" si="6"/>
        <v>2.19.32</v>
      </c>
      <c r="P44" s="47" t="s">
        <v>208</v>
      </c>
      <c r="Q44" s="46" t="s">
        <v>159</v>
      </c>
      <c r="R44" s="24" t="str">
        <f t="shared" si="3"/>
        <v>2.19.32.53</v>
      </c>
      <c r="S44" s="47" t="str">
        <f>$U$8</f>
        <v>17</v>
      </c>
    </row>
    <row r="45" spans="15:19" x14ac:dyDescent="0.2">
      <c r="O45" s="31" t="str">
        <f t="shared" si="6"/>
        <v>2.19.32</v>
      </c>
      <c r="P45" s="47" t="s">
        <v>209</v>
      </c>
      <c r="Q45" s="46" t="s">
        <v>160</v>
      </c>
      <c r="R45" s="24" t="str">
        <f t="shared" si="3"/>
        <v>2.19.32.54</v>
      </c>
      <c r="S45" s="47" t="str">
        <f t="shared" ref="S45:S53" si="7">$U$9</f>
        <v>18</v>
      </c>
    </row>
    <row r="46" spans="15:19" x14ac:dyDescent="0.2">
      <c r="O46" s="31" t="str">
        <f t="shared" si="6"/>
        <v>2.19.32</v>
      </c>
      <c r="P46" s="47" t="s">
        <v>210</v>
      </c>
      <c r="Q46" s="46" t="s">
        <v>161</v>
      </c>
      <c r="R46" s="24" t="str">
        <f t="shared" si="3"/>
        <v>2.19.32.55</v>
      </c>
      <c r="S46" s="47" t="str">
        <f t="shared" si="7"/>
        <v>18</v>
      </c>
    </row>
    <row r="47" spans="15:19" x14ac:dyDescent="0.2">
      <c r="O47" s="31" t="str">
        <f t="shared" si="6"/>
        <v>2.19.32</v>
      </c>
      <c r="P47" s="47" t="s">
        <v>211</v>
      </c>
      <c r="Q47" s="46" t="s">
        <v>162</v>
      </c>
      <c r="R47" s="24" t="str">
        <f t="shared" si="3"/>
        <v>2.19.32.56</v>
      </c>
      <c r="S47" s="47" t="str">
        <f t="shared" si="7"/>
        <v>18</v>
      </c>
    </row>
    <row r="48" spans="15:19" x14ac:dyDescent="0.2">
      <c r="O48" s="31" t="str">
        <f t="shared" si="6"/>
        <v>2.19.32</v>
      </c>
      <c r="P48" s="47" t="s">
        <v>212</v>
      </c>
      <c r="Q48" s="46" t="s">
        <v>163</v>
      </c>
      <c r="R48" s="24" t="str">
        <f t="shared" si="3"/>
        <v>2.19.32.57</v>
      </c>
      <c r="S48" s="47" t="str">
        <f t="shared" si="7"/>
        <v>18</v>
      </c>
    </row>
    <row r="49" spans="15:19" x14ac:dyDescent="0.2">
      <c r="O49" s="31" t="str">
        <f t="shared" si="6"/>
        <v>2.19.32</v>
      </c>
      <c r="P49" s="47" t="s">
        <v>213</v>
      </c>
      <c r="Q49" s="19" t="s">
        <v>431</v>
      </c>
      <c r="R49" s="24" t="str">
        <f t="shared" si="3"/>
        <v>2.19.32.58</v>
      </c>
      <c r="S49" s="47" t="str">
        <f t="shared" si="7"/>
        <v>18</v>
      </c>
    </row>
    <row r="50" spans="15:19" x14ac:dyDescent="0.2">
      <c r="O50" s="31" t="str">
        <f>$M$24</f>
        <v>2.20.33</v>
      </c>
      <c r="P50" s="47" t="s">
        <v>214</v>
      </c>
      <c r="Q50" s="28" t="s">
        <v>153</v>
      </c>
      <c r="R50" s="24" t="str">
        <f t="shared" si="3"/>
        <v>2.20.33.59</v>
      </c>
      <c r="S50" s="47" t="str">
        <f>$U$8</f>
        <v>17</v>
      </c>
    </row>
    <row r="51" spans="15:19" x14ac:dyDescent="0.2">
      <c r="O51" s="31" t="str">
        <f t="shared" ref="O51:O56" si="8">$M$24</f>
        <v>2.20.33</v>
      </c>
      <c r="P51" s="47" t="s">
        <v>215</v>
      </c>
      <c r="Q51" s="46" t="s">
        <v>146</v>
      </c>
      <c r="R51" s="24" t="str">
        <f t="shared" si="3"/>
        <v>2.20.33.60</v>
      </c>
      <c r="S51" s="47" t="str">
        <f t="shared" si="7"/>
        <v>18</v>
      </c>
    </row>
    <row r="52" spans="15:19" x14ac:dyDescent="0.2">
      <c r="O52" s="31" t="str">
        <f t="shared" si="8"/>
        <v>2.20.33</v>
      </c>
      <c r="P52" s="47" t="s">
        <v>216</v>
      </c>
      <c r="Q52" s="46" t="s">
        <v>241</v>
      </c>
      <c r="R52" s="24" t="str">
        <f t="shared" si="3"/>
        <v>2.20.33.61</v>
      </c>
      <c r="S52" s="47" t="str">
        <f t="shared" si="7"/>
        <v>18</v>
      </c>
    </row>
    <row r="53" spans="15:19" x14ac:dyDescent="0.2">
      <c r="O53" s="31" t="str">
        <f>$M$12</f>
        <v>1.16.21</v>
      </c>
      <c r="P53" s="47" t="s">
        <v>217</v>
      </c>
      <c r="Q53" s="62" t="s">
        <v>288</v>
      </c>
      <c r="R53" s="24" t="str">
        <f t="shared" si="3"/>
        <v>1.16.21.62</v>
      </c>
      <c r="S53" s="47" t="str">
        <f t="shared" si="7"/>
        <v>18</v>
      </c>
    </row>
    <row r="54" spans="15:19" x14ac:dyDescent="0.2">
      <c r="O54" s="31" t="str">
        <f t="shared" si="8"/>
        <v>2.20.33</v>
      </c>
      <c r="P54" s="47" t="s">
        <v>218</v>
      </c>
      <c r="Q54" s="46" t="s">
        <v>164</v>
      </c>
      <c r="R54" s="24" t="str">
        <f t="shared" si="3"/>
        <v>2.20.33.63</v>
      </c>
      <c r="S54" s="47" t="str">
        <f>$U$10</f>
        <v>19</v>
      </c>
    </row>
    <row r="55" spans="15:19" x14ac:dyDescent="0.2">
      <c r="O55" s="31" t="str">
        <f t="shared" si="8"/>
        <v>2.20.33</v>
      </c>
      <c r="P55" s="47" t="s">
        <v>219</v>
      </c>
      <c r="Q55" s="46" t="s">
        <v>165</v>
      </c>
      <c r="R55" s="24" t="str">
        <f t="shared" si="3"/>
        <v>2.20.33.64</v>
      </c>
      <c r="S55" s="47" t="str">
        <f>$U$10</f>
        <v>19</v>
      </c>
    </row>
    <row r="56" spans="15:19" x14ac:dyDescent="0.2">
      <c r="O56" s="31" t="str">
        <f t="shared" si="8"/>
        <v>2.20.33</v>
      </c>
      <c r="P56" s="47" t="s">
        <v>220</v>
      </c>
      <c r="Q56" s="46" t="s">
        <v>166</v>
      </c>
      <c r="R56" s="24" t="str">
        <f t="shared" si="3"/>
        <v>2.20.33.65</v>
      </c>
      <c r="S56" s="47" t="str">
        <f>$U$10</f>
        <v>19</v>
      </c>
    </row>
    <row r="57" spans="15:19" x14ac:dyDescent="0.2">
      <c r="O57" s="31" t="str">
        <f>$M$25</f>
        <v>2.21.34</v>
      </c>
      <c r="P57" s="47" t="s">
        <v>221</v>
      </c>
      <c r="Q57" s="19" t="s">
        <v>10</v>
      </c>
      <c r="R57" s="24" t="str">
        <f t="shared" si="3"/>
        <v>2.21.34.66</v>
      </c>
      <c r="S57" s="56" t="str">
        <f>$U$11</f>
        <v>20</v>
      </c>
    </row>
    <row r="58" spans="15:19" x14ac:dyDescent="0.2">
      <c r="O58" s="31" t="str">
        <f>$M$25</f>
        <v>2.21.34</v>
      </c>
      <c r="P58" s="47" t="s">
        <v>222</v>
      </c>
      <c r="Q58" s="28" t="s">
        <v>11</v>
      </c>
      <c r="R58" s="24" t="str">
        <f t="shared" si="3"/>
        <v>2.21.34.67</v>
      </c>
      <c r="S58" s="56" t="str">
        <f>$U$12</f>
        <v>21</v>
      </c>
    </row>
    <row r="59" spans="15:19" x14ac:dyDescent="0.2">
      <c r="O59" s="31" t="str">
        <f>$M$25</f>
        <v>2.21.34</v>
      </c>
      <c r="P59" s="47" t="s">
        <v>223</v>
      </c>
      <c r="Q59" s="28" t="s">
        <v>167</v>
      </c>
      <c r="R59" s="24" t="str">
        <f t="shared" si="3"/>
        <v>2.21.34.68</v>
      </c>
      <c r="S59" s="47" t="str">
        <f>$U$10</f>
        <v>19</v>
      </c>
    </row>
    <row r="60" spans="15:19" x14ac:dyDescent="0.2">
      <c r="O60" s="31" t="str">
        <f>$M$26</f>
        <v>2.21.35</v>
      </c>
      <c r="P60" s="47" t="s">
        <v>224</v>
      </c>
      <c r="Q60" s="28" t="s">
        <v>12</v>
      </c>
      <c r="R60" s="24" t="str">
        <f t="shared" si="3"/>
        <v>2.21.35.69</v>
      </c>
      <c r="S60" s="56" t="str">
        <f>$U$13</f>
        <v>22</v>
      </c>
    </row>
    <row r="61" spans="15:19" x14ac:dyDescent="0.2">
      <c r="O61" s="31" t="str">
        <f>$M$26</f>
        <v>2.21.35</v>
      </c>
      <c r="P61" s="47" t="s">
        <v>225</v>
      </c>
      <c r="Q61" s="28" t="s">
        <v>99</v>
      </c>
      <c r="R61" s="24" t="str">
        <f t="shared" si="3"/>
        <v>2.21.35.70</v>
      </c>
      <c r="S61" s="56" t="str">
        <f>$U$14</f>
        <v>23</v>
      </c>
    </row>
    <row r="62" spans="15:19" x14ac:dyDescent="0.2">
      <c r="O62" s="24" t="str">
        <f>$M$19</f>
        <v>2.19.28</v>
      </c>
      <c r="P62" s="47" t="s">
        <v>226</v>
      </c>
      <c r="Q62" s="46" t="s">
        <v>278</v>
      </c>
      <c r="R62" s="24" t="str">
        <f t="shared" si="3"/>
        <v>2.19.28.71</v>
      </c>
      <c r="S62" s="47" t="str">
        <f t="shared" ref="S62:S68" si="9">$U$9</f>
        <v>18</v>
      </c>
    </row>
    <row r="63" spans="15:19" x14ac:dyDescent="0.2">
      <c r="O63" s="24" t="str">
        <f>$M$19</f>
        <v>2.19.28</v>
      </c>
      <c r="P63" s="47" t="s">
        <v>227</v>
      </c>
      <c r="Q63" s="46" t="s">
        <v>280</v>
      </c>
      <c r="R63" s="24" t="str">
        <f t="shared" si="3"/>
        <v>2.19.28.72</v>
      </c>
      <c r="S63" s="47" t="str">
        <f t="shared" si="9"/>
        <v>18</v>
      </c>
    </row>
    <row r="64" spans="15:19" x14ac:dyDescent="0.2">
      <c r="O64" s="24" t="str">
        <f t="shared" ref="O64:O72" si="10">$M$19</f>
        <v>2.19.28</v>
      </c>
      <c r="P64" s="47" t="s">
        <v>228</v>
      </c>
      <c r="Q64" s="46" t="s">
        <v>279</v>
      </c>
      <c r="R64" s="24" t="str">
        <f t="shared" si="3"/>
        <v>2.19.28.73</v>
      </c>
      <c r="S64" s="47" t="str">
        <f t="shared" si="9"/>
        <v>18</v>
      </c>
    </row>
    <row r="65" spans="15:19" x14ac:dyDescent="0.2">
      <c r="O65" s="24" t="str">
        <f t="shared" si="10"/>
        <v>2.19.28</v>
      </c>
      <c r="P65" s="47" t="s">
        <v>229</v>
      </c>
      <c r="Q65" s="46" t="s">
        <v>281</v>
      </c>
      <c r="R65" s="24" t="str">
        <f t="shared" si="3"/>
        <v>2.19.28.74</v>
      </c>
      <c r="S65" s="47" t="str">
        <f t="shared" si="9"/>
        <v>18</v>
      </c>
    </row>
    <row r="66" spans="15:19" x14ac:dyDescent="0.2">
      <c r="O66" s="24" t="str">
        <f t="shared" si="10"/>
        <v>2.19.28</v>
      </c>
      <c r="P66" s="47" t="s">
        <v>230</v>
      </c>
      <c r="Q66" s="46" t="s">
        <v>282</v>
      </c>
      <c r="R66" s="24" t="str">
        <f t="shared" si="3"/>
        <v>2.19.28.75</v>
      </c>
      <c r="S66" s="47" t="str">
        <f t="shared" si="9"/>
        <v>18</v>
      </c>
    </row>
    <row r="67" spans="15:19" x14ac:dyDescent="0.2">
      <c r="O67" s="24" t="str">
        <f t="shared" si="10"/>
        <v>2.19.28</v>
      </c>
      <c r="P67" s="47" t="s">
        <v>231</v>
      </c>
      <c r="Q67" s="46" t="s">
        <v>284</v>
      </c>
      <c r="R67" s="24" t="str">
        <f t="shared" ref="R67:R87" si="11">CONCATENATE(O67,".",P67)</f>
        <v>2.19.28.76</v>
      </c>
      <c r="S67" s="47" t="str">
        <f t="shared" si="9"/>
        <v>18</v>
      </c>
    </row>
    <row r="68" spans="15:19" x14ac:dyDescent="0.2">
      <c r="O68" s="24" t="str">
        <f t="shared" si="10"/>
        <v>2.19.28</v>
      </c>
      <c r="P68" s="47" t="s">
        <v>232</v>
      </c>
      <c r="Q68" s="46" t="s">
        <v>283</v>
      </c>
      <c r="R68" s="24" t="str">
        <f t="shared" si="11"/>
        <v>2.19.28.77</v>
      </c>
      <c r="S68" s="47" t="str">
        <f t="shared" si="9"/>
        <v>18</v>
      </c>
    </row>
    <row r="69" spans="15:19" x14ac:dyDescent="0.2">
      <c r="O69" s="69" t="str">
        <f t="shared" si="10"/>
        <v>2.19.28</v>
      </c>
      <c r="P69" s="70" t="s">
        <v>233</v>
      </c>
      <c r="Q69" s="67" t="s">
        <v>306</v>
      </c>
      <c r="R69" s="69" t="str">
        <f t="shared" si="11"/>
        <v>2.19.28.78</v>
      </c>
      <c r="S69" s="71">
        <v>18</v>
      </c>
    </row>
    <row r="70" spans="15:19" x14ac:dyDescent="0.2">
      <c r="O70" s="69" t="str">
        <f t="shared" si="10"/>
        <v>2.19.28</v>
      </c>
      <c r="P70" s="70" t="s">
        <v>326</v>
      </c>
      <c r="Q70" s="67" t="s">
        <v>307</v>
      </c>
      <c r="R70" s="69" t="str">
        <f t="shared" si="11"/>
        <v>2.19.28.79</v>
      </c>
      <c r="S70" s="71">
        <v>18</v>
      </c>
    </row>
    <row r="71" spans="15:19" ht="57" x14ac:dyDescent="0.2">
      <c r="O71" s="69" t="str">
        <f t="shared" si="10"/>
        <v>2.19.28</v>
      </c>
      <c r="P71" s="70" t="s">
        <v>327</v>
      </c>
      <c r="Q71" s="68" t="s">
        <v>308</v>
      </c>
      <c r="R71" s="69" t="str">
        <f t="shared" si="11"/>
        <v>2.19.28.80</v>
      </c>
      <c r="S71" s="71">
        <v>18</v>
      </c>
    </row>
    <row r="72" spans="15:19" x14ac:dyDescent="0.2">
      <c r="O72" s="69" t="str">
        <f t="shared" si="10"/>
        <v>2.19.28</v>
      </c>
      <c r="P72" s="70" t="s">
        <v>328</v>
      </c>
      <c r="Q72" s="67" t="s">
        <v>329</v>
      </c>
      <c r="R72" s="69" t="str">
        <f t="shared" si="11"/>
        <v>2.19.28.81</v>
      </c>
      <c r="S72" s="71">
        <v>18</v>
      </c>
    </row>
    <row r="73" spans="15:19" x14ac:dyDescent="0.2">
      <c r="O73" s="83" t="str">
        <f>$M$20</f>
        <v>2.19.29</v>
      </c>
      <c r="P73" s="70" t="s">
        <v>332</v>
      </c>
      <c r="Q73" s="67" t="s">
        <v>333</v>
      </c>
      <c r="R73" s="69" t="str">
        <f t="shared" si="11"/>
        <v>2.19.29.82</v>
      </c>
      <c r="S73" s="70" t="str">
        <f>$U$9</f>
        <v>18</v>
      </c>
    </row>
    <row r="74" spans="15:19" x14ac:dyDescent="0.2">
      <c r="O74" s="64" t="s">
        <v>413</v>
      </c>
      <c r="P74" s="63" t="s">
        <v>414</v>
      </c>
      <c r="Q74" s="66" t="s">
        <v>417</v>
      </c>
      <c r="R74" s="64" t="str">
        <f t="shared" si="11"/>
        <v>3.22.36.83</v>
      </c>
      <c r="S74" s="65">
        <v>27</v>
      </c>
    </row>
    <row r="75" spans="15:19" x14ac:dyDescent="0.2">
      <c r="O75" s="64" t="s">
        <v>413</v>
      </c>
      <c r="P75" s="63" t="s">
        <v>415</v>
      </c>
      <c r="Q75" s="66" t="s">
        <v>416</v>
      </c>
      <c r="R75" s="64" t="str">
        <f t="shared" si="11"/>
        <v>3.22.36.84</v>
      </c>
      <c r="S75" s="65">
        <v>27</v>
      </c>
    </row>
    <row r="76" spans="15:19" x14ac:dyDescent="0.2">
      <c r="O76" s="64" t="s">
        <v>630</v>
      </c>
      <c r="P76" s="63" t="s">
        <v>631</v>
      </c>
      <c r="Q76" s="66" t="s">
        <v>615</v>
      </c>
      <c r="R76" s="64" t="str">
        <f t="shared" si="11"/>
        <v>2.19.28.85</v>
      </c>
      <c r="S76" s="65">
        <v>18</v>
      </c>
    </row>
    <row r="77" spans="15:19" x14ac:dyDescent="0.2">
      <c r="O77" s="64" t="s">
        <v>630</v>
      </c>
      <c r="P77" s="64">
        <v>86</v>
      </c>
      <c r="Q77" s="66" t="s">
        <v>623</v>
      </c>
      <c r="R77" s="64" t="str">
        <f t="shared" si="11"/>
        <v>2.19.28.86</v>
      </c>
      <c r="S77" s="65">
        <v>18</v>
      </c>
    </row>
    <row r="78" spans="15:19" x14ac:dyDescent="0.2">
      <c r="O78" s="64"/>
      <c r="P78" s="66"/>
      <c r="Q78" s="66"/>
      <c r="R78" s="64" t="str">
        <f t="shared" si="11"/>
        <v>.</v>
      </c>
      <c r="S78" s="65"/>
    </row>
    <row r="79" spans="15:19" x14ac:dyDescent="0.2">
      <c r="R79" s="24" t="str">
        <f t="shared" si="11"/>
        <v>.</v>
      </c>
      <c r="S79" s="56"/>
    </row>
    <row r="80" spans="15:19" x14ac:dyDescent="0.2">
      <c r="R80" s="24" t="str">
        <f t="shared" si="11"/>
        <v>.</v>
      </c>
      <c r="S80" s="56"/>
    </row>
    <row r="81" spans="18:19" x14ac:dyDescent="0.2">
      <c r="R81" s="24" t="str">
        <f t="shared" si="11"/>
        <v>.</v>
      </c>
      <c r="S81" s="56"/>
    </row>
    <row r="82" spans="18:19" x14ac:dyDescent="0.2">
      <c r="R82" s="24" t="str">
        <f t="shared" si="11"/>
        <v>.</v>
      </c>
      <c r="S82" s="56"/>
    </row>
    <row r="83" spans="18:19" x14ac:dyDescent="0.2">
      <c r="R83" s="24" t="str">
        <f t="shared" si="11"/>
        <v>.</v>
      </c>
      <c r="S83" s="56"/>
    </row>
    <row r="84" spans="18:19" x14ac:dyDescent="0.2">
      <c r="R84" s="24" t="str">
        <f t="shared" si="11"/>
        <v>.</v>
      </c>
      <c r="S84" s="56"/>
    </row>
    <row r="85" spans="18:19" x14ac:dyDescent="0.2">
      <c r="R85" s="24" t="str">
        <f t="shared" si="11"/>
        <v>.</v>
      </c>
      <c r="S85" s="56"/>
    </row>
    <row r="86" spans="18:19" x14ac:dyDescent="0.2">
      <c r="R86" s="24" t="str">
        <f t="shared" si="11"/>
        <v>.</v>
      </c>
      <c r="S86" s="56"/>
    </row>
    <row r="87" spans="18:19" x14ac:dyDescent="0.2">
      <c r="R87" s="24" t="str">
        <f t="shared" si="11"/>
        <v>.</v>
      </c>
      <c r="S87" s="56"/>
    </row>
  </sheetData>
  <pageMargins left="0.7" right="0.7" top="0.75" bottom="0.75" header="0.3" footer="0.3"/>
  <pageSetup paperSize="9" orientation="portrait" verticalDpi="597" r:id="rId1"/>
  <ignoredErrors>
    <ignoredError sqref="F2:F13 K2:K26 P2:P69 U2:U18 P70:P73" numberStoredAsText="1"/>
    <ignoredError sqref="S50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/>
  </sheetViews>
  <sheetFormatPr defaultColWidth="9" defaultRowHeight="14.25" x14ac:dyDescent="0.2"/>
  <cols>
    <col min="1" max="1" width="9.25" style="147" customWidth="1"/>
    <col min="2" max="2" width="32.75" style="114" customWidth="1"/>
    <col min="3" max="3" width="10.625" style="114" customWidth="1"/>
    <col min="4" max="4" width="10.5" style="114" customWidth="1"/>
    <col min="5" max="5" width="11.125" style="114" customWidth="1"/>
    <col min="6" max="6" width="10.625" style="114" customWidth="1"/>
    <col min="7" max="7" width="12.375" style="114" customWidth="1"/>
    <col min="8" max="8" width="11.25" style="114" customWidth="1"/>
    <col min="9" max="10" width="11.375" style="114" customWidth="1"/>
    <col min="11" max="11" width="12.125" style="114" customWidth="1"/>
    <col min="12" max="12" width="11.75" style="114" customWidth="1"/>
    <col min="13" max="13" width="14.5" style="114" customWidth="1"/>
    <col min="14" max="14" width="13.625" style="114" customWidth="1"/>
    <col min="15" max="15" width="8.875" style="114" customWidth="1"/>
    <col min="16" max="19" width="9" style="114"/>
    <col min="20" max="20" width="11.25" style="114" customWidth="1"/>
    <col min="21" max="21" width="11" style="114" customWidth="1"/>
    <col min="22" max="22" width="13.75" style="114" customWidth="1"/>
    <col min="23" max="23" width="11.625" style="114" customWidth="1"/>
    <col min="24" max="24" width="12.25" style="114" customWidth="1"/>
    <col min="25" max="25" width="16.625" style="114" customWidth="1"/>
    <col min="26" max="26" width="13.125" style="114" customWidth="1"/>
    <col min="27" max="27" width="12.125" style="114" customWidth="1"/>
    <col min="28" max="28" width="13.25" style="114" customWidth="1"/>
    <col min="29" max="16384" width="9" style="114"/>
  </cols>
  <sheetData>
    <row r="1" spans="1:28" x14ac:dyDescent="0.2">
      <c r="A1" s="147" t="s">
        <v>769</v>
      </c>
      <c r="B1" s="114" t="s">
        <v>770</v>
      </c>
    </row>
    <row r="2" spans="1:28" ht="15" x14ac:dyDescent="0.25">
      <c r="B2" s="148"/>
      <c r="C2" s="233" t="s">
        <v>771</v>
      </c>
      <c r="D2" s="234"/>
      <c r="E2" s="230" t="s">
        <v>772</v>
      </c>
      <c r="F2" s="231"/>
      <c r="G2" s="232"/>
      <c r="H2" s="230" t="s">
        <v>773</v>
      </c>
      <c r="I2" s="231"/>
      <c r="J2" s="232"/>
      <c r="K2" s="230" t="s">
        <v>774</v>
      </c>
      <c r="L2" s="231"/>
      <c r="M2" s="232"/>
      <c r="N2" s="230" t="s">
        <v>775</v>
      </c>
      <c r="O2" s="231"/>
      <c r="P2" s="232"/>
      <c r="Q2" s="230" t="s">
        <v>798</v>
      </c>
      <c r="R2" s="231"/>
      <c r="S2" s="232"/>
      <c r="T2" s="230" t="s">
        <v>799</v>
      </c>
      <c r="U2" s="231"/>
      <c r="V2" s="232"/>
      <c r="W2" s="230" t="s">
        <v>800</v>
      </c>
      <c r="X2" s="231"/>
      <c r="Y2" s="232"/>
      <c r="Z2" s="230" t="s">
        <v>801</v>
      </c>
      <c r="AA2" s="231"/>
      <c r="AB2" s="232"/>
    </row>
    <row r="4" spans="1:28" ht="15" x14ac:dyDescent="0.25">
      <c r="B4" s="148" t="s">
        <v>351</v>
      </c>
      <c r="C4" s="149" t="s">
        <v>776</v>
      </c>
      <c r="D4" s="149" t="s">
        <v>777</v>
      </c>
      <c r="E4" s="150" t="s">
        <v>778</v>
      </c>
      <c r="F4" s="150" t="s">
        <v>776</v>
      </c>
      <c r="G4" s="151" t="s">
        <v>779</v>
      </c>
      <c r="H4" s="150" t="s">
        <v>778</v>
      </c>
      <c r="I4" s="150" t="s">
        <v>776</v>
      </c>
      <c r="J4" s="151" t="s">
        <v>779</v>
      </c>
      <c r="K4" s="150" t="s">
        <v>778</v>
      </c>
      <c r="L4" s="150" t="s">
        <v>776</v>
      </c>
      <c r="M4" s="151" t="s">
        <v>779</v>
      </c>
      <c r="N4" s="150" t="s">
        <v>778</v>
      </c>
      <c r="O4" s="150"/>
      <c r="P4" s="151"/>
      <c r="Q4" s="150"/>
      <c r="R4" s="150"/>
      <c r="S4" s="151"/>
      <c r="T4" s="150" t="s">
        <v>778</v>
      </c>
      <c r="U4" s="150" t="s">
        <v>776</v>
      </c>
      <c r="V4" s="151" t="s">
        <v>779</v>
      </c>
      <c r="W4" s="150" t="s">
        <v>778</v>
      </c>
      <c r="X4" s="150" t="s">
        <v>776</v>
      </c>
      <c r="Y4" s="151" t="s">
        <v>779</v>
      </c>
      <c r="Z4" s="150" t="s">
        <v>778</v>
      </c>
    </row>
    <row r="5" spans="1:28" x14ac:dyDescent="0.2">
      <c r="A5" s="147" t="s">
        <v>780</v>
      </c>
      <c r="B5" s="152" t="s">
        <v>637</v>
      </c>
      <c r="C5" s="153" t="s">
        <v>781</v>
      </c>
      <c r="D5" s="154" t="s">
        <v>782</v>
      </c>
      <c r="E5" s="154" t="s">
        <v>782</v>
      </c>
      <c r="F5" s="153" t="s">
        <v>781</v>
      </c>
      <c r="G5" s="154" t="s">
        <v>782</v>
      </c>
      <c r="H5" s="154" t="s">
        <v>782</v>
      </c>
      <c r="I5" s="153" t="s">
        <v>781</v>
      </c>
      <c r="J5" s="154" t="s">
        <v>782</v>
      </c>
      <c r="K5" s="154" t="s">
        <v>782</v>
      </c>
      <c r="L5" s="153" t="s">
        <v>781</v>
      </c>
      <c r="M5" s="154" t="s">
        <v>782</v>
      </c>
      <c r="N5" s="154" t="s">
        <v>782</v>
      </c>
      <c r="O5" s="153" t="s">
        <v>236</v>
      </c>
      <c r="P5" s="153" t="s">
        <v>236</v>
      </c>
      <c r="Q5" s="153" t="s">
        <v>236</v>
      </c>
      <c r="R5" s="153" t="s">
        <v>236</v>
      </c>
      <c r="S5" s="153" t="s">
        <v>236</v>
      </c>
      <c r="T5" s="153" t="s">
        <v>236</v>
      </c>
      <c r="U5" s="153" t="s">
        <v>781</v>
      </c>
      <c r="V5" s="154" t="s">
        <v>782</v>
      </c>
      <c r="W5" s="154" t="s">
        <v>782</v>
      </c>
      <c r="X5" s="153" t="s">
        <v>781</v>
      </c>
      <c r="Y5" s="154" t="s">
        <v>782</v>
      </c>
      <c r="Z5" s="154" t="s">
        <v>782</v>
      </c>
    </row>
    <row r="6" spans="1:28" x14ac:dyDescent="0.2">
      <c r="A6" s="147" t="s">
        <v>783</v>
      </c>
      <c r="B6" s="155" t="s">
        <v>784</v>
      </c>
      <c r="C6" s="153" t="s">
        <v>781</v>
      </c>
      <c r="D6" s="154" t="s">
        <v>782</v>
      </c>
      <c r="E6" s="154" t="s">
        <v>782</v>
      </c>
      <c r="F6" s="153" t="s">
        <v>781</v>
      </c>
      <c r="G6" s="154" t="s">
        <v>782</v>
      </c>
      <c r="H6" s="154" t="s">
        <v>782</v>
      </c>
      <c r="I6" s="153" t="s">
        <v>781</v>
      </c>
      <c r="J6" s="154" t="s">
        <v>782</v>
      </c>
      <c r="K6" s="154" t="s">
        <v>782</v>
      </c>
      <c r="L6" s="153" t="s">
        <v>781</v>
      </c>
      <c r="M6" s="154" t="s">
        <v>782</v>
      </c>
      <c r="N6" s="154" t="s">
        <v>782</v>
      </c>
      <c r="O6" s="153" t="s">
        <v>236</v>
      </c>
      <c r="P6" s="153" t="s">
        <v>236</v>
      </c>
      <c r="Q6" s="153" t="s">
        <v>236</v>
      </c>
      <c r="R6" s="153" t="s">
        <v>236</v>
      </c>
      <c r="S6" s="153" t="s">
        <v>236</v>
      </c>
      <c r="T6" s="153" t="s">
        <v>236</v>
      </c>
      <c r="U6" s="153" t="s">
        <v>781</v>
      </c>
      <c r="V6" s="154" t="s">
        <v>782</v>
      </c>
      <c r="W6" s="154" t="s">
        <v>782</v>
      </c>
      <c r="X6" s="153" t="s">
        <v>781</v>
      </c>
      <c r="Y6" s="154" t="s">
        <v>782</v>
      </c>
      <c r="Z6" s="154" t="s">
        <v>782</v>
      </c>
    </row>
    <row r="7" spans="1:28" x14ac:dyDescent="0.2">
      <c r="A7" s="147" t="s">
        <v>785</v>
      </c>
      <c r="B7" s="152" t="s">
        <v>786</v>
      </c>
      <c r="C7" s="153" t="s">
        <v>781</v>
      </c>
      <c r="D7" s="154" t="s">
        <v>782</v>
      </c>
      <c r="E7" s="154" t="s">
        <v>782</v>
      </c>
      <c r="F7" s="153" t="s">
        <v>781</v>
      </c>
      <c r="G7" s="154" t="s">
        <v>782</v>
      </c>
      <c r="H7" s="154" t="s">
        <v>782</v>
      </c>
      <c r="I7" s="153" t="s">
        <v>781</v>
      </c>
      <c r="J7" s="154" t="s">
        <v>782</v>
      </c>
      <c r="K7" s="154" t="s">
        <v>782</v>
      </c>
      <c r="L7" s="153" t="s">
        <v>781</v>
      </c>
      <c r="M7" s="154" t="s">
        <v>782</v>
      </c>
      <c r="N7" s="154" t="s">
        <v>782</v>
      </c>
      <c r="O7" s="153" t="s">
        <v>236</v>
      </c>
      <c r="P7" s="153" t="s">
        <v>236</v>
      </c>
      <c r="Q7" s="153" t="s">
        <v>236</v>
      </c>
      <c r="R7" s="153" t="s">
        <v>236</v>
      </c>
      <c r="S7" s="153" t="s">
        <v>236</v>
      </c>
      <c r="T7" s="153" t="s">
        <v>236</v>
      </c>
      <c r="U7" s="153" t="s">
        <v>781</v>
      </c>
      <c r="V7" s="154" t="s">
        <v>782</v>
      </c>
      <c r="W7" s="154" t="s">
        <v>782</v>
      </c>
      <c r="X7" s="153" t="s">
        <v>781</v>
      </c>
      <c r="Y7" s="154" t="s">
        <v>782</v>
      </c>
      <c r="Z7" s="154" t="s">
        <v>782</v>
      </c>
    </row>
    <row r="8" spans="1:28" x14ac:dyDescent="0.2">
      <c r="A8" s="147" t="s">
        <v>787</v>
      </c>
      <c r="B8" s="152" t="s">
        <v>255</v>
      </c>
      <c r="C8" s="153" t="s">
        <v>781</v>
      </c>
      <c r="D8" s="154" t="s">
        <v>782</v>
      </c>
      <c r="E8" s="154" t="s">
        <v>782</v>
      </c>
      <c r="F8" s="153" t="s">
        <v>781</v>
      </c>
      <c r="G8" s="154" t="s">
        <v>782</v>
      </c>
      <c r="H8" s="154" t="s">
        <v>782</v>
      </c>
      <c r="I8" s="153" t="s">
        <v>781</v>
      </c>
      <c r="J8" s="154" t="s">
        <v>782</v>
      </c>
      <c r="K8" s="154" t="s">
        <v>782</v>
      </c>
      <c r="L8" s="153" t="s">
        <v>781</v>
      </c>
      <c r="M8" s="154" t="s">
        <v>782</v>
      </c>
      <c r="N8" s="154" t="s">
        <v>782</v>
      </c>
      <c r="O8" s="153" t="s">
        <v>236</v>
      </c>
      <c r="P8" s="153" t="s">
        <v>236</v>
      </c>
      <c r="Q8" s="153" t="s">
        <v>236</v>
      </c>
      <c r="R8" s="153" t="s">
        <v>236</v>
      </c>
      <c r="S8" s="153" t="s">
        <v>236</v>
      </c>
      <c r="T8" s="153" t="s">
        <v>236</v>
      </c>
      <c r="U8" s="153" t="s">
        <v>236</v>
      </c>
      <c r="V8" s="153" t="s">
        <v>236</v>
      </c>
      <c r="W8" s="153" t="s">
        <v>236</v>
      </c>
      <c r="X8" s="153" t="s">
        <v>236</v>
      </c>
      <c r="Y8" s="153" t="s">
        <v>236</v>
      </c>
      <c r="Z8" s="153" t="s">
        <v>236</v>
      </c>
    </row>
    <row r="9" spans="1:28" x14ac:dyDescent="0.2">
      <c r="A9" s="147" t="s">
        <v>787</v>
      </c>
      <c r="B9" s="156" t="s">
        <v>802</v>
      </c>
      <c r="C9" s="153"/>
      <c r="D9" s="154"/>
      <c r="E9" s="154"/>
      <c r="F9" s="153"/>
      <c r="G9" s="154"/>
      <c r="H9" s="154"/>
      <c r="I9" s="153"/>
      <c r="J9" s="154"/>
      <c r="K9" s="154"/>
      <c r="L9" s="153"/>
      <c r="M9" s="154"/>
      <c r="N9" s="154"/>
      <c r="O9" s="153" t="s">
        <v>236</v>
      </c>
      <c r="P9" s="153" t="s">
        <v>236</v>
      </c>
      <c r="Q9" s="153" t="s">
        <v>236</v>
      </c>
      <c r="R9" s="153" t="s">
        <v>236</v>
      </c>
      <c r="S9" s="153" t="s">
        <v>236</v>
      </c>
      <c r="T9" s="153" t="s">
        <v>236</v>
      </c>
      <c r="U9" s="153" t="s">
        <v>781</v>
      </c>
      <c r="V9" s="154" t="s">
        <v>782</v>
      </c>
      <c r="W9" s="154" t="s">
        <v>782</v>
      </c>
      <c r="X9" s="153" t="s">
        <v>781</v>
      </c>
      <c r="Y9" s="154" t="s">
        <v>782</v>
      </c>
      <c r="Z9" s="154" t="s">
        <v>782</v>
      </c>
    </row>
    <row r="10" spans="1:28" x14ac:dyDescent="0.2">
      <c r="A10" s="147" t="s">
        <v>29</v>
      </c>
      <c r="B10" s="157" t="s">
        <v>788</v>
      </c>
      <c r="C10" s="153" t="s">
        <v>781</v>
      </c>
      <c r="D10" s="154" t="s">
        <v>782</v>
      </c>
      <c r="E10" s="154" t="s">
        <v>782</v>
      </c>
      <c r="F10" s="153" t="s">
        <v>781</v>
      </c>
      <c r="G10" s="154" t="s">
        <v>782</v>
      </c>
      <c r="H10" s="154" t="s">
        <v>782</v>
      </c>
      <c r="I10" s="153" t="s">
        <v>781</v>
      </c>
      <c r="J10" s="154" t="s">
        <v>782</v>
      </c>
      <c r="K10" s="154" t="s">
        <v>782</v>
      </c>
      <c r="L10" s="153" t="s">
        <v>781</v>
      </c>
      <c r="M10" s="154" t="s">
        <v>782</v>
      </c>
      <c r="N10" s="154" t="s">
        <v>782</v>
      </c>
      <c r="O10" s="153" t="s">
        <v>236</v>
      </c>
      <c r="P10" s="153" t="s">
        <v>236</v>
      </c>
      <c r="Q10" s="153" t="s">
        <v>236</v>
      </c>
      <c r="R10" s="153" t="s">
        <v>236</v>
      </c>
      <c r="S10" s="153" t="s">
        <v>236</v>
      </c>
      <c r="T10" s="153" t="s">
        <v>236</v>
      </c>
      <c r="U10" s="153" t="s">
        <v>781</v>
      </c>
      <c r="V10" s="154" t="s">
        <v>782</v>
      </c>
      <c r="W10" s="154" t="s">
        <v>782</v>
      </c>
      <c r="X10" s="153" t="s">
        <v>781</v>
      </c>
      <c r="Y10" s="154" t="s">
        <v>782</v>
      </c>
      <c r="Z10" s="154" t="s">
        <v>782</v>
      </c>
    </row>
    <row r="11" spans="1:28" x14ac:dyDescent="0.2">
      <c r="A11" s="147" t="s">
        <v>789</v>
      </c>
      <c r="B11" s="152" t="s">
        <v>790</v>
      </c>
      <c r="C11" s="153" t="s">
        <v>781</v>
      </c>
      <c r="D11" s="154" t="s">
        <v>782</v>
      </c>
      <c r="E11" s="154" t="s">
        <v>782</v>
      </c>
      <c r="F11" s="153" t="s">
        <v>781</v>
      </c>
      <c r="G11" s="154" t="s">
        <v>782</v>
      </c>
      <c r="H11" s="154" t="s">
        <v>782</v>
      </c>
      <c r="I11" s="153" t="s">
        <v>781</v>
      </c>
      <c r="J11" s="154" t="s">
        <v>782</v>
      </c>
      <c r="K11" s="154" t="s">
        <v>782</v>
      </c>
      <c r="L11" s="153" t="s">
        <v>781</v>
      </c>
      <c r="M11" s="154" t="s">
        <v>782</v>
      </c>
      <c r="N11" s="154" t="s">
        <v>782</v>
      </c>
      <c r="O11" s="153" t="s">
        <v>236</v>
      </c>
      <c r="P11" s="153" t="s">
        <v>236</v>
      </c>
      <c r="Q11" s="153" t="s">
        <v>236</v>
      </c>
      <c r="R11" s="153" t="s">
        <v>236</v>
      </c>
      <c r="S11" s="153" t="s">
        <v>236</v>
      </c>
      <c r="T11" s="153" t="s">
        <v>236</v>
      </c>
      <c r="U11" s="153" t="s">
        <v>781</v>
      </c>
      <c r="V11" s="154" t="s">
        <v>782</v>
      </c>
      <c r="W11" s="154" t="s">
        <v>782</v>
      </c>
      <c r="X11" s="153" t="s">
        <v>781</v>
      </c>
      <c r="Y11" s="154" t="s">
        <v>782</v>
      </c>
      <c r="Z11" s="154" t="s">
        <v>782</v>
      </c>
    </row>
    <row r="12" spans="1:28" ht="22.5" x14ac:dyDescent="0.2">
      <c r="A12" s="158" t="s">
        <v>791</v>
      </c>
      <c r="B12" s="152" t="s">
        <v>466</v>
      </c>
      <c r="C12" s="153" t="s">
        <v>781</v>
      </c>
      <c r="D12" s="154" t="s">
        <v>782</v>
      </c>
      <c r="E12" s="154" t="s">
        <v>782</v>
      </c>
      <c r="F12" s="153" t="s">
        <v>781</v>
      </c>
      <c r="G12" s="154" t="s">
        <v>782</v>
      </c>
      <c r="H12" s="154" t="s">
        <v>782</v>
      </c>
      <c r="I12" s="153" t="s">
        <v>781</v>
      </c>
      <c r="J12" s="154" t="s">
        <v>782</v>
      </c>
      <c r="K12" s="154" t="s">
        <v>782</v>
      </c>
      <c r="L12" s="153" t="s">
        <v>781</v>
      </c>
      <c r="M12" s="154" t="s">
        <v>782</v>
      </c>
      <c r="N12" s="154" t="s">
        <v>782</v>
      </c>
      <c r="O12" s="153" t="s">
        <v>236</v>
      </c>
      <c r="P12" s="153" t="s">
        <v>236</v>
      </c>
      <c r="Q12" s="153" t="s">
        <v>236</v>
      </c>
      <c r="R12" s="153" t="s">
        <v>236</v>
      </c>
      <c r="S12" s="153" t="s">
        <v>236</v>
      </c>
      <c r="T12" s="153" t="s">
        <v>236</v>
      </c>
      <c r="U12" s="153" t="s">
        <v>781</v>
      </c>
      <c r="V12" s="154" t="s">
        <v>782</v>
      </c>
      <c r="W12" s="154" t="s">
        <v>782</v>
      </c>
      <c r="X12" s="153" t="s">
        <v>781</v>
      </c>
      <c r="Y12" s="154" t="s">
        <v>782</v>
      </c>
      <c r="Z12" s="154" t="s">
        <v>782</v>
      </c>
    </row>
    <row r="13" spans="1:28" x14ac:dyDescent="0.2">
      <c r="A13" s="147" t="s">
        <v>792</v>
      </c>
      <c r="B13" s="152" t="s">
        <v>793</v>
      </c>
      <c r="C13" s="153" t="s">
        <v>781</v>
      </c>
      <c r="D13" s="154" t="s">
        <v>782</v>
      </c>
      <c r="E13" s="154" t="s">
        <v>782</v>
      </c>
      <c r="F13" s="153" t="s">
        <v>781</v>
      </c>
      <c r="G13" s="154" t="s">
        <v>782</v>
      </c>
      <c r="H13" s="154" t="s">
        <v>782</v>
      </c>
      <c r="I13" s="153" t="s">
        <v>781</v>
      </c>
      <c r="J13" s="154" t="s">
        <v>782</v>
      </c>
      <c r="K13" s="154" t="s">
        <v>782</v>
      </c>
      <c r="L13" s="153" t="s">
        <v>781</v>
      </c>
      <c r="M13" s="154" t="s">
        <v>782</v>
      </c>
      <c r="N13" s="154" t="s">
        <v>782</v>
      </c>
      <c r="O13" s="153" t="s">
        <v>236</v>
      </c>
      <c r="P13" s="153" t="s">
        <v>236</v>
      </c>
      <c r="Q13" s="153" t="s">
        <v>236</v>
      </c>
      <c r="R13" s="153" t="s">
        <v>236</v>
      </c>
      <c r="S13" s="153" t="s">
        <v>236</v>
      </c>
      <c r="T13" s="153" t="s">
        <v>236</v>
      </c>
      <c r="U13" s="153" t="s">
        <v>781</v>
      </c>
      <c r="V13" s="154" t="s">
        <v>782</v>
      </c>
      <c r="W13" s="154" t="s">
        <v>782</v>
      </c>
      <c r="X13" s="153" t="s">
        <v>781</v>
      </c>
      <c r="Y13" s="154" t="s">
        <v>782</v>
      </c>
      <c r="Z13" s="154" t="s">
        <v>782</v>
      </c>
    </row>
    <row r="14" spans="1:28" x14ac:dyDescent="0.2">
      <c r="B14" s="155"/>
      <c r="O14" s="153" t="s">
        <v>236</v>
      </c>
      <c r="P14" s="153" t="s">
        <v>236</v>
      </c>
      <c r="Q14" s="153" t="s">
        <v>236</v>
      </c>
      <c r="R14" s="153" t="s">
        <v>236</v>
      </c>
      <c r="S14" s="153" t="s">
        <v>236</v>
      </c>
      <c r="T14" s="153" t="s">
        <v>236</v>
      </c>
    </row>
    <row r="15" spans="1:28" ht="15" thickBot="1" x14ac:dyDescent="0.25">
      <c r="A15" s="147" t="s">
        <v>794</v>
      </c>
      <c r="B15" s="155" t="s">
        <v>795</v>
      </c>
      <c r="O15" s="153" t="s">
        <v>236</v>
      </c>
      <c r="P15" s="153" t="s">
        <v>236</v>
      </c>
      <c r="Q15" s="153" t="s">
        <v>236</v>
      </c>
      <c r="R15" s="153" t="s">
        <v>236</v>
      </c>
      <c r="S15" s="153" t="s">
        <v>236</v>
      </c>
      <c r="T15" s="153" t="s">
        <v>236</v>
      </c>
    </row>
    <row r="16" spans="1:28" x14ac:dyDescent="0.2">
      <c r="A16" s="147" t="s">
        <v>796</v>
      </c>
      <c r="B16" s="159" t="s">
        <v>797</v>
      </c>
      <c r="C16" s="153" t="s">
        <v>781</v>
      </c>
      <c r="D16" s="154" t="s">
        <v>782</v>
      </c>
      <c r="E16" s="154" t="s">
        <v>782</v>
      </c>
      <c r="F16" s="153" t="s">
        <v>781</v>
      </c>
      <c r="G16" s="154" t="s">
        <v>782</v>
      </c>
      <c r="H16" s="154" t="s">
        <v>782</v>
      </c>
      <c r="I16" s="153" t="s">
        <v>781</v>
      </c>
      <c r="J16" s="154" t="s">
        <v>782</v>
      </c>
      <c r="K16" s="154" t="s">
        <v>782</v>
      </c>
      <c r="L16" s="153" t="s">
        <v>781</v>
      </c>
      <c r="M16" s="154" t="s">
        <v>782</v>
      </c>
      <c r="N16" s="154" t="s">
        <v>782</v>
      </c>
      <c r="O16" s="153" t="s">
        <v>236</v>
      </c>
      <c r="P16" s="153" t="s">
        <v>236</v>
      </c>
      <c r="Q16" s="153" t="s">
        <v>236</v>
      </c>
      <c r="R16" s="153" t="s">
        <v>236</v>
      </c>
      <c r="S16" s="153" t="s">
        <v>236</v>
      </c>
      <c r="T16" s="153" t="s">
        <v>236</v>
      </c>
      <c r="U16" s="153" t="s">
        <v>781</v>
      </c>
      <c r="V16" s="154" t="s">
        <v>782</v>
      </c>
      <c r="W16" s="154" t="s">
        <v>782</v>
      </c>
      <c r="X16" s="153" t="s">
        <v>781</v>
      </c>
      <c r="Y16" s="154" t="s">
        <v>782</v>
      </c>
      <c r="Z16" s="154" t="s">
        <v>782</v>
      </c>
    </row>
  </sheetData>
  <mergeCells count="9">
    <mergeCell ref="Q2:S2"/>
    <mergeCell ref="T2:V2"/>
    <mergeCell ref="W2:Y2"/>
    <mergeCell ref="Z2:AB2"/>
    <mergeCell ref="C2:D2"/>
    <mergeCell ref="E2:G2"/>
    <mergeCell ref="H2:J2"/>
    <mergeCell ref="K2:M2"/>
    <mergeCell ref="N2:P2"/>
  </mergeCells>
  <dataValidations count="1">
    <dataValidation type="list" allowBlank="1" showInputMessage="1" showErrorMessage="1" sqref="B16">
      <formula1>Names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5"/>
  <sheetViews>
    <sheetView topLeftCell="A25" workbookViewId="0">
      <selection activeCell="B31" sqref="B31"/>
    </sheetView>
  </sheetViews>
  <sheetFormatPr defaultRowHeight="14.25" x14ac:dyDescent="0.2"/>
  <cols>
    <col min="1" max="1" width="22.375" bestFit="1" customWidth="1"/>
    <col min="2" max="2" width="31.625" customWidth="1"/>
    <col min="3" max="3" width="24" customWidth="1"/>
    <col min="4" max="4" width="31.25" bestFit="1" customWidth="1"/>
    <col min="5" max="5" width="25.125" bestFit="1" customWidth="1"/>
    <col min="6" max="6" width="12.5" bestFit="1" customWidth="1"/>
    <col min="7" max="7" width="23" bestFit="1" customWidth="1"/>
  </cols>
  <sheetData>
    <row r="1" spans="1:6" ht="15" thickBot="1" x14ac:dyDescent="0.25">
      <c r="A1" s="100" t="s">
        <v>83</v>
      </c>
      <c r="B1" s="100" t="s">
        <v>349</v>
      </c>
      <c r="C1" s="100" t="s">
        <v>350</v>
      </c>
      <c r="D1" s="100" t="s">
        <v>44</v>
      </c>
      <c r="E1" s="101" t="s">
        <v>45</v>
      </c>
      <c r="F1" s="102" t="s">
        <v>384</v>
      </c>
    </row>
    <row r="2" spans="1:6" ht="26.25" thickBot="1" x14ac:dyDescent="0.25">
      <c r="A2" s="103" t="s">
        <v>360</v>
      </c>
      <c r="B2" s="103" t="s">
        <v>346</v>
      </c>
      <c r="C2" s="104" t="s">
        <v>352</v>
      </c>
      <c r="D2" s="105" t="s">
        <v>348</v>
      </c>
      <c r="E2" s="105" t="s">
        <v>347</v>
      </c>
      <c r="F2" s="106" t="s">
        <v>385</v>
      </c>
    </row>
    <row r="3" spans="1:6" ht="15" thickBot="1" x14ac:dyDescent="0.25">
      <c r="A3" s="103" t="s">
        <v>361</v>
      </c>
      <c r="B3" s="103" t="s">
        <v>343</v>
      </c>
      <c r="C3" s="104" t="s">
        <v>353</v>
      </c>
      <c r="D3" s="105" t="s">
        <v>271</v>
      </c>
      <c r="E3" s="105" t="s">
        <v>314</v>
      </c>
      <c r="F3" s="106" t="s">
        <v>385</v>
      </c>
    </row>
    <row r="4" spans="1:6" ht="39" thickBot="1" x14ac:dyDescent="0.25">
      <c r="A4" s="103" t="s">
        <v>61</v>
      </c>
      <c r="B4" s="103" t="s">
        <v>344</v>
      </c>
      <c r="C4" s="104" t="s">
        <v>354</v>
      </c>
      <c r="D4" s="105" t="s">
        <v>351</v>
      </c>
      <c r="E4" s="105" t="s">
        <v>345</v>
      </c>
      <c r="F4" s="106" t="s">
        <v>385</v>
      </c>
    </row>
    <row r="5" spans="1:6" ht="15" thickBot="1" x14ac:dyDescent="0.25">
      <c r="A5" s="103" t="s">
        <v>387</v>
      </c>
      <c r="B5" s="103" t="s">
        <v>390</v>
      </c>
      <c r="C5" s="104" t="s">
        <v>388</v>
      </c>
      <c r="D5" s="105"/>
      <c r="E5" s="111" t="s">
        <v>632</v>
      </c>
      <c r="F5" s="106" t="s">
        <v>385</v>
      </c>
    </row>
    <row r="6" spans="1:6" ht="15" thickBot="1" x14ac:dyDescent="0.25">
      <c r="A6" s="103" t="s">
        <v>451</v>
      </c>
      <c r="B6" s="103" t="s">
        <v>452</v>
      </c>
      <c r="C6" s="104" t="s">
        <v>453</v>
      </c>
      <c r="D6" s="105" t="s">
        <v>454</v>
      </c>
      <c r="E6" s="107" t="s">
        <v>455</v>
      </c>
      <c r="F6" s="106" t="s">
        <v>385</v>
      </c>
    </row>
    <row r="7" spans="1:6" ht="15" thickBot="1" x14ac:dyDescent="0.25">
      <c r="A7" s="103" t="s">
        <v>360</v>
      </c>
      <c r="B7" s="103" t="s">
        <v>356</v>
      </c>
      <c r="C7" s="104" t="s">
        <v>355</v>
      </c>
      <c r="D7" s="105" t="s">
        <v>357</v>
      </c>
      <c r="E7" s="105" t="s">
        <v>358</v>
      </c>
      <c r="F7" s="106" t="s">
        <v>386</v>
      </c>
    </row>
    <row r="8" spans="1:6" ht="15" thickBot="1" x14ac:dyDescent="0.25">
      <c r="A8" s="103" t="s">
        <v>360</v>
      </c>
      <c r="B8" s="103" t="s">
        <v>356</v>
      </c>
      <c r="C8" s="104" t="s">
        <v>359</v>
      </c>
      <c r="D8" s="105" t="s">
        <v>357</v>
      </c>
      <c r="E8" s="105" t="s">
        <v>358</v>
      </c>
      <c r="F8" s="106" t="s">
        <v>386</v>
      </c>
    </row>
    <row r="9" spans="1:6" ht="15" thickBot="1" x14ac:dyDescent="0.25">
      <c r="A9" s="103" t="s">
        <v>361</v>
      </c>
      <c r="B9" s="103"/>
      <c r="C9" s="104" t="s">
        <v>362</v>
      </c>
      <c r="D9" s="105" t="s">
        <v>523</v>
      </c>
      <c r="E9" s="105" t="s">
        <v>523</v>
      </c>
      <c r="F9" s="106" t="s">
        <v>386</v>
      </c>
    </row>
    <row r="10" spans="1:6" ht="15" thickBot="1" x14ac:dyDescent="0.25">
      <c r="A10" s="103" t="s">
        <v>361</v>
      </c>
      <c r="B10" s="103" t="s">
        <v>366</v>
      </c>
      <c r="C10" s="104" t="s">
        <v>363</v>
      </c>
      <c r="D10" s="105" t="s">
        <v>351</v>
      </c>
      <c r="E10" s="105" t="s">
        <v>367</v>
      </c>
      <c r="F10" s="106" t="s">
        <v>386</v>
      </c>
    </row>
    <row r="11" spans="1:6" ht="15" thickBot="1" x14ac:dyDescent="0.25">
      <c r="A11" s="103"/>
      <c r="B11" s="103" t="s">
        <v>368</v>
      </c>
      <c r="C11" s="104" t="s">
        <v>364</v>
      </c>
      <c r="D11" s="105" t="s">
        <v>351</v>
      </c>
      <c r="E11" s="105" t="s">
        <v>371</v>
      </c>
      <c r="F11" s="106" t="s">
        <v>386</v>
      </c>
    </row>
    <row r="12" spans="1:6" ht="15" thickBot="1" x14ac:dyDescent="0.25">
      <c r="A12" s="103"/>
      <c r="B12" s="104" t="s">
        <v>369</v>
      </c>
      <c r="C12" s="104" t="s">
        <v>365</v>
      </c>
      <c r="D12" s="105" t="s">
        <v>351</v>
      </c>
      <c r="E12" s="105" t="s">
        <v>372</v>
      </c>
      <c r="F12" s="106" t="s">
        <v>386</v>
      </c>
    </row>
    <row r="13" spans="1:6" ht="15" thickBot="1" x14ac:dyDescent="0.25">
      <c r="A13" s="103"/>
      <c r="B13" s="104" t="s">
        <v>370</v>
      </c>
      <c r="C13" s="104" t="s">
        <v>365</v>
      </c>
      <c r="D13" s="105" t="s">
        <v>351</v>
      </c>
      <c r="E13" s="105" t="s">
        <v>373</v>
      </c>
      <c r="F13" s="106" t="s">
        <v>386</v>
      </c>
    </row>
    <row r="14" spans="1:6" ht="15" thickBot="1" x14ac:dyDescent="0.25">
      <c r="A14" s="103"/>
      <c r="B14" s="103" t="s">
        <v>375</v>
      </c>
      <c r="C14" s="104" t="s">
        <v>376</v>
      </c>
      <c r="D14" s="105" t="s">
        <v>351</v>
      </c>
      <c r="E14" s="105" t="s">
        <v>374</v>
      </c>
      <c r="F14" s="106" t="s">
        <v>386</v>
      </c>
    </row>
    <row r="15" spans="1:6" ht="15" thickBot="1" x14ac:dyDescent="0.25">
      <c r="A15" s="103"/>
      <c r="B15" s="103" t="s">
        <v>378</v>
      </c>
      <c r="C15" s="104" t="s">
        <v>377</v>
      </c>
      <c r="D15" s="105" t="s">
        <v>351</v>
      </c>
      <c r="E15" s="105" t="s">
        <v>379</v>
      </c>
      <c r="F15" s="106" t="s">
        <v>386</v>
      </c>
    </row>
    <row r="16" spans="1:6" ht="15" thickBot="1" x14ac:dyDescent="0.25">
      <c r="A16" s="103" t="s">
        <v>380</v>
      </c>
      <c r="B16" s="103" t="s">
        <v>381</v>
      </c>
      <c r="C16" s="104" t="s">
        <v>380</v>
      </c>
      <c r="D16" s="105" t="s">
        <v>383</v>
      </c>
      <c r="E16" s="105" t="s">
        <v>382</v>
      </c>
      <c r="F16" s="106" t="s">
        <v>386</v>
      </c>
    </row>
    <row r="17" spans="1:7" ht="15" thickBot="1" x14ac:dyDescent="0.25">
      <c r="A17" s="103"/>
      <c r="B17" s="103" t="s">
        <v>545</v>
      </c>
      <c r="C17" s="104"/>
      <c r="D17" s="110" t="s">
        <v>546</v>
      </c>
      <c r="E17" s="111" t="s">
        <v>547</v>
      </c>
      <c r="F17" s="106" t="s">
        <v>386</v>
      </c>
    </row>
    <row r="18" spans="1:7" ht="15" thickBot="1" x14ac:dyDescent="0.25">
      <c r="A18" s="103" t="s">
        <v>640</v>
      </c>
      <c r="B18" s="103" t="s">
        <v>641</v>
      </c>
      <c r="C18" s="104" t="s">
        <v>642</v>
      </c>
      <c r="D18" s="117" t="s">
        <v>643</v>
      </c>
      <c r="E18" s="111" t="s">
        <v>644</v>
      </c>
      <c r="F18" s="106" t="s">
        <v>386</v>
      </c>
    </row>
    <row r="19" spans="1:7" ht="15.75" thickBot="1" x14ac:dyDescent="0.25">
      <c r="A19" s="103" t="s">
        <v>640</v>
      </c>
      <c r="B19" s="103" t="s">
        <v>645</v>
      </c>
      <c r="C19" s="104" t="s">
        <v>642</v>
      </c>
      <c r="D19" s="118" t="s">
        <v>646</v>
      </c>
      <c r="E19" s="111" t="s">
        <v>647</v>
      </c>
      <c r="F19" s="106" t="s">
        <v>386</v>
      </c>
    </row>
    <row r="20" spans="1:7" ht="15" thickBot="1" x14ac:dyDescent="0.25"/>
    <row r="21" spans="1:7" ht="15" thickBot="1" x14ac:dyDescent="0.25">
      <c r="A21" s="235" t="s">
        <v>524</v>
      </c>
      <c r="B21" s="236"/>
    </row>
    <row r="22" spans="1:7" ht="15" thickBot="1" x14ac:dyDescent="0.25">
      <c r="A22" s="103"/>
      <c r="B22" s="103"/>
      <c r="C22" s="104"/>
      <c r="D22" s="105"/>
      <c r="E22" s="105"/>
      <c r="F22" s="106"/>
    </row>
    <row r="23" spans="1:7" ht="39" thickBot="1" x14ac:dyDescent="0.25">
      <c r="A23" s="103" t="s">
        <v>525</v>
      </c>
      <c r="B23" s="104" t="s">
        <v>526</v>
      </c>
      <c r="C23" s="104" t="s">
        <v>527</v>
      </c>
      <c r="D23" s="119" t="s">
        <v>528</v>
      </c>
      <c r="E23" s="108" t="s">
        <v>529</v>
      </c>
      <c r="F23" s="106" t="s">
        <v>385</v>
      </c>
    </row>
    <row r="24" spans="1:7" ht="26.25" thickBot="1" x14ac:dyDescent="0.25">
      <c r="A24" s="103" t="s">
        <v>530</v>
      </c>
      <c r="B24" s="103" t="s">
        <v>531</v>
      </c>
      <c r="C24" s="104" t="s">
        <v>532</v>
      </c>
      <c r="D24" s="105" t="s">
        <v>533</v>
      </c>
      <c r="E24" s="109" t="s">
        <v>534</v>
      </c>
      <c r="F24" s="106" t="s">
        <v>385</v>
      </c>
    </row>
    <row r="25" spans="1:7" ht="43.5" thickBot="1" x14ac:dyDescent="0.25">
      <c r="A25" s="103" t="s">
        <v>535</v>
      </c>
      <c r="B25" s="103"/>
      <c r="C25" s="104" t="s">
        <v>532</v>
      </c>
      <c r="D25" s="119" t="s">
        <v>729</v>
      </c>
      <c r="E25" s="105" t="s">
        <v>721</v>
      </c>
      <c r="F25" s="106" t="s">
        <v>385</v>
      </c>
      <c r="G25" s="140" t="s">
        <v>719</v>
      </c>
    </row>
    <row r="26" spans="1:7" ht="26.25" thickBot="1" x14ac:dyDescent="0.25">
      <c r="A26" s="103" t="s">
        <v>536</v>
      </c>
      <c r="B26" s="138" t="s">
        <v>708</v>
      </c>
      <c r="C26" s="104"/>
      <c r="D26" s="110" t="s">
        <v>709</v>
      </c>
      <c r="E26" s="108" t="s">
        <v>710</v>
      </c>
      <c r="F26" s="106" t="s">
        <v>386</v>
      </c>
      <c r="G26" s="103" t="s">
        <v>537</v>
      </c>
    </row>
    <row r="27" spans="1:7" ht="39" thickBot="1" x14ac:dyDescent="0.25">
      <c r="A27" s="103" t="s">
        <v>538</v>
      </c>
      <c r="B27" s="104" t="s">
        <v>539</v>
      </c>
      <c r="C27" s="104" t="s">
        <v>540</v>
      </c>
      <c r="D27" s="108" t="s">
        <v>541</v>
      </c>
      <c r="E27" s="105" t="s">
        <v>533</v>
      </c>
      <c r="F27" s="106" t="s">
        <v>385</v>
      </c>
    </row>
    <row r="28" spans="1:7" ht="15" thickBot="1" x14ac:dyDescent="0.25">
      <c r="A28" s="103" t="s">
        <v>542</v>
      </c>
      <c r="B28" s="103" t="s">
        <v>543</v>
      </c>
      <c r="C28" s="104" t="s">
        <v>544</v>
      </c>
      <c r="D28" s="105" t="s">
        <v>533</v>
      </c>
      <c r="E28" s="105" t="s">
        <v>533</v>
      </c>
      <c r="F28" s="106" t="s">
        <v>385</v>
      </c>
    </row>
    <row r="29" spans="1:7" ht="15" thickBot="1" x14ac:dyDescent="0.25">
      <c r="A29" s="103" t="s">
        <v>604</v>
      </c>
      <c r="B29" s="103" t="s">
        <v>605</v>
      </c>
      <c r="C29" s="104" t="s">
        <v>604</v>
      </c>
      <c r="D29" s="110" t="s">
        <v>720</v>
      </c>
      <c r="E29" s="105" t="s">
        <v>721</v>
      </c>
      <c r="F29" s="106" t="s">
        <v>385</v>
      </c>
    </row>
    <row r="30" spans="1:7" ht="15" thickBot="1" x14ac:dyDescent="0.25">
      <c r="A30" s="103"/>
      <c r="B30" s="103"/>
      <c r="C30" s="104"/>
      <c r="D30" s="105"/>
      <c r="E30" s="105"/>
      <c r="F30" s="106"/>
    </row>
    <row r="31" spans="1:7" ht="51.75" thickBot="1" x14ac:dyDescent="0.25">
      <c r="A31" s="103" t="s">
        <v>746</v>
      </c>
      <c r="B31" s="103" t="s">
        <v>705</v>
      </c>
      <c r="C31" s="104" t="s">
        <v>707</v>
      </c>
      <c r="D31" s="110" t="s">
        <v>706</v>
      </c>
      <c r="E31" s="108" t="s">
        <v>871</v>
      </c>
      <c r="F31" s="106" t="s">
        <v>386</v>
      </c>
      <c r="G31" s="140"/>
    </row>
    <row r="32" spans="1:7" s="114" customFormat="1" ht="26.25" thickBot="1" x14ac:dyDescent="0.25">
      <c r="A32" s="103"/>
      <c r="B32" s="103" t="s">
        <v>850</v>
      </c>
      <c r="C32" s="104" t="s">
        <v>851</v>
      </c>
      <c r="D32" s="110" t="s">
        <v>852</v>
      </c>
      <c r="E32" s="105" t="s">
        <v>853</v>
      </c>
      <c r="F32" s="106" t="s">
        <v>386</v>
      </c>
    </row>
    <row r="33" spans="1:6" ht="39" thickBot="1" x14ac:dyDescent="0.25">
      <c r="A33" s="103" t="s">
        <v>730</v>
      </c>
      <c r="B33" s="138" t="s">
        <v>733</v>
      </c>
      <c r="C33" s="104" t="s">
        <v>732</v>
      </c>
      <c r="D33" s="105"/>
      <c r="E33" s="110" t="s">
        <v>731</v>
      </c>
      <c r="F33" s="106" t="s">
        <v>386</v>
      </c>
    </row>
    <row r="34" spans="1:6" ht="15" thickBot="1" x14ac:dyDescent="0.25">
      <c r="A34" s="103" t="s">
        <v>854</v>
      </c>
      <c r="B34" s="103" t="s">
        <v>855</v>
      </c>
      <c r="C34" s="104"/>
      <c r="D34" s="110" t="s">
        <v>856</v>
      </c>
      <c r="E34" s="105" t="s">
        <v>857</v>
      </c>
      <c r="F34" s="106" t="s">
        <v>386</v>
      </c>
    </row>
    <row r="35" spans="1:6" ht="15" thickBot="1" x14ac:dyDescent="0.25">
      <c r="A35" s="103"/>
      <c r="B35" s="103"/>
      <c r="C35" s="104"/>
      <c r="D35" s="105"/>
      <c r="E35" s="105"/>
      <c r="F35" s="106"/>
    </row>
  </sheetData>
  <autoFilter ref="A1:E1"/>
  <mergeCells count="1">
    <mergeCell ref="A21:B21"/>
  </mergeCells>
  <hyperlinks>
    <hyperlink ref="D6" r:id="rId1"/>
    <hyperlink ref="D17" r:id="rId2"/>
    <hyperlink ref="D18" r:id="rId3"/>
    <hyperlink ref="D19" r:id="rId4"/>
    <hyperlink ref="D25" r:id="rId5"/>
    <hyperlink ref="D23" r:id="rId6"/>
    <hyperlink ref="D31" r:id="rId7"/>
    <hyperlink ref="D26" r:id="rId8"/>
    <hyperlink ref="D29" r:id="rId9"/>
    <hyperlink ref="E33" r:id="rId10"/>
    <hyperlink ref="D32" r:id="rId11"/>
    <hyperlink ref="D34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Resource Plan</vt:lpstr>
      <vt:lpstr>Contact Information</vt:lpstr>
      <vt:lpstr>Key Lists</vt:lpstr>
      <vt:lpstr>LSP GAI GL Project oncall</vt:lpstr>
      <vt:lpstr>Source oncall Plan</vt:lpstr>
      <vt:lpstr>'Source oncall Plan'!_FilterDatabase</vt:lpstr>
      <vt:lpstr>Detailed_Roles</vt:lpstr>
      <vt:lpstr>Division</vt:lpstr>
      <vt:lpstr>Main_Area</vt:lpstr>
      <vt:lpstr>Names</vt:lpstr>
      <vt:lpstr>Persons</vt:lpstr>
      <vt:lpstr>Roles</vt:lpstr>
      <vt:lpstr>Specific_Roles</vt:lpstr>
      <vt:lpstr>Sub_Area</vt:lpstr>
      <vt:lpstr>'Contact Information'!Sunil_Rajmani</vt:lpstr>
      <vt:lpstr>Team</vt:lpstr>
      <vt:lpstr>Unit</vt:lpstr>
    </vt:vector>
  </TitlesOfParts>
  <Company>Nordea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default workbook template</dc:title>
  <dc:creator>Boldt-Christmas, John</dc:creator>
  <cp:lastModifiedBy>Ansari, Iramnaz</cp:lastModifiedBy>
  <dcterms:created xsi:type="dcterms:W3CDTF">2011-04-04T05:58:52Z</dcterms:created>
  <dcterms:modified xsi:type="dcterms:W3CDTF">2018-01-16T10:03:02Z</dcterms:modified>
</cp:coreProperties>
</file>