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S, Sy, Su Material Tables\"/>
    </mc:Choice>
  </mc:AlternateContent>
  <bookViews>
    <workbookView xWindow="0" yWindow="15" windowWidth="28620" windowHeight="10920" activeTab="4"/>
  </bookViews>
  <sheets>
    <sheet name="ASME Sm" sheetId="6" r:id="rId1"/>
    <sheet name="ASME Sy" sheetId="1" r:id="rId2"/>
    <sheet name="ASME Su" sheetId="2" r:id="rId3"/>
    <sheet name="ASME S" sheetId="4" r:id="rId4"/>
    <sheet name="Moduli Of Elasticity" sheetId="5" r:id="rId5"/>
    <sheet name="Sheet1" sheetId="3" r:id="rId6"/>
  </sheets>
  <definedNames>
    <definedName name="_xlnm.Print_Area" localSheetId="3">'ASME S'!$B$171:$AK$196</definedName>
    <definedName name="_xlnm.Print_Area" localSheetId="2">'ASME Su'!$B$831:$AI$859</definedName>
    <definedName name="_xlnm.Print_Area" localSheetId="1">'ASME Sy'!$B$837:$AK$862</definedName>
  </definedNames>
  <calcPr calcId="162913" iterateDelta="1E-4" concurrentCalc="0"/>
</workbook>
</file>

<file path=xl/calcChain.xml><?xml version="1.0" encoding="utf-8"?>
<calcChain xmlns="http://schemas.openxmlformats.org/spreadsheetml/2006/main">
  <c r="N19" i="5" l="1"/>
  <c r="N18" i="5"/>
  <c r="N17" i="5"/>
  <c r="N16" i="5"/>
  <c r="N15" i="5"/>
  <c r="N20" i="5"/>
  <c r="N14" i="5"/>
  <c r="N12" i="5"/>
  <c r="N10" i="5"/>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24" i="1"/>
  <c r="X946" i="1"/>
  <c r="X947" i="1"/>
  <c r="X948" i="1"/>
  <c r="X949" i="1"/>
  <c r="X950" i="1"/>
  <c r="X951" i="1"/>
  <c r="V946" i="1"/>
  <c r="V947" i="1"/>
  <c r="V948" i="1"/>
  <c r="V949" i="1"/>
  <c r="V950" i="1"/>
  <c r="V951" i="1"/>
  <c r="V945" i="1"/>
  <c r="X925" i="1"/>
  <c r="X926" i="1"/>
  <c r="X927" i="1"/>
  <c r="X928" i="1"/>
  <c r="X929" i="1"/>
  <c r="X930" i="1"/>
  <c r="X931" i="1"/>
  <c r="X932" i="1"/>
  <c r="X933" i="1"/>
  <c r="X934" i="1"/>
  <c r="X935" i="1"/>
  <c r="X936" i="1"/>
  <c r="X937" i="1"/>
  <c r="X938" i="1"/>
  <c r="X939" i="1"/>
  <c r="X940" i="1"/>
  <c r="X941" i="1"/>
  <c r="X942" i="1"/>
  <c r="X943" i="1"/>
  <c r="X944" i="1"/>
  <c r="X945" i="1"/>
  <c r="X924" i="1"/>
  <c r="R925" i="1"/>
  <c r="R926" i="1"/>
  <c r="R927" i="1"/>
  <c r="R928" i="1"/>
  <c r="R929" i="1"/>
  <c r="R930" i="1"/>
  <c r="R931" i="1"/>
  <c r="R932" i="1"/>
  <c r="R933" i="1"/>
  <c r="R934" i="1"/>
  <c r="R935" i="1"/>
  <c r="R936" i="1"/>
  <c r="R924" i="1"/>
  <c r="O925" i="1"/>
  <c r="O926" i="1"/>
  <c r="O927" i="1"/>
  <c r="O928" i="1"/>
  <c r="O929" i="1"/>
  <c r="O930" i="1"/>
  <c r="O931" i="1"/>
  <c r="O932" i="1"/>
  <c r="O933" i="1"/>
  <c r="O934" i="1"/>
  <c r="O935" i="1"/>
  <c r="O936" i="1"/>
  <c r="O924" i="1"/>
  <c r="X917" i="1"/>
  <c r="Z897" i="1"/>
  <c r="Z898" i="1"/>
  <c r="Z899" i="1"/>
  <c r="Z900" i="1"/>
  <c r="Z901" i="1"/>
  <c r="Z902" i="1"/>
  <c r="Z903" i="1"/>
  <c r="Z904" i="1"/>
  <c r="Z905" i="1"/>
  <c r="Z906" i="1"/>
  <c r="Z907" i="1"/>
  <c r="Z908" i="1"/>
  <c r="Z909" i="1"/>
  <c r="Z910" i="1"/>
  <c r="Z911" i="1"/>
  <c r="Z912" i="1"/>
  <c r="Z913" i="1"/>
  <c r="Z914" i="1"/>
  <c r="Z915" i="1"/>
  <c r="Z916" i="1"/>
  <c r="Z917" i="1"/>
  <c r="Z896" i="1"/>
  <c r="Z876" i="1"/>
  <c r="Z877" i="1"/>
  <c r="Z878" i="1"/>
  <c r="Z879" i="1"/>
  <c r="Z880" i="1"/>
  <c r="Z881" i="1"/>
  <c r="Z882" i="1"/>
  <c r="Z883" i="1"/>
  <c r="Z884" i="1"/>
  <c r="Z885" i="1"/>
  <c r="Z886" i="1"/>
  <c r="Z887" i="1"/>
  <c r="Z888" i="1"/>
  <c r="Z889" i="1"/>
  <c r="Z875" i="1"/>
  <c r="X916" i="1"/>
  <c r="X915" i="1"/>
  <c r="X914" i="1"/>
  <c r="X913" i="1"/>
  <c r="X912" i="1"/>
  <c r="X911" i="1"/>
  <c r="X910" i="1"/>
  <c r="X909" i="1"/>
  <c r="X908" i="1"/>
  <c r="X907" i="1"/>
  <c r="X906" i="1"/>
  <c r="X905" i="1"/>
  <c r="X904" i="1"/>
  <c r="X903" i="1"/>
  <c r="X902" i="1"/>
  <c r="X901" i="1"/>
  <c r="X900" i="1"/>
  <c r="X899" i="1"/>
  <c r="X898" i="1"/>
  <c r="X897" i="1"/>
  <c r="X896" i="1"/>
  <c r="V897" i="1"/>
  <c r="V898" i="1"/>
  <c r="V899" i="1"/>
  <c r="V900" i="1"/>
  <c r="V901" i="1"/>
  <c r="V902" i="1"/>
  <c r="V903" i="1"/>
  <c r="V904" i="1"/>
  <c r="V905" i="1"/>
  <c r="V906" i="1"/>
  <c r="V907" i="1"/>
  <c r="V908" i="1"/>
  <c r="V909" i="1"/>
  <c r="V910" i="1"/>
  <c r="V911" i="1"/>
  <c r="V912" i="1"/>
  <c r="V913" i="1"/>
  <c r="V914" i="1"/>
  <c r="V915" i="1"/>
  <c r="V916" i="1"/>
  <c r="V917" i="1"/>
  <c r="V896" i="1"/>
  <c r="R897" i="1"/>
  <c r="R898" i="1"/>
  <c r="R899" i="1"/>
  <c r="R900" i="1"/>
  <c r="R901" i="1"/>
  <c r="R902" i="1"/>
  <c r="R903" i="1"/>
  <c r="R904" i="1"/>
  <c r="R905" i="1"/>
  <c r="R906" i="1"/>
  <c r="R907" i="1"/>
  <c r="R908" i="1"/>
  <c r="R896" i="1"/>
  <c r="O897" i="1"/>
  <c r="O898" i="1"/>
  <c r="O899" i="1"/>
  <c r="O900" i="1"/>
  <c r="O901" i="1"/>
  <c r="O902" i="1"/>
  <c r="O903" i="1"/>
  <c r="O904" i="1"/>
  <c r="O905" i="1"/>
  <c r="O906" i="1"/>
  <c r="O907" i="1"/>
  <c r="O908" i="1"/>
  <c r="O896" i="1"/>
  <c r="X876" i="1"/>
  <c r="X877" i="1"/>
  <c r="X878" i="1"/>
  <c r="X879" i="1"/>
  <c r="X880" i="1"/>
  <c r="X881" i="1"/>
  <c r="X882" i="1"/>
  <c r="X883" i="1"/>
  <c r="X884" i="1"/>
  <c r="X885" i="1"/>
  <c r="X886" i="1"/>
  <c r="X887" i="1"/>
  <c r="X888" i="1"/>
  <c r="X889" i="1"/>
  <c r="X875" i="1"/>
  <c r="V876" i="1"/>
  <c r="V877" i="1"/>
  <c r="V878" i="1"/>
  <c r="V879" i="1"/>
  <c r="V880" i="1"/>
  <c r="V881" i="1"/>
  <c r="V882" i="1"/>
  <c r="V883" i="1"/>
  <c r="V884" i="1"/>
  <c r="V885" i="1"/>
  <c r="V886" i="1"/>
  <c r="V887" i="1"/>
  <c r="V888" i="1"/>
  <c r="V889" i="1"/>
  <c r="V875" i="1"/>
  <c r="R876" i="1"/>
  <c r="R877" i="1"/>
  <c r="R878" i="1"/>
  <c r="R879" i="1"/>
  <c r="R880" i="1"/>
  <c r="R875" i="1"/>
  <c r="O876" i="1"/>
  <c r="O877" i="1"/>
  <c r="O878" i="1"/>
  <c r="O879" i="1"/>
  <c r="O880" i="1"/>
  <c r="O875" i="1"/>
  <c r="Z841" i="1"/>
  <c r="Z842" i="1"/>
  <c r="Z843" i="1"/>
  <c r="Z844" i="1"/>
  <c r="Z845" i="1"/>
  <c r="Z846" i="1"/>
  <c r="Z847" i="1"/>
  <c r="Z848" i="1"/>
  <c r="Z849" i="1"/>
  <c r="Z850" i="1"/>
  <c r="Z851" i="1"/>
  <c r="Z852" i="1"/>
  <c r="Z853" i="1"/>
  <c r="Z854" i="1"/>
  <c r="Z855" i="1"/>
  <c r="Z856" i="1"/>
  <c r="Z857" i="1"/>
  <c r="Z858" i="1"/>
  <c r="Z859" i="1"/>
  <c r="Z860" i="1"/>
  <c r="Z861" i="1"/>
  <c r="Z840" i="1"/>
  <c r="W862" i="1"/>
  <c r="X841" i="1"/>
  <c r="X842" i="1"/>
  <c r="X843" i="1"/>
  <c r="X844" i="1"/>
  <c r="X845" i="1"/>
  <c r="X846" i="1"/>
  <c r="X847" i="1"/>
  <c r="X848" i="1"/>
  <c r="X849" i="1"/>
  <c r="X850" i="1"/>
  <c r="X851" i="1"/>
  <c r="X852" i="1"/>
  <c r="X853" i="1"/>
  <c r="X854" i="1"/>
  <c r="X855" i="1"/>
  <c r="X856" i="1"/>
  <c r="X857" i="1"/>
  <c r="X858" i="1"/>
  <c r="X859" i="1"/>
  <c r="X860" i="1"/>
  <c r="X861" i="1"/>
  <c r="X840" i="1"/>
  <c r="R841" i="1"/>
  <c r="R842" i="1"/>
  <c r="R843" i="1"/>
  <c r="R844" i="1"/>
  <c r="R845" i="1"/>
  <c r="R846" i="1"/>
  <c r="R847" i="1"/>
  <c r="R848" i="1"/>
  <c r="R849" i="1"/>
  <c r="R850" i="1"/>
  <c r="R851" i="1"/>
  <c r="R852" i="1"/>
  <c r="R840" i="1"/>
  <c r="O841" i="1"/>
  <c r="O842" i="1"/>
  <c r="O843" i="1"/>
  <c r="O844" i="1"/>
  <c r="O845" i="1"/>
  <c r="O846" i="1"/>
  <c r="O847" i="1"/>
  <c r="O848" i="1"/>
  <c r="O849" i="1"/>
  <c r="O850" i="1"/>
  <c r="O851" i="1"/>
  <c r="O852" i="1"/>
  <c r="O840" i="1"/>
  <c r="V833" i="1"/>
  <c r="V834" i="1"/>
  <c r="V832" i="1"/>
  <c r="X831" i="1"/>
  <c r="X832" i="1"/>
  <c r="X833" i="1"/>
  <c r="X834" i="1"/>
  <c r="Z831" i="1"/>
  <c r="Z832" i="1"/>
  <c r="Z833" i="1"/>
  <c r="Z834" i="1"/>
  <c r="Z816" i="1"/>
  <c r="Z817" i="1"/>
  <c r="Z818" i="1"/>
  <c r="Z819" i="1"/>
  <c r="Z820" i="1"/>
  <c r="Z821" i="1"/>
  <c r="Z822" i="1"/>
  <c r="Z823" i="1"/>
  <c r="Z824" i="1"/>
  <c r="Z825" i="1"/>
  <c r="Z826" i="1"/>
  <c r="Z827" i="1"/>
  <c r="Z828" i="1"/>
  <c r="Z829" i="1"/>
  <c r="Z830" i="1"/>
  <c r="Z815" i="1"/>
  <c r="X816" i="1"/>
  <c r="X817" i="1"/>
  <c r="X818" i="1"/>
  <c r="X819" i="1"/>
  <c r="X820" i="1"/>
  <c r="X821" i="1"/>
  <c r="X822" i="1"/>
  <c r="X823" i="1"/>
  <c r="X824" i="1"/>
  <c r="X825" i="1"/>
  <c r="X826" i="1"/>
  <c r="X827" i="1"/>
  <c r="X828" i="1"/>
  <c r="X829" i="1"/>
  <c r="X830" i="1"/>
  <c r="X815" i="1"/>
  <c r="R816" i="1"/>
  <c r="R817" i="1"/>
  <c r="R818" i="1"/>
  <c r="R819" i="1"/>
  <c r="R820" i="1"/>
  <c r="R821" i="1"/>
  <c r="R815" i="1"/>
  <c r="O816" i="1"/>
  <c r="O817" i="1"/>
  <c r="O818" i="1"/>
  <c r="O819" i="1"/>
  <c r="O820" i="1"/>
  <c r="O821" i="1"/>
  <c r="O815" i="1"/>
  <c r="Z800" i="1"/>
  <c r="Z801" i="1"/>
  <c r="Z802" i="1"/>
  <c r="Z803" i="1"/>
  <c r="Z799" i="1"/>
  <c r="X800" i="1"/>
  <c r="X801" i="1"/>
  <c r="X802" i="1"/>
  <c r="X803" i="1"/>
  <c r="X799" i="1"/>
  <c r="V800" i="1"/>
  <c r="V801" i="1"/>
  <c r="V802" i="1"/>
  <c r="V803" i="1"/>
  <c r="V799" i="1"/>
  <c r="R800" i="1"/>
  <c r="R801" i="1"/>
  <c r="R802" i="1"/>
  <c r="R803" i="1"/>
  <c r="R799" i="1"/>
  <c r="O803" i="1"/>
  <c r="O800" i="1"/>
  <c r="O801" i="1"/>
  <c r="O802" i="1"/>
  <c r="O799" i="1"/>
  <c r="AB779" i="1"/>
  <c r="AB780" i="1"/>
  <c r="AB781" i="1"/>
  <c r="AB782" i="1"/>
  <c r="AB783" i="1"/>
  <c r="AB784" i="1"/>
  <c r="AB785" i="1"/>
  <c r="AB786" i="1"/>
  <c r="AB787" i="1"/>
  <c r="AB788" i="1"/>
  <c r="AB789" i="1"/>
  <c r="AB790" i="1"/>
  <c r="AB791" i="1"/>
  <c r="AB792" i="1"/>
  <c r="AB793" i="1"/>
  <c r="AB794" i="1"/>
  <c r="AB795" i="1"/>
  <c r="AB778" i="1"/>
  <c r="Z779" i="1"/>
  <c r="Z780" i="1"/>
  <c r="Z781" i="1"/>
  <c r="Z782" i="1"/>
  <c r="Z783" i="1"/>
  <c r="Z784" i="1"/>
  <c r="Z785" i="1"/>
  <c r="Z786" i="1"/>
  <c r="Z787" i="1"/>
  <c r="Z788" i="1"/>
  <c r="Z789" i="1"/>
  <c r="Z790" i="1"/>
  <c r="Z791" i="1"/>
  <c r="Z792" i="1"/>
  <c r="Z793" i="1"/>
  <c r="Z794" i="1"/>
  <c r="Z795" i="1"/>
  <c r="Z778" i="1"/>
  <c r="X779" i="1"/>
  <c r="X780" i="1"/>
  <c r="X781" i="1"/>
  <c r="X782" i="1"/>
  <c r="X783" i="1"/>
  <c r="X784" i="1"/>
  <c r="X785" i="1"/>
  <c r="X786" i="1"/>
  <c r="X787" i="1"/>
  <c r="X788" i="1"/>
  <c r="X789" i="1"/>
  <c r="X790" i="1"/>
  <c r="X791" i="1"/>
  <c r="X792" i="1"/>
  <c r="X793" i="1"/>
  <c r="X794" i="1"/>
  <c r="X795" i="1"/>
  <c r="X778" i="1"/>
  <c r="V779" i="1"/>
  <c r="V780" i="1"/>
  <c r="V781" i="1"/>
  <c r="V782" i="1"/>
  <c r="V783" i="1"/>
  <c r="V784" i="1"/>
  <c r="V785" i="1"/>
  <c r="V786" i="1"/>
  <c r="V787" i="1"/>
  <c r="V788" i="1"/>
  <c r="V789" i="1"/>
  <c r="V790" i="1"/>
  <c r="V791" i="1"/>
  <c r="V792" i="1"/>
  <c r="V793" i="1"/>
  <c r="V794" i="1"/>
  <c r="V795" i="1"/>
  <c r="V778" i="1"/>
  <c r="R779" i="1"/>
  <c r="R780" i="1"/>
  <c r="R781" i="1"/>
  <c r="R782" i="1"/>
  <c r="R783" i="1"/>
  <c r="R784" i="1"/>
  <c r="R785" i="1"/>
  <c r="R786" i="1"/>
  <c r="R787" i="1"/>
  <c r="R788" i="1"/>
  <c r="R789" i="1"/>
  <c r="R790" i="1"/>
  <c r="R791" i="1"/>
  <c r="R792" i="1"/>
  <c r="R793" i="1"/>
  <c r="R794" i="1"/>
  <c r="R795" i="1"/>
  <c r="R778" i="1"/>
  <c r="O779" i="1"/>
  <c r="O780" i="1"/>
  <c r="O781" i="1"/>
  <c r="O782" i="1"/>
  <c r="O783" i="1"/>
  <c r="O784" i="1"/>
  <c r="O785" i="1"/>
  <c r="O786" i="1"/>
  <c r="O787" i="1"/>
  <c r="O788" i="1"/>
  <c r="O789" i="1"/>
  <c r="O790" i="1"/>
  <c r="O791" i="1"/>
  <c r="O792" i="1"/>
  <c r="O793" i="1"/>
  <c r="O794" i="1"/>
  <c r="O795" i="1"/>
  <c r="O778" i="1"/>
  <c r="X769" i="1"/>
  <c r="X770" i="1"/>
  <c r="X771" i="1"/>
  <c r="X772" i="1"/>
  <c r="Z769" i="1"/>
  <c r="Z770" i="1"/>
  <c r="Z771" i="1"/>
  <c r="Z772" i="1"/>
  <c r="Z748" i="1"/>
  <c r="Z749" i="1"/>
  <c r="Z750" i="1"/>
  <c r="Z751" i="1"/>
  <c r="Z752" i="1"/>
  <c r="Z753" i="1"/>
  <c r="Z754" i="1"/>
  <c r="Z755" i="1"/>
  <c r="Z756" i="1"/>
  <c r="Z757" i="1"/>
  <c r="Z758" i="1"/>
  <c r="Z759" i="1"/>
  <c r="Z760" i="1"/>
  <c r="Z761" i="1"/>
  <c r="Z762" i="1"/>
  <c r="Z763" i="1"/>
  <c r="Z764" i="1"/>
  <c r="Z765" i="1"/>
  <c r="Z766" i="1"/>
  <c r="Z767" i="1"/>
  <c r="Z768" i="1"/>
  <c r="Z747" i="1"/>
  <c r="X748" i="1"/>
  <c r="X749" i="1"/>
  <c r="X750" i="1"/>
  <c r="X751" i="1"/>
  <c r="X752" i="1"/>
  <c r="X753" i="1"/>
  <c r="X754" i="1"/>
  <c r="X755" i="1"/>
  <c r="X756" i="1"/>
  <c r="X757" i="1"/>
  <c r="X758" i="1"/>
  <c r="X759" i="1"/>
  <c r="X760" i="1"/>
  <c r="X761" i="1"/>
  <c r="X762" i="1"/>
  <c r="X763" i="1"/>
  <c r="X764" i="1"/>
  <c r="X765" i="1"/>
  <c r="X766" i="1"/>
  <c r="X767" i="1"/>
  <c r="X768" i="1"/>
  <c r="X747" i="1"/>
  <c r="V769" i="1"/>
  <c r="V770" i="1"/>
  <c r="V771" i="1"/>
  <c r="V772" i="1"/>
  <c r="V748" i="1"/>
  <c r="V749" i="1"/>
  <c r="V750" i="1"/>
  <c r="V751" i="1"/>
  <c r="V752" i="1"/>
  <c r="V753" i="1"/>
  <c r="V754" i="1"/>
  <c r="V755" i="1"/>
  <c r="V756" i="1"/>
  <c r="V757" i="1"/>
  <c r="V758" i="1"/>
  <c r="V759" i="1"/>
  <c r="V760" i="1"/>
  <c r="V761" i="1"/>
  <c r="V762" i="1"/>
  <c r="V763" i="1"/>
  <c r="V764" i="1"/>
  <c r="V765" i="1"/>
  <c r="V766" i="1"/>
  <c r="V767" i="1"/>
  <c r="V768" i="1"/>
  <c r="V747" i="1"/>
  <c r="R748" i="1"/>
  <c r="R749" i="1"/>
  <c r="R750" i="1"/>
  <c r="R751" i="1"/>
  <c r="R752" i="1"/>
  <c r="R753" i="1"/>
  <c r="R754" i="1"/>
  <c r="R755" i="1"/>
  <c r="R756" i="1"/>
  <c r="R757" i="1"/>
  <c r="R758" i="1"/>
  <c r="R759" i="1"/>
  <c r="R747" i="1"/>
  <c r="O748" i="1"/>
  <c r="O749" i="1"/>
  <c r="O750" i="1"/>
  <c r="O751" i="1"/>
  <c r="O752" i="1"/>
  <c r="O753" i="1"/>
  <c r="O754" i="1"/>
  <c r="O755" i="1"/>
  <c r="O756" i="1"/>
  <c r="O757" i="1"/>
  <c r="O758" i="1"/>
  <c r="O759" i="1"/>
  <c r="O747" i="1"/>
  <c r="Z738" i="1"/>
  <c r="Z739" i="1"/>
  <c r="Z740" i="1"/>
  <c r="Z741" i="1"/>
  <c r="X738" i="1"/>
  <c r="X739" i="1"/>
  <c r="X740" i="1"/>
  <c r="X741" i="1"/>
  <c r="Z717" i="1"/>
  <c r="Z718" i="1"/>
  <c r="Z719" i="1"/>
  <c r="Z720" i="1"/>
  <c r="Z721" i="1"/>
  <c r="Z722" i="1"/>
  <c r="Z723" i="1"/>
  <c r="Z724" i="1"/>
  <c r="Z725" i="1"/>
  <c r="Z726" i="1"/>
  <c r="Z727" i="1"/>
  <c r="Z728" i="1"/>
  <c r="Z729" i="1"/>
  <c r="Z730" i="1"/>
  <c r="Z731" i="1"/>
  <c r="Z732" i="1"/>
  <c r="Z733" i="1"/>
  <c r="Z734" i="1"/>
  <c r="Z735" i="1"/>
  <c r="Z736" i="1"/>
  <c r="Z737" i="1"/>
  <c r="Z716" i="1"/>
  <c r="X717" i="1"/>
  <c r="X718" i="1"/>
  <c r="X719" i="1"/>
  <c r="X720" i="1"/>
  <c r="X721" i="1"/>
  <c r="X722" i="1"/>
  <c r="X723" i="1"/>
  <c r="X724" i="1"/>
  <c r="X725" i="1"/>
  <c r="X726" i="1"/>
  <c r="X727" i="1"/>
  <c r="X728" i="1"/>
  <c r="X729" i="1"/>
  <c r="X730" i="1"/>
  <c r="X731" i="1"/>
  <c r="X732" i="1"/>
  <c r="X733" i="1"/>
  <c r="X734" i="1"/>
  <c r="X735" i="1"/>
  <c r="X736" i="1"/>
  <c r="X737" i="1"/>
  <c r="X716" i="1"/>
  <c r="R717" i="1"/>
  <c r="R718" i="1"/>
  <c r="R719" i="1"/>
  <c r="R720" i="1"/>
  <c r="R721" i="1"/>
  <c r="R722" i="1"/>
  <c r="R723" i="1"/>
  <c r="R724" i="1"/>
  <c r="R725" i="1"/>
  <c r="R726" i="1"/>
  <c r="R727" i="1"/>
  <c r="R728" i="1"/>
  <c r="R716" i="1"/>
  <c r="O717" i="1"/>
  <c r="O718" i="1"/>
  <c r="O719" i="1"/>
  <c r="O720" i="1"/>
  <c r="O721" i="1"/>
  <c r="O722" i="1"/>
  <c r="O723" i="1"/>
  <c r="O724" i="1"/>
  <c r="O725" i="1"/>
  <c r="O726" i="1"/>
  <c r="O727" i="1"/>
  <c r="O728" i="1"/>
  <c r="O716" i="1"/>
  <c r="Z689" i="1"/>
  <c r="Z690" i="1"/>
  <c r="Z691" i="1"/>
  <c r="Z692" i="1"/>
  <c r="Z693" i="1"/>
  <c r="Z694" i="1"/>
  <c r="Z695" i="1"/>
  <c r="Z696" i="1"/>
  <c r="Z697" i="1"/>
  <c r="Z698" i="1"/>
  <c r="Z699" i="1"/>
  <c r="Z700" i="1"/>
  <c r="Z701" i="1"/>
  <c r="Z702" i="1"/>
  <c r="Z703" i="1"/>
  <c r="Z704" i="1"/>
  <c r="Z705" i="1"/>
  <c r="Z706" i="1"/>
  <c r="Z707" i="1"/>
  <c r="Z708" i="1"/>
  <c r="Z709" i="1"/>
  <c r="Z688" i="1"/>
  <c r="X689" i="1"/>
  <c r="X690" i="1"/>
  <c r="X691" i="1"/>
  <c r="X692" i="1"/>
  <c r="X693" i="1"/>
  <c r="X694" i="1"/>
  <c r="X695" i="1"/>
  <c r="X696" i="1"/>
  <c r="X697" i="1"/>
  <c r="X698" i="1"/>
  <c r="X699" i="1"/>
  <c r="X700" i="1"/>
  <c r="X701" i="1"/>
  <c r="X702" i="1"/>
  <c r="X703" i="1"/>
  <c r="X704" i="1"/>
  <c r="X705" i="1"/>
  <c r="X706" i="1"/>
  <c r="X707" i="1"/>
  <c r="X708" i="1"/>
  <c r="X709" i="1"/>
  <c r="X688" i="1"/>
  <c r="V689" i="1"/>
  <c r="V690" i="1"/>
  <c r="V691" i="1"/>
  <c r="V692" i="1"/>
  <c r="V693" i="1"/>
  <c r="V694" i="1"/>
  <c r="V695" i="1"/>
  <c r="V696" i="1"/>
  <c r="V697" i="1"/>
  <c r="V698" i="1"/>
  <c r="V699" i="1"/>
  <c r="V700" i="1"/>
  <c r="V701" i="1"/>
  <c r="V702" i="1"/>
  <c r="V703" i="1"/>
  <c r="V704" i="1"/>
  <c r="V705" i="1"/>
  <c r="V706" i="1"/>
  <c r="V707" i="1"/>
  <c r="V708" i="1"/>
  <c r="V709" i="1"/>
  <c r="V688" i="1"/>
  <c r="R689" i="1"/>
  <c r="R690" i="1"/>
  <c r="R691" i="1"/>
  <c r="R692" i="1"/>
  <c r="R693" i="1"/>
  <c r="R694" i="1"/>
  <c r="R695" i="1"/>
  <c r="R696" i="1"/>
  <c r="R697" i="1"/>
  <c r="R698" i="1"/>
  <c r="R699" i="1"/>
  <c r="R700" i="1"/>
  <c r="R701" i="1"/>
  <c r="R702" i="1"/>
  <c r="R703" i="1"/>
  <c r="R704" i="1"/>
  <c r="R705" i="1"/>
  <c r="R706" i="1"/>
  <c r="R707" i="1"/>
  <c r="R708" i="1"/>
  <c r="R709" i="1"/>
  <c r="R688" i="1"/>
  <c r="O689" i="1"/>
  <c r="O690" i="1"/>
  <c r="O691" i="1"/>
  <c r="O692" i="1"/>
  <c r="O693" i="1"/>
  <c r="O694" i="1"/>
  <c r="O695" i="1"/>
  <c r="O696" i="1"/>
  <c r="O697" i="1"/>
  <c r="O698" i="1"/>
  <c r="O699" i="1"/>
  <c r="O700" i="1"/>
  <c r="O701" i="1"/>
  <c r="O702" i="1"/>
  <c r="O703" i="1"/>
  <c r="O704" i="1"/>
  <c r="O705" i="1"/>
  <c r="O706" i="1"/>
  <c r="O707" i="1"/>
  <c r="O708" i="1"/>
  <c r="O709" i="1"/>
  <c r="O688" i="1"/>
  <c r="V661" i="1"/>
  <c r="V662" i="1"/>
  <c r="V663" i="1"/>
  <c r="V664" i="1"/>
  <c r="V665" i="1"/>
  <c r="V666" i="1"/>
  <c r="V667" i="1"/>
  <c r="V668" i="1"/>
  <c r="V669" i="1"/>
  <c r="V670" i="1"/>
  <c r="V671" i="1"/>
  <c r="V672" i="1"/>
  <c r="V673" i="1"/>
  <c r="V674" i="1"/>
  <c r="V675" i="1"/>
  <c r="V676" i="1"/>
  <c r="V677" i="1"/>
  <c r="V678" i="1"/>
  <c r="V679" i="1"/>
  <c r="V680" i="1"/>
  <c r="V681" i="1"/>
  <c r="V660" i="1"/>
  <c r="R661" i="1"/>
  <c r="R662" i="1"/>
  <c r="R663" i="1"/>
  <c r="R664" i="1"/>
  <c r="R665" i="1"/>
  <c r="R666" i="1"/>
  <c r="R667" i="1"/>
  <c r="R668" i="1"/>
  <c r="R669" i="1"/>
  <c r="R670" i="1"/>
  <c r="R671" i="1"/>
  <c r="R672" i="1"/>
  <c r="R673" i="1"/>
  <c r="R674" i="1"/>
  <c r="R675" i="1"/>
  <c r="R676" i="1"/>
  <c r="R677" i="1"/>
  <c r="R678" i="1"/>
  <c r="R679" i="1"/>
  <c r="R680" i="1"/>
  <c r="R681" i="1"/>
  <c r="R660" i="1"/>
  <c r="O661" i="1"/>
  <c r="O662" i="1"/>
  <c r="O663" i="1"/>
  <c r="O664" i="1"/>
  <c r="O665" i="1"/>
  <c r="O666" i="1"/>
  <c r="O667" i="1"/>
  <c r="O668" i="1"/>
  <c r="O669" i="1"/>
  <c r="O670" i="1"/>
  <c r="O671" i="1"/>
  <c r="O672" i="1"/>
  <c r="O673" i="1"/>
  <c r="O674" i="1"/>
  <c r="O675" i="1"/>
  <c r="O676" i="1"/>
  <c r="O677" i="1"/>
  <c r="O678" i="1"/>
  <c r="O679" i="1"/>
  <c r="O680" i="1"/>
  <c r="O681" i="1"/>
  <c r="O660" i="1"/>
  <c r="Z650" i="1"/>
  <c r="Z651" i="1"/>
  <c r="Z652" i="1"/>
  <c r="Z653" i="1"/>
  <c r="Z649" i="1"/>
  <c r="Z633" i="1"/>
  <c r="Z634" i="1"/>
  <c r="Z635" i="1"/>
  <c r="Z636" i="1"/>
  <c r="Z637" i="1"/>
  <c r="Z638" i="1"/>
  <c r="Z639" i="1"/>
  <c r="Z640" i="1"/>
  <c r="Z641" i="1"/>
  <c r="Z642" i="1"/>
  <c r="Z643" i="1"/>
  <c r="Z644" i="1"/>
  <c r="Z632" i="1"/>
  <c r="X650" i="1"/>
  <c r="X651" i="1"/>
  <c r="X652" i="1"/>
  <c r="X653" i="1"/>
  <c r="X649" i="1"/>
  <c r="X633" i="1"/>
  <c r="X634" i="1"/>
  <c r="X635" i="1"/>
  <c r="X636" i="1"/>
  <c r="X637" i="1"/>
  <c r="X638" i="1"/>
  <c r="X639" i="1"/>
  <c r="X640" i="1"/>
  <c r="X641" i="1"/>
  <c r="X642" i="1"/>
  <c r="X643" i="1"/>
  <c r="X644" i="1"/>
  <c r="X632" i="1"/>
  <c r="V650" i="1"/>
  <c r="V651" i="1"/>
  <c r="V652" i="1"/>
  <c r="V653" i="1"/>
  <c r="V649" i="1"/>
  <c r="V633" i="1"/>
  <c r="V634" i="1"/>
  <c r="V635" i="1"/>
  <c r="V636" i="1"/>
  <c r="V637" i="1"/>
  <c r="V638" i="1"/>
  <c r="V639" i="1"/>
  <c r="V640" i="1"/>
  <c r="V641" i="1"/>
  <c r="V642" i="1"/>
  <c r="V643" i="1"/>
  <c r="V644" i="1"/>
  <c r="V632" i="1"/>
  <c r="R650" i="1"/>
  <c r="R651" i="1"/>
  <c r="R652" i="1"/>
  <c r="R653" i="1"/>
  <c r="R649" i="1"/>
  <c r="R633" i="1"/>
  <c r="R634" i="1"/>
  <c r="R635" i="1"/>
  <c r="R636" i="1"/>
  <c r="R637" i="1"/>
  <c r="R638" i="1"/>
  <c r="R639" i="1"/>
  <c r="R640" i="1"/>
  <c r="R641" i="1"/>
  <c r="R642" i="1"/>
  <c r="R643" i="1"/>
  <c r="R644" i="1"/>
  <c r="R632" i="1"/>
  <c r="O650" i="1"/>
  <c r="O651" i="1"/>
  <c r="O652" i="1"/>
  <c r="O653" i="1"/>
  <c r="O649" i="1"/>
  <c r="O633" i="1"/>
  <c r="O634" i="1"/>
  <c r="O635" i="1"/>
  <c r="O636" i="1"/>
  <c r="O637" i="1"/>
  <c r="O638" i="1"/>
  <c r="O639" i="1"/>
  <c r="O640" i="1"/>
  <c r="O641" i="1"/>
  <c r="O642" i="1"/>
  <c r="O643" i="1"/>
  <c r="O644" i="1"/>
  <c r="O632" i="1"/>
  <c r="Z623" i="1"/>
  <c r="Z624" i="1"/>
  <c r="Z625" i="1"/>
  <c r="Z626" i="1"/>
  <c r="Z622" i="1"/>
  <c r="Z606" i="1"/>
  <c r="Z607" i="1"/>
  <c r="Z608" i="1"/>
  <c r="Z609" i="1"/>
  <c r="Z610" i="1"/>
  <c r="Z611" i="1"/>
  <c r="Z612" i="1"/>
  <c r="Z613" i="1"/>
  <c r="Z614" i="1"/>
  <c r="Z615" i="1"/>
  <c r="Z616" i="1"/>
  <c r="Z617" i="1"/>
  <c r="Z605" i="1"/>
  <c r="X623" i="1"/>
  <c r="X624" i="1"/>
  <c r="X625" i="1"/>
  <c r="X626" i="1"/>
  <c r="X622" i="1"/>
  <c r="X606" i="1"/>
  <c r="X607" i="1"/>
  <c r="X608" i="1"/>
  <c r="X609" i="1"/>
  <c r="X610" i="1"/>
  <c r="X611" i="1"/>
  <c r="X612" i="1"/>
  <c r="X613" i="1"/>
  <c r="X614" i="1"/>
  <c r="X615" i="1"/>
  <c r="X616" i="1"/>
  <c r="X617" i="1"/>
  <c r="X605" i="1"/>
  <c r="V623" i="1"/>
  <c r="V624" i="1"/>
  <c r="V625" i="1"/>
  <c r="V626" i="1"/>
  <c r="V622" i="1"/>
  <c r="V606" i="1"/>
  <c r="V607" i="1"/>
  <c r="V608" i="1"/>
  <c r="V609" i="1"/>
  <c r="V610" i="1"/>
  <c r="V611" i="1"/>
  <c r="V612" i="1"/>
  <c r="V613" i="1"/>
  <c r="V614" i="1"/>
  <c r="V615" i="1"/>
  <c r="V616" i="1"/>
  <c r="V617" i="1"/>
  <c r="V605" i="1"/>
  <c r="R623" i="1"/>
  <c r="R624" i="1"/>
  <c r="R625" i="1"/>
  <c r="R626" i="1"/>
  <c r="R622" i="1"/>
  <c r="R606" i="1"/>
  <c r="R607" i="1"/>
  <c r="R608" i="1"/>
  <c r="R609" i="1"/>
  <c r="R610" i="1"/>
  <c r="R611" i="1"/>
  <c r="R612" i="1"/>
  <c r="R613" i="1"/>
  <c r="R614" i="1"/>
  <c r="R615" i="1"/>
  <c r="R616" i="1"/>
  <c r="R617" i="1"/>
  <c r="R605" i="1"/>
  <c r="O623" i="1"/>
  <c r="O624" i="1"/>
  <c r="O625" i="1"/>
  <c r="O626" i="1"/>
  <c r="O622" i="1"/>
  <c r="O606" i="1"/>
  <c r="O607" i="1"/>
  <c r="O608" i="1"/>
  <c r="O609" i="1"/>
  <c r="O610" i="1"/>
  <c r="O611" i="1"/>
  <c r="O612" i="1"/>
  <c r="O613" i="1"/>
  <c r="O614" i="1"/>
  <c r="O615" i="1"/>
  <c r="O616" i="1"/>
  <c r="O617" i="1"/>
  <c r="O605" i="1"/>
  <c r="Z578" i="1"/>
  <c r="Z579" i="1"/>
  <c r="Z580" i="1"/>
  <c r="Z581" i="1"/>
  <c r="Z582" i="1"/>
  <c r="Z583" i="1"/>
  <c r="Z584" i="1"/>
  <c r="Z585" i="1"/>
  <c r="Z586" i="1"/>
  <c r="Z587" i="1"/>
  <c r="Z588" i="1"/>
  <c r="Z589" i="1"/>
  <c r="Z590" i="1"/>
  <c r="Z591" i="1"/>
  <c r="Z592" i="1"/>
  <c r="Z593" i="1"/>
  <c r="Z594" i="1"/>
  <c r="Z595" i="1"/>
  <c r="Z596" i="1"/>
  <c r="Z597" i="1"/>
  <c r="Z598" i="1"/>
  <c r="Z577" i="1"/>
  <c r="X578" i="1"/>
  <c r="X579" i="1"/>
  <c r="X580" i="1"/>
  <c r="X581" i="1"/>
  <c r="X582" i="1"/>
  <c r="X583" i="1"/>
  <c r="X584" i="1"/>
  <c r="X585" i="1"/>
  <c r="X586" i="1"/>
  <c r="X587" i="1"/>
  <c r="X588" i="1"/>
  <c r="X589" i="1"/>
  <c r="X590" i="1"/>
  <c r="X591" i="1"/>
  <c r="X592" i="1"/>
  <c r="X593" i="1"/>
  <c r="X594" i="1"/>
  <c r="X595" i="1"/>
  <c r="X596" i="1"/>
  <c r="X597" i="1"/>
  <c r="X598" i="1"/>
  <c r="X577" i="1"/>
  <c r="V578" i="1"/>
  <c r="V579" i="1"/>
  <c r="V580" i="1"/>
  <c r="V581" i="1"/>
  <c r="V582" i="1"/>
  <c r="V583" i="1"/>
  <c r="V584" i="1"/>
  <c r="V585" i="1"/>
  <c r="V586" i="1"/>
  <c r="V587" i="1"/>
  <c r="V588" i="1"/>
  <c r="V589" i="1"/>
  <c r="V590" i="1"/>
  <c r="V591" i="1"/>
  <c r="V592" i="1"/>
  <c r="V593" i="1"/>
  <c r="V594" i="1"/>
  <c r="V595" i="1"/>
  <c r="V596" i="1"/>
  <c r="V597" i="1"/>
  <c r="V598" i="1"/>
  <c r="V577" i="1"/>
  <c r="R578" i="1"/>
  <c r="R579" i="1"/>
  <c r="R580" i="1"/>
  <c r="R581" i="1"/>
  <c r="R582" i="1"/>
  <c r="R583" i="1"/>
  <c r="R584" i="1"/>
  <c r="R585" i="1"/>
  <c r="R586" i="1"/>
  <c r="R587" i="1"/>
  <c r="R588" i="1"/>
  <c r="R589" i="1"/>
  <c r="R590" i="1"/>
  <c r="R591" i="1"/>
  <c r="R592" i="1"/>
  <c r="R593" i="1"/>
  <c r="R594" i="1"/>
  <c r="R595" i="1"/>
  <c r="R596" i="1"/>
  <c r="R597" i="1"/>
  <c r="R598" i="1"/>
  <c r="R577" i="1"/>
  <c r="O578" i="1"/>
  <c r="O579" i="1"/>
  <c r="O580" i="1"/>
  <c r="O581" i="1"/>
  <c r="O582" i="1"/>
  <c r="O583" i="1"/>
  <c r="O584" i="1"/>
  <c r="O585" i="1"/>
  <c r="O586" i="1"/>
  <c r="O587" i="1"/>
  <c r="O588" i="1"/>
  <c r="O589" i="1"/>
  <c r="O590" i="1"/>
  <c r="O591" i="1"/>
  <c r="O592" i="1"/>
  <c r="O593" i="1"/>
  <c r="O594" i="1"/>
  <c r="O595" i="1"/>
  <c r="O596" i="1"/>
  <c r="O597" i="1"/>
  <c r="O598" i="1"/>
  <c r="O577" i="1"/>
  <c r="Z564" i="1"/>
  <c r="Z565" i="1"/>
  <c r="Z566" i="1"/>
  <c r="Z567" i="1"/>
  <c r="Z568" i="1"/>
  <c r="Z569" i="1"/>
  <c r="Z570" i="1"/>
  <c r="Z571" i="1"/>
  <c r="Z563" i="1"/>
  <c r="X564" i="1"/>
  <c r="X565" i="1"/>
  <c r="X566" i="1"/>
  <c r="X567" i="1"/>
  <c r="X568" i="1"/>
  <c r="X569" i="1"/>
  <c r="X570" i="1"/>
  <c r="X571" i="1"/>
  <c r="X563" i="1"/>
  <c r="V564" i="1"/>
  <c r="V565" i="1"/>
  <c r="V566" i="1"/>
  <c r="V567" i="1"/>
  <c r="V568" i="1"/>
  <c r="V569" i="1"/>
  <c r="V570" i="1"/>
  <c r="V571" i="1"/>
  <c r="V563" i="1"/>
  <c r="R564" i="1"/>
  <c r="R565" i="1"/>
  <c r="R566" i="1"/>
  <c r="R567" i="1"/>
  <c r="R568" i="1"/>
  <c r="R569" i="1"/>
  <c r="R570" i="1"/>
  <c r="R571" i="1"/>
  <c r="R563" i="1"/>
  <c r="O564" i="1"/>
  <c r="O565" i="1"/>
  <c r="O566" i="1"/>
  <c r="O567" i="1"/>
  <c r="O568" i="1"/>
  <c r="O569" i="1"/>
  <c r="O570" i="1"/>
  <c r="O571" i="1"/>
  <c r="O563" i="1"/>
  <c r="X558" i="1"/>
  <c r="X559" i="1"/>
  <c r="X560" i="1"/>
  <c r="Z558" i="1"/>
  <c r="Z559" i="1"/>
  <c r="Z560" i="1"/>
  <c r="Z547" i="1"/>
  <c r="Z548" i="1"/>
  <c r="Z549" i="1"/>
  <c r="Z550" i="1"/>
  <c r="Z551" i="1"/>
  <c r="Z552" i="1"/>
  <c r="Z553" i="1"/>
  <c r="Z554" i="1"/>
  <c r="Z555" i="1"/>
  <c r="Z556" i="1"/>
  <c r="Z557" i="1"/>
  <c r="Z546" i="1"/>
  <c r="X547" i="1"/>
  <c r="X548" i="1"/>
  <c r="X549" i="1"/>
  <c r="X550" i="1"/>
  <c r="X551" i="1"/>
  <c r="X552" i="1"/>
  <c r="X553" i="1"/>
  <c r="X554" i="1"/>
  <c r="X555" i="1"/>
  <c r="X556" i="1"/>
  <c r="X557" i="1"/>
  <c r="X546" i="1"/>
  <c r="V547" i="1"/>
  <c r="V548" i="1"/>
  <c r="V549" i="1"/>
  <c r="V550" i="1"/>
  <c r="V551" i="1"/>
  <c r="V552" i="1"/>
  <c r="V553" i="1"/>
  <c r="V554" i="1"/>
  <c r="V555" i="1"/>
  <c r="V556" i="1"/>
  <c r="V557" i="1"/>
  <c r="V558" i="1"/>
  <c r="V559" i="1"/>
  <c r="V560" i="1"/>
  <c r="V546" i="1"/>
  <c r="R547" i="1"/>
  <c r="R548" i="1"/>
  <c r="R549" i="1"/>
  <c r="R550" i="1"/>
  <c r="R551" i="1"/>
  <c r="R552" i="1"/>
  <c r="R553" i="1"/>
  <c r="R554" i="1"/>
  <c r="R555" i="1"/>
  <c r="R556" i="1"/>
  <c r="R557" i="1"/>
  <c r="R558" i="1"/>
  <c r="R559" i="1"/>
  <c r="R560" i="1"/>
  <c r="R546" i="1"/>
  <c r="O547" i="1"/>
  <c r="O548" i="1"/>
  <c r="O549" i="1"/>
  <c r="O550" i="1"/>
  <c r="O551" i="1"/>
  <c r="O552" i="1"/>
  <c r="O553" i="1"/>
  <c r="O554" i="1"/>
  <c r="O555" i="1"/>
  <c r="O556" i="1"/>
  <c r="O557" i="1"/>
  <c r="O558" i="1"/>
  <c r="O559" i="1"/>
  <c r="O560" i="1"/>
  <c r="O546" i="1"/>
  <c r="Z537" i="1"/>
  <c r="Z538" i="1"/>
  <c r="Z539" i="1"/>
  <c r="Z540" i="1"/>
  <c r="X537" i="1"/>
  <c r="X538" i="1"/>
  <c r="X539" i="1"/>
  <c r="X540" i="1"/>
  <c r="V537" i="1"/>
  <c r="V538" i="1"/>
  <c r="V539" i="1"/>
  <c r="V540" i="1"/>
  <c r="R537" i="1"/>
  <c r="R538" i="1"/>
  <c r="R539" i="1"/>
  <c r="R540" i="1"/>
  <c r="O537" i="1"/>
  <c r="O538" i="1"/>
  <c r="O539" i="1"/>
  <c r="O540" i="1"/>
  <c r="Z533" i="1"/>
  <c r="Z534" i="1"/>
  <c r="Z535" i="1"/>
  <c r="Z536" i="1"/>
  <c r="Z532" i="1"/>
  <c r="X533" i="1"/>
  <c r="X534" i="1"/>
  <c r="X535" i="1"/>
  <c r="X536" i="1"/>
  <c r="X532" i="1"/>
  <c r="V533" i="1"/>
  <c r="V534" i="1"/>
  <c r="V535" i="1"/>
  <c r="V536" i="1"/>
  <c r="V532" i="1"/>
  <c r="R533" i="1"/>
  <c r="R534" i="1"/>
  <c r="R535" i="1"/>
  <c r="R536" i="1"/>
  <c r="R532" i="1"/>
  <c r="O533" i="1"/>
  <c r="O534" i="1"/>
  <c r="O535" i="1"/>
  <c r="O536" i="1"/>
  <c r="O532" i="1"/>
  <c r="X527" i="1"/>
  <c r="X528" i="1"/>
  <c r="X529" i="1"/>
  <c r="Z516" i="1"/>
  <c r="Z517" i="1"/>
  <c r="Z518" i="1"/>
  <c r="Z519" i="1"/>
  <c r="Z520" i="1"/>
  <c r="Z521" i="1"/>
  <c r="Z522" i="1"/>
  <c r="Z523" i="1"/>
  <c r="Z524" i="1"/>
  <c r="Z525" i="1"/>
  <c r="Z526" i="1"/>
  <c r="Z527" i="1"/>
  <c r="Z528" i="1"/>
  <c r="Z529" i="1"/>
  <c r="Z515" i="1"/>
  <c r="X516" i="1"/>
  <c r="X517" i="1"/>
  <c r="X518" i="1"/>
  <c r="X519" i="1"/>
  <c r="X520" i="1"/>
  <c r="X521" i="1"/>
  <c r="X522" i="1"/>
  <c r="X523" i="1"/>
  <c r="X524" i="1"/>
  <c r="X525" i="1"/>
  <c r="X526" i="1"/>
  <c r="X515" i="1"/>
  <c r="V516" i="1"/>
  <c r="V517" i="1"/>
  <c r="V518" i="1"/>
  <c r="V519" i="1"/>
  <c r="V520" i="1"/>
  <c r="V521" i="1"/>
  <c r="V522" i="1"/>
  <c r="V523" i="1"/>
  <c r="V524" i="1"/>
  <c r="V525" i="1"/>
  <c r="V526" i="1"/>
  <c r="V527" i="1"/>
  <c r="V528" i="1"/>
  <c r="V529" i="1"/>
  <c r="V515" i="1"/>
  <c r="R516" i="1"/>
  <c r="R517" i="1"/>
  <c r="R518" i="1"/>
  <c r="R519" i="1"/>
  <c r="R520" i="1"/>
  <c r="R521" i="1"/>
  <c r="R522" i="1"/>
  <c r="R523" i="1"/>
  <c r="R524" i="1"/>
  <c r="R525" i="1"/>
  <c r="R526" i="1"/>
  <c r="R527" i="1"/>
  <c r="R528" i="1"/>
  <c r="R529" i="1"/>
  <c r="O516" i="1"/>
  <c r="O517" i="1"/>
  <c r="O518" i="1"/>
  <c r="O519" i="1"/>
  <c r="O520" i="1"/>
  <c r="O521" i="1"/>
  <c r="O522" i="1"/>
  <c r="O523" i="1"/>
  <c r="O524" i="1"/>
  <c r="O525" i="1"/>
  <c r="O526" i="1"/>
  <c r="O527" i="1"/>
  <c r="O528" i="1"/>
  <c r="O529" i="1"/>
  <c r="R515" i="1"/>
  <c r="O515" i="1"/>
  <c r="Z502" i="1"/>
  <c r="Z503" i="1"/>
  <c r="Z504" i="1"/>
  <c r="Z505" i="1"/>
  <c r="Z506" i="1"/>
  <c r="Z507" i="1"/>
  <c r="Z508" i="1"/>
  <c r="Z509" i="1"/>
  <c r="Z501" i="1"/>
  <c r="X502" i="1"/>
  <c r="X503" i="1"/>
  <c r="X504" i="1"/>
  <c r="X505" i="1"/>
  <c r="X506" i="1"/>
  <c r="X507" i="1"/>
  <c r="X508" i="1"/>
  <c r="X509" i="1"/>
  <c r="X501" i="1"/>
  <c r="V502" i="1"/>
  <c r="V503" i="1"/>
  <c r="V504" i="1"/>
  <c r="V505" i="1"/>
  <c r="V506" i="1"/>
  <c r="V507" i="1"/>
  <c r="V508" i="1"/>
  <c r="V509" i="1"/>
  <c r="V501" i="1"/>
  <c r="R502" i="1"/>
  <c r="R503" i="1"/>
  <c r="R504" i="1"/>
  <c r="R505" i="1"/>
  <c r="R506" i="1"/>
  <c r="R507" i="1"/>
  <c r="R508" i="1"/>
  <c r="R509" i="1"/>
  <c r="R501" i="1"/>
  <c r="O502" i="1"/>
  <c r="O503" i="1"/>
  <c r="O504" i="1"/>
  <c r="O505" i="1"/>
  <c r="O506" i="1"/>
  <c r="O507" i="1"/>
  <c r="O508" i="1"/>
  <c r="O509" i="1"/>
  <c r="O501" i="1"/>
  <c r="Z485" i="1"/>
  <c r="Z486" i="1"/>
  <c r="Z487" i="1"/>
  <c r="Z488" i="1"/>
  <c r="Z489" i="1"/>
  <c r="Z490" i="1"/>
  <c r="Z491" i="1"/>
  <c r="Z492" i="1"/>
  <c r="Z493" i="1"/>
  <c r="Z494" i="1"/>
  <c r="Z495" i="1"/>
  <c r="Z496" i="1"/>
  <c r="Z497" i="1"/>
  <c r="Z498" i="1"/>
  <c r="Z484" i="1"/>
  <c r="X485" i="1"/>
  <c r="X486" i="1"/>
  <c r="X487" i="1"/>
  <c r="X488" i="1"/>
  <c r="X489" i="1"/>
  <c r="X490" i="1"/>
  <c r="X491" i="1"/>
  <c r="X492" i="1"/>
  <c r="X493" i="1"/>
  <c r="X494" i="1"/>
  <c r="X495" i="1"/>
  <c r="X496" i="1"/>
  <c r="X497" i="1"/>
  <c r="X498" i="1"/>
  <c r="X484" i="1"/>
  <c r="V485" i="1"/>
  <c r="V486" i="1"/>
  <c r="V487" i="1"/>
  <c r="V488" i="1"/>
  <c r="V489" i="1"/>
  <c r="V490" i="1"/>
  <c r="V491" i="1"/>
  <c r="V492" i="1"/>
  <c r="V493" i="1"/>
  <c r="V494" i="1"/>
  <c r="V495" i="1"/>
  <c r="V496" i="1"/>
  <c r="V497" i="1"/>
  <c r="V498" i="1"/>
  <c r="V484" i="1"/>
  <c r="R485" i="1"/>
  <c r="R486" i="1"/>
  <c r="R487" i="1"/>
  <c r="R488" i="1"/>
  <c r="R489" i="1"/>
  <c r="R490" i="1"/>
  <c r="R491" i="1"/>
  <c r="R492" i="1"/>
  <c r="R493" i="1"/>
  <c r="R494" i="1"/>
  <c r="R495" i="1"/>
  <c r="R496" i="1"/>
  <c r="R497" i="1"/>
  <c r="R498" i="1"/>
  <c r="R484" i="1"/>
  <c r="O485" i="1"/>
  <c r="O486" i="1"/>
  <c r="O487" i="1"/>
  <c r="O488" i="1"/>
  <c r="O489" i="1"/>
  <c r="O490" i="1"/>
  <c r="O491" i="1"/>
  <c r="O492" i="1"/>
  <c r="O493" i="1"/>
  <c r="O494" i="1"/>
  <c r="O495" i="1"/>
  <c r="O496" i="1"/>
  <c r="O497" i="1"/>
  <c r="O498" i="1"/>
  <c r="O484" i="1"/>
  <c r="Z457" i="1"/>
  <c r="Z458" i="1"/>
  <c r="Z459" i="1"/>
  <c r="Z460" i="1"/>
  <c r="Z461" i="1"/>
  <c r="Z462" i="1"/>
  <c r="Z463" i="1"/>
  <c r="Z464" i="1"/>
  <c r="Z465" i="1"/>
  <c r="Z466" i="1"/>
  <c r="Z467" i="1"/>
  <c r="Z468" i="1"/>
  <c r="Z469" i="1"/>
  <c r="Z470" i="1"/>
  <c r="Z471" i="1"/>
  <c r="Z472" i="1"/>
  <c r="Z473" i="1"/>
  <c r="Z474" i="1"/>
  <c r="Z475" i="1"/>
  <c r="Z476" i="1"/>
  <c r="Z477" i="1"/>
  <c r="Z456" i="1"/>
  <c r="X457" i="1"/>
  <c r="X458" i="1"/>
  <c r="X459" i="1"/>
  <c r="X460" i="1"/>
  <c r="X461" i="1"/>
  <c r="X462" i="1"/>
  <c r="X463" i="1"/>
  <c r="X464" i="1"/>
  <c r="X465" i="1"/>
  <c r="X466" i="1"/>
  <c r="X467" i="1"/>
  <c r="X468" i="1"/>
  <c r="X469" i="1"/>
  <c r="X470" i="1"/>
  <c r="X471" i="1"/>
  <c r="X472" i="1"/>
  <c r="X473" i="1"/>
  <c r="X474" i="1"/>
  <c r="X475" i="1"/>
  <c r="X476" i="1"/>
  <c r="X477" i="1"/>
  <c r="X456" i="1"/>
  <c r="V457" i="1"/>
  <c r="V458" i="1"/>
  <c r="V459" i="1"/>
  <c r="V460" i="1"/>
  <c r="V461" i="1"/>
  <c r="V462" i="1"/>
  <c r="V463" i="1"/>
  <c r="V464" i="1"/>
  <c r="V465" i="1"/>
  <c r="V466" i="1"/>
  <c r="V467" i="1"/>
  <c r="V468" i="1"/>
  <c r="V469" i="1"/>
  <c r="V470" i="1"/>
  <c r="V471" i="1"/>
  <c r="V472" i="1"/>
  <c r="V473" i="1"/>
  <c r="V474" i="1"/>
  <c r="V475" i="1"/>
  <c r="V476" i="1"/>
  <c r="V477" i="1"/>
  <c r="V456" i="1"/>
  <c r="R457" i="1"/>
  <c r="R458" i="1"/>
  <c r="R459" i="1"/>
  <c r="R460" i="1"/>
  <c r="R461" i="1"/>
  <c r="R462" i="1"/>
  <c r="R463" i="1"/>
  <c r="R464" i="1"/>
  <c r="R465" i="1"/>
  <c r="R466" i="1"/>
  <c r="R467" i="1"/>
  <c r="R468" i="1"/>
  <c r="R456" i="1"/>
  <c r="O457" i="1"/>
  <c r="O458" i="1"/>
  <c r="O459" i="1"/>
  <c r="O460" i="1"/>
  <c r="O461" i="1"/>
  <c r="O462" i="1"/>
  <c r="O463" i="1"/>
  <c r="O464" i="1"/>
  <c r="O465" i="1"/>
  <c r="O466" i="1"/>
  <c r="O467" i="1"/>
  <c r="O468" i="1"/>
  <c r="O456" i="1"/>
  <c r="V429" i="1"/>
  <c r="V430" i="1"/>
  <c r="V431" i="1"/>
  <c r="V432" i="1"/>
  <c r="V433" i="1"/>
  <c r="V434" i="1"/>
  <c r="V435" i="1"/>
  <c r="V436" i="1"/>
  <c r="V437" i="1"/>
  <c r="V438" i="1"/>
  <c r="V439" i="1"/>
  <c r="V440" i="1"/>
  <c r="V441" i="1"/>
  <c r="V442" i="1"/>
  <c r="V443" i="1"/>
  <c r="V444" i="1"/>
  <c r="V445" i="1"/>
  <c r="V446" i="1"/>
  <c r="V447" i="1"/>
  <c r="V448" i="1"/>
  <c r="V449" i="1"/>
  <c r="V428" i="1"/>
  <c r="Z429" i="1"/>
  <c r="Z430" i="1"/>
  <c r="Z431" i="1"/>
  <c r="Z432" i="1"/>
  <c r="Z433" i="1"/>
  <c r="Z434" i="1"/>
  <c r="Z435" i="1"/>
  <c r="Z436" i="1"/>
  <c r="Z437" i="1"/>
  <c r="Z438" i="1"/>
  <c r="Z439" i="1"/>
  <c r="Z440" i="1"/>
  <c r="Z441" i="1"/>
  <c r="Z442" i="1"/>
  <c r="Z443" i="1"/>
  <c r="Z444" i="1"/>
  <c r="Z445" i="1"/>
  <c r="Z446" i="1"/>
  <c r="Z447" i="1"/>
  <c r="Z448" i="1"/>
  <c r="Z449" i="1"/>
  <c r="Z428" i="1"/>
  <c r="X429" i="1"/>
  <c r="X430" i="1"/>
  <c r="X431" i="1"/>
  <c r="X432" i="1"/>
  <c r="X433" i="1"/>
  <c r="X434" i="1"/>
  <c r="X435" i="1"/>
  <c r="X436" i="1"/>
  <c r="X437" i="1"/>
  <c r="X438" i="1"/>
  <c r="X439" i="1"/>
  <c r="X440" i="1"/>
  <c r="X441" i="1"/>
  <c r="X442" i="1"/>
  <c r="X443" i="1"/>
  <c r="X444" i="1"/>
  <c r="X445" i="1"/>
  <c r="X446" i="1"/>
  <c r="X447" i="1"/>
  <c r="X448" i="1"/>
  <c r="X449" i="1"/>
  <c r="X428" i="1"/>
  <c r="R429" i="1"/>
  <c r="R430" i="1"/>
  <c r="R431" i="1"/>
  <c r="R432" i="1"/>
  <c r="R433" i="1"/>
  <c r="R434" i="1"/>
  <c r="R435" i="1"/>
  <c r="R436" i="1"/>
  <c r="R437" i="1"/>
  <c r="R438" i="1"/>
  <c r="R439" i="1"/>
  <c r="R440" i="1"/>
  <c r="R428" i="1"/>
  <c r="O429" i="1"/>
  <c r="O430" i="1"/>
  <c r="O431" i="1"/>
  <c r="O432" i="1"/>
  <c r="O433" i="1"/>
  <c r="O434" i="1"/>
  <c r="O435" i="1"/>
  <c r="O436" i="1"/>
  <c r="O437" i="1"/>
  <c r="O438" i="1"/>
  <c r="O439" i="1"/>
  <c r="O440" i="1"/>
  <c r="O428" i="1"/>
  <c r="Z399" i="1"/>
  <c r="Z400" i="1"/>
  <c r="Z401" i="1"/>
  <c r="Z402" i="1"/>
  <c r="Z403" i="1"/>
  <c r="Z404" i="1"/>
  <c r="Z405" i="1"/>
  <c r="Z406" i="1"/>
  <c r="Z407" i="1"/>
  <c r="Z408" i="1"/>
  <c r="Z409" i="1"/>
  <c r="Z410" i="1"/>
  <c r="Z411" i="1"/>
  <c r="Z412" i="1"/>
  <c r="Z413" i="1"/>
  <c r="Z414" i="1"/>
  <c r="Z415" i="1"/>
  <c r="Z416" i="1"/>
  <c r="Z417" i="1"/>
  <c r="Z418" i="1"/>
  <c r="Z419" i="1"/>
  <c r="Z398" i="1"/>
  <c r="X399" i="1"/>
  <c r="X400" i="1"/>
  <c r="X401" i="1"/>
  <c r="X402" i="1"/>
  <c r="X403" i="1"/>
  <c r="X404" i="1"/>
  <c r="X405" i="1"/>
  <c r="X406" i="1"/>
  <c r="X407" i="1"/>
  <c r="X408" i="1"/>
  <c r="X409" i="1"/>
  <c r="X410" i="1"/>
  <c r="X411" i="1"/>
  <c r="X412" i="1"/>
  <c r="X413" i="1"/>
  <c r="X414" i="1"/>
  <c r="X415" i="1"/>
  <c r="X416" i="1"/>
  <c r="X417" i="1"/>
  <c r="X418" i="1"/>
  <c r="X419" i="1"/>
  <c r="X398" i="1"/>
  <c r="R399" i="1"/>
  <c r="R400" i="1"/>
  <c r="R401" i="1"/>
  <c r="R402" i="1"/>
  <c r="R403" i="1"/>
  <c r="R404" i="1"/>
  <c r="R405" i="1"/>
  <c r="R406" i="1"/>
  <c r="R407" i="1"/>
  <c r="R408" i="1"/>
  <c r="R409" i="1"/>
  <c r="R410" i="1"/>
  <c r="R398" i="1"/>
  <c r="O399" i="1"/>
  <c r="O400" i="1"/>
  <c r="O401" i="1"/>
  <c r="O402" i="1"/>
  <c r="O403" i="1"/>
  <c r="O404" i="1"/>
  <c r="O405" i="1"/>
  <c r="O406" i="1"/>
  <c r="O407" i="1"/>
  <c r="O408" i="1"/>
  <c r="O409" i="1"/>
  <c r="O410" i="1"/>
  <c r="O398" i="1"/>
  <c r="Z371" i="1"/>
  <c r="Z372" i="1"/>
  <c r="Z373" i="1"/>
  <c r="Z374" i="1"/>
  <c r="Z375" i="1"/>
  <c r="Z376" i="1"/>
  <c r="Z377" i="1"/>
  <c r="Z378" i="1"/>
  <c r="Z379" i="1"/>
  <c r="Z380" i="1"/>
  <c r="Z381" i="1"/>
  <c r="Z382" i="1"/>
  <c r="Z383" i="1"/>
  <c r="Z384" i="1"/>
  <c r="Z385" i="1"/>
  <c r="Z386" i="1"/>
  <c r="Z387" i="1"/>
  <c r="Z388" i="1"/>
  <c r="Z389" i="1"/>
  <c r="Z390" i="1"/>
  <c r="Z391" i="1"/>
  <c r="Z370" i="1"/>
  <c r="X371" i="1"/>
  <c r="X372" i="1"/>
  <c r="X373" i="1"/>
  <c r="X374" i="1"/>
  <c r="X375" i="1"/>
  <c r="X376" i="1"/>
  <c r="X377" i="1"/>
  <c r="X378" i="1"/>
  <c r="X379" i="1"/>
  <c r="X380" i="1"/>
  <c r="X381" i="1"/>
  <c r="X382" i="1"/>
  <c r="X383" i="1"/>
  <c r="X384" i="1"/>
  <c r="X385" i="1"/>
  <c r="X386" i="1"/>
  <c r="X387" i="1"/>
  <c r="X388" i="1"/>
  <c r="X389" i="1"/>
  <c r="X390" i="1"/>
  <c r="X391" i="1"/>
  <c r="X370" i="1"/>
  <c r="V371" i="1"/>
  <c r="V372" i="1"/>
  <c r="V373" i="1"/>
  <c r="V374" i="1"/>
  <c r="V375" i="1"/>
  <c r="V376" i="1"/>
  <c r="V377" i="1"/>
  <c r="V378" i="1"/>
  <c r="V379" i="1"/>
  <c r="V380" i="1"/>
  <c r="V381" i="1"/>
  <c r="V382" i="1"/>
  <c r="V383" i="1"/>
  <c r="V384" i="1"/>
  <c r="V385" i="1"/>
  <c r="V386" i="1"/>
  <c r="V387" i="1"/>
  <c r="V388" i="1"/>
  <c r="V389" i="1"/>
  <c r="V390" i="1"/>
  <c r="V391" i="1"/>
  <c r="V370" i="1"/>
  <c r="R371" i="1"/>
  <c r="R372" i="1"/>
  <c r="R373" i="1"/>
  <c r="R374" i="1"/>
  <c r="R375" i="1"/>
  <c r="R376" i="1"/>
  <c r="R377" i="1"/>
  <c r="R378" i="1"/>
  <c r="R379" i="1"/>
  <c r="R380" i="1"/>
  <c r="R381" i="1"/>
  <c r="R382" i="1"/>
  <c r="R370" i="1"/>
  <c r="O371" i="1"/>
  <c r="O372" i="1"/>
  <c r="O373" i="1"/>
  <c r="O374" i="1"/>
  <c r="O375" i="1"/>
  <c r="O376" i="1"/>
  <c r="O377" i="1"/>
  <c r="O378" i="1"/>
  <c r="O379" i="1"/>
  <c r="O380" i="1"/>
  <c r="O381" i="1"/>
  <c r="O382" i="1"/>
  <c r="O370" i="1"/>
  <c r="V343" i="1"/>
  <c r="V344" i="1"/>
  <c r="V345" i="1"/>
  <c r="V346" i="1"/>
  <c r="V347" i="1"/>
  <c r="V348" i="1"/>
  <c r="V349" i="1"/>
  <c r="V350" i="1"/>
  <c r="V351" i="1"/>
  <c r="V352" i="1"/>
  <c r="V353" i="1"/>
  <c r="V354" i="1"/>
  <c r="V355" i="1"/>
  <c r="V356" i="1"/>
  <c r="V357" i="1"/>
  <c r="V358" i="1"/>
  <c r="V359" i="1"/>
  <c r="V360" i="1"/>
  <c r="V361" i="1"/>
  <c r="V362" i="1"/>
  <c r="V363" i="1"/>
  <c r="V342" i="1"/>
  <c r="Z343" i="1"/>
  <c r="Z344" i="1"/>
  <c r="Z345" i="1"/>
  <c r="Z346" i="1"/>
  <c r="Z347" i="1"/>
  <c r="Z348" i="1"/>
  <c r="Z349" i="1"/>
  <c r="Z350" i="1"/>
  <c r="Z351" i="1"/>
  <c r="Z352" i="1"/>
  <c r="Z353" i="1"/>
  <c r="Z354" i="1"/>
  <c r="Z355" i="1"/>
  <c r="Z356" i="1"/>
  <c r="Z357" i="1"/>
  <c r="Z358" i="1"/>
  <c r="Z359" i="1"/>
  <c r="Z360" i="1"/>
  <c r="Z361" i="1"/>
  <c r="Z362" i="1"/>
  <c r="Z363" i="1"/>
  <c r="Z342" i="1"/>
  <c r="X343" i="1"/>
  <c r="X344" i="1"/>
  <c r="X345" i="1"/>
  <c r="X346" i="1"/>
  <c r="X347" i="1"/>
  <c r="X348" i="1"/>
  <c r="X349" i="1"/>
  <c r="X350" i="1"/>
  <c r="X351" i="1"/>
  <c r="X352" i="1"/>
  <c r="X353" i="1"/>
  <c r="X354" i="1"/>
  <c r="X355" i="1"/>
  <c r="X356" i="1"/>
  <c r="X357" i="1"/>
  <c r="X358" i="1"/>
  <c r="X359" i="1"/>
  <c r="X360" i="1"/>
  <c r="X361" i="1"/>
  <c r="X362" i="1"/>
  <c r="X363" i="1"/>
  <c r="X342" i="1"/>
  <c r="R343" i="1"/>
  <c r="R344" i="1"/>
  <c r="R345" i="1"/>
  <c r="R346" i="1"/>
  <c r="R347" i="1"/>
  <c r="R348" i="1"/>
  <c r="R349" i="1"/>
  <c r="R350" i="1"/>
  <c r="R351" i="1"/>
  <c r="R352" i="1"/>
  <c r="R353" i="1"/>
  <c r="R354" i="1"/>
  <c r="R342" i="1"/>
  <c r="O343" i="1"/>
  <c r="O344" i="1"/>
  <c r="O345" i="1"/>
  <c r="O346" i="1"/>
  <c r="O347" i="1"/>
  <c r="O348" i="1"/>
  <c r="O349" i="1"/>
  <c r="O350" i="1"/>
  <c r="O351" i="1"/>
  <c r="O352" i="1"/>
  <c r="O353" i="1"/>
  <c r="O354" i="1"/>
  <c r="O342" i="1"/>
  <c r="Z315" i="1"/>
  <c r="Z316" i="1"/>
  <c r="Z317" i="1"/>
  <c r="Z318" i="1"/>
  <c r="Z319" i="1"/>
  <c r="Z320" i="1"/>
  <c r="Z321" i="1"/>
  <c r="Z322" i="1"/>
  <c r="Z323" i="1"/>
  <c r="Z324" i="1"/>
  <c r="Z325" i="1"/>
  <c r="Z326" i="1"/>
  <c r="Z327" i="1"/>
  <c r="Z328" i="1"/>
  <c r="Z329" i="1"/>
  <c r="Z330" i="1"/>
  <c r="Z331" i="1"/>
  <c r="Z332" i="1"/>
  <c r="Z333" i="1"/>
  <c r="Z334" i="1"/>
  <c r="Z335" i="1"/>
  <c r="Z314" i="1"/>
  <c r="X315" i="1"/>
  <c r="X316" i="1"/>
  <c r="X317" i="1"/>
  <c r="X318" i="1"/>
  <c r="X319" i="1"/>
  <c r="X320" i="1"/>
  <c r="X321" i="1"/>
  <c r="X322" i="1"/>
  <c r="X323" i="1"/>
  <c r="X324" i="1"/>
  <c r="X325" i="1"/>
  <c r="X326" i="1"/>
  <c r="X327" i="1"/>
  <c r="X328" i="1"/>
  <c r="X329" i="1"/>
  <c r="X330" i="1"/>
  <c r="X331" i="1"/>
  <c r="X332" i="1"/>
  <c r="X333" i="1"/>
  <c r="X334" i="1"/>
  <c r="X335" i="1"/>
  <c r="X314" i="1"/>
  <c r="R315" i="1"/>
  <c r="R316" i="1"/>
  <c r="R317" i="1"/>
  <c r="R318" i="1"/>
  <c r="R319" i="1"/>
  <c r="R320" i="1"/>
  <c r="R321" i="1"/>
  <c r="R322" i="1"/>
  <c r="R323" i="1"/>
  <c r="R324" i="1"/>
  <c r="R325" i="1"/>
  <c r="R326" i="1"/>
  <c r="R314" i="1"/>
  <c r="O315" i="1"/>
  <c r="O316" i="1"/>
  <c r="O317" i="1"/>
  <c r="O318" i="1"/>
  <c r="O319" i="1"/>
  <c r="O320" i="1"/>
  <c r="O321" i="1"/>
  <c r="O322" i="1"/>
  <c r="O323" i="1"/>
  <c r="O324" i="1"/>
  <c r="O325" i="1"/>
  <c r="O326" i="1"/>
  <c r="O314" i="1"/>
  <c r="Z287" i="1"/>
  <c r="Z288" i="1"/>
  <c r="Z289" i="1"/>
  <c r="Z290" i="1"/>
  <c r="Z291" i="1"/>
  <c r="Z292" i="1"/>
  <c r="Z293" i="1"/>
  <c r="Z294" i="1"/>
  <c r="Z295" i="1"/>
  <c r="Z296" i="1"/>
  <c r="Z297" i="1"/>
  <c r="Z298" i="1"/>
  <c r="Z299" i="1"/>
  <c r="Z300" i="1"/>
  <c r="Z301" i="1"/>
  <c r="Z302" i="1"/>
  <c r="Z303" i="1"/>
  <c r="Z304" i="1"/>
  <c r="Z305" i="1"/>
  <c r="Z306" i="1"/>
  <c r="Z307" i="1"/>
  <c r="Z286" i="1"/>
  <c r="X287" i="1"/>
  <c r="X288" i="1"/>
  <c r="X289" i="1"/>
  <c r="X290" i="1"/>
  <c r="X291" i="1"/>
  <c r="X292" i="1"/>
  <c r="X293" i="1"/>
  <c r="X294" i="1"/>
  <c r="X295" i="1"/>
  <c r="X296" i="1"/>
  <c r="X297" i="1"/>
  <c r="X298" i="1"/>
  <c r="X299" i="1"/>
  <c r="X300" i="1"/>
  <c r="X301" i="1"/>
  <c r="X302" i="1"/>
  <c r="X303" i="1"/>
  <c r="X304" i="1"/>
  <c r="X305" i="1"/>
  <c r="X306" i="1"/>
  <c r="X307" i="1"/>
  <c r="X286" i="1"/>
  <c r="R287" i="1"/>
  <c r="R288" i="1"/>
  <c r="R289" i="1"/>
  <c r="R290" i="1"/>
  <c r="R291" i="1"/>
  <c r="R292" i="1"/>
  <c r="R293" i="1"/>
  <c r="R294" i="1"/>
  <c r="R295" i="1"/>
  <c r="R296" i="1"/>
  <c r="R297" i="1"/>
  <c r="R298" i="1"/>
  <c r="R286" i="1"/>
  <c r="O287" i="1"/>
  <c r="O288" i="1"/>
  <c r="O289" i="1"/>
  <c r="O290" i="1"/>
  <c r="O291" i="1"/>
  <c r="O292" i="1"/>
  <c r="O293" i="1"/>
  <c r="O294" i="1"/>
  <c r="O295" i="1"/>
  <c r="O296" i="1"/>
  <c r="O297" i="1"/>
  <c r="O298" i="1"/>
  <c r="O286" i="1"/>
  <c r="Z259" i="1"/>
  <c r="Z260" i="1"/>
  <c r="Z261" i="1"/>
  <c r="Z262" i="1"/>
  <c r="Z263" i="1"/>
  <c r="Z264" i="1"/>
  <c r="Z265" i="1"/>
  <c r="Z266" i="1"/>
  <c r="Z267" i="1"/>
  <c r="Z268" i="1"/>
  <c r="Z269" i="1"/>
  <c r="Z270" i="1"/>
  <c r="Z271" i="1"/>
  <c r="Z272" i="1"/>
  <c r="Z273" i="1"/>
  <c r="Z274" i="1"/>
  <c r="Z275" i="1"/>
  <c r="Z276" i="1"/>
  <c r="Z277" i="1"/>
  <c r="Z278" i="1"/>
  <c r="Z279" i="1"/>
  <c r="Z258" i="1"/>
  <c r="X259" i="1"/>
  <c r="X260" i="1"/>
  <c r="X261" i="1"/>
  <c r="X262" i="1"/>
  <c r="X263" i="1"/>
  <c r="X264" i="1"/>
  <c r="X265" i="1"/>
  <c r="X266" i="1"/>
  <c r="X267" i="1"/>
  <c r="X268" i="1"/>
  <c r="X269" i="1"/>
  <c r="X270" i="1"/>
  <c r="X271" i="1"/>
  <c r="X272" i="1"/>
  <c r="X273" i="1"/>
  <c r="X274" i="1"/>
  <c r="X275" i="1"/>
  <c r="X276" i="1"/>
  <c r="X277" i="1"/>
  <c r="X278" i="1"/>
  <c r="X279" i="1"/>
  <c r="X258" i="1"/>
  <c r="V259" i="1"/>
  <c r="V260" i="1"/>
  <c r="V261" i="1"/>
  <c r="V262" i="1"/>
  <c r="V263" i="1"/>
  <c r="V264" i="1"/>
  <c r="V265" i="1"/>
  <c r="V266" i="1"/>
  <c r="V267" i="1"/>
  <c r="V268" i="1"/>
  <c r="V269" i="1"/>
  <c r="V270" i="1"/>
  <c r="V271" i="1"/>
  <c r="V272" i="1"/>
  <c r="V273" i="1"/>
  <c r="V274" i="1"/>
  <c r="V275" i="1"/>
  <c r="V276" i="1"/>
  <c r="V277" i="1"/>
  <c r="V278" i="1"/>
  <c r="V279" i="1"/>
  <c r="V258" i="1"/>
  <c r="R259" i="1"/>
  <c r="R260" i="1"/>
  <c r="R261" i="1"/>
  <c r="R262" i="1"/>
  <c r="R263" i="1"/>
  <c r="R264" i="1"/>
  <c r="R265" i="1"/>
  <c r="R266" i="1"/>
  <c r="R267" i="1"/>
  <c r="R268" i="1"/>
  <c r="R269" i="1"/>
  <c r="R270" i="1"/>
  <c r="R258" i="1"/>
  <c r="O259" i="1"/>
  <c r="O260" i="1"/>
  <c r="O261" i="1"/>
  <c r="O262" i="1"/>
  <c r="O263" i="1"/>
  <c r="O264" i="1"/>
  <c r="O265" i="1"/>
  <c r="O266" i="1"/>
  <c r="O267" i="1"/>
  <c r="O268" i="1"/>
  <c r="O269" i="1"/>
  <c r="O270" i="1"/>
  <c r="O258" i="1"/>
  <c r="Z231" i="1"/>
  <c r="Z232" i="1"/>
  <c r="Z233" i="1"/>
  <c r="Z234" i="1"/>
  <c r="Z235" i="1"/>
  <c r="Z236" i="1"/>
  <c r="Z237" i="1"/>
  <c r="Z238" i="1"/>
  <c r="Z239" i="1"/>
  <c r="Z240" i="1"/>
  <c r="Z241" i="1"/>
  <c r="Z242" i="1"/>
  <c r="Z243" i="1"/>
  <c r="Z244" i="1"/>
  <c r="Z245" i="1"/>
  <c r="Z246" i="1"/>
  <c r="Z247" i="1"/>
  <c r="Z248" i="1"/>
  <c r="Z249" i="1"/>
  <c r="Z250" i="1"/>
  <c r="Z251" i="1"/>
  <c r="Z230" i="1"/>
  <c r="X231" i="1"/>
  <c r="X232" i="1"/>
  <c r="X233" i="1"/>
  <c r="X234" i="1"/>
  <c r="X235" i="1"/>
  <c r="X236" i="1"/>
  <c r="X237" i="1"/>
  <c r="X238" i="1"/>
  <c r="X239" i="1"/>
  <c r="X240" i="1"/>
  <c r="X241" i="1"/>
  <c r="X242" i="1"/>
  <c r="X243" i="1"/>
  <c r="X244" i="1"/>
  <c r="X245" i="1"/>
  <c r="X246" i="1"/>
  <c r="X247" i="1"/>
  <c r="X248" i="1"/>
  <c r="X249" i="1"/>
  <c r="X250" i="1"/>
  <c r="X251" i="1"/>
  <c r="X230" i="1"/>
  <c r="V231" i="1"/>
  <c r="V232" i="1"/>
  <c r="V233" i="1"/>
  <c r="V234" i="1"/>
  <c r="V235" i="1"/>
  <c r="V236" i="1"/>
  <c r="V237" i="1"/>
  <c r="V238" i="1"/>
  <c r="V239" i="1"/>
  <c r="V240" i="1"/>
  <c r="V241" i="1"/>
  <c r="V242" i="1"/>
  <c r="V243" i="1"/>
  <c r="V244" i="1"/>
  <c r="V245" i="1"/>
  <c r="V246" i="1"/>
  <c r="V247" i="1"/>
  <c r="V248" i="1"/>
  <c r="V249" i="1"/>
  <c r="V250" i="1"/>
  <c r="V251" i="1"/>
  <c r="V230" i="1"/>
  <c r="R231" i="1"/>
  <c r="R232" i="1"/>
  <c r="R233" i="1"/>
  <c r="R234" i="1"/>
  <c r="R235" i="1"/>
  <c r="R236" i="1"/>
  <c r="R237" i="1"/>
  <c r="R238" i="1"/>
  <c r="R239" i="1"/>
  <c r="R240" i="1"/>
  <c r="R241" i="1"/>
  <c r="R242" i="1"/>
  <c r="R230" i="1"/>
  <c r="O231" i="1"/>
  <c r="O232" i="1"/>
  <c r="O233" i="1"/>
  <c r="O234" i="1"/>
  <c r="O235" i="1"/>
  <c r="O236" i="1"/>
  <c r="O237" i="1"/>
  <c r="O238" i="1"/>
  <c r="O239" i="1"/>
  <c r="O240" i="1"/>
  <c r="O241" i="1"/>
  <c r="O242" i="1"/>
  <c r="O230" i="1"/>
  <c r="Z203" i="1"/>
  <c r="Z204" i="1"/>
  <c r="Z205" i="1"/>
  <c r="Z206" i="1"/>
  <c r="Z207" i="1"/>
  <c r="Z208" i="1"/>
  <c r="Z209" i="1"/>
  <c r="Z210" i="1"/>
  <c r="Z211" i="1"/>
  <c r="Z212" i="1"/>
  <c r="Z213" i="1"/>
  <c r="Z202" i="1"/>
  <c r="X203" i="1"/>
  <c r="X204" i="1"/>
  <c r="X205" i="1"/>
  <c r="X206" i="1"/>
  <c r="X207" i="1"/>
  <c r="X208" i="1"/>
  <c r="X209" i="1"/>
  <c r="X210" i="1"/>
  <c r="X211" i="1"/>
  <c r="X212" i="1"/>
  <c r="X213" i="1"/>
  <c r="X202" i="1"/>
  <c r="V203" i="1"/>
  <c r="V204" i="1"/>
  <c r="V205" i="1"/>
  <c r="V206" i="1"/>
  <c r="V207" i="1"/>
  <c r="V208" i="1"/>
  <c r="V209" i="1"/>
  <c r="V210" i="1"/>
  <c r="V211" i="1"/>
  <c r="V212" i="1"/>
  <c r="V213" i="1"/>
  <c r="V202" i="1"/>
  <c r="R203" i="1"/>
  <c r="R204" i="1"/>
  <c r="R205" i="1"/>
  <c r="R206" i="1"/>
  <c r="R207" i="1"/>
  <c r="R208" i="1"/>
  <c r="R209" i="1"/>
  <c r="R210" i="1"/>
  <c r="R211" i="1"/>
  <c r="R212" i="1"/>
  <c r="R213" i="1"/>
  <c r="R202" i="1"/>
  <c r="O203" i="1"/>
  <c r="O204" i="1"/>
  <c r="O205" i="1"/>
  <c r="O206" i="1"/>
  <c r="O207" i="1"/>
  <c r="O208" i="1"/>
  <c r="O209" i="1"/>
  <c r="O210" i="1"/>
  <c r="O211" i="1"/>
  <c r="O212" i="1"/>
  <c r="O213" i="1"/>
  <c r="O202" i="1"/>
  <c r="Z175" i="1"/>
  <c r="Z176" i="1"/>
  <c r="Z177" i="1"/>
  <c r="Z178" i="1"/>
  <c r="Z179" i="1"/>
  <c r="Z180" i="1"/>
  <c r="Z181" i="1"/>
  <c r="Z182" i="1"/>
  <c r="Z183" i="1"/>
  <c r="Z184" i="1"/>
  <c r="Z185" i="1"/>
  <c r="Z186" i="1"/>
  <c r="Z187" i="1"/>
  <c r="Z188" i="1"/>
  <c r="Z189" i="1"/>
  <c r="Z190" i="1"/>
  <c r="Z191" i="1"/>
  <c r="Z192" i="1"/>
  <c r="Z193" i="1"/>
  <c r="Z194" i="1"/>
  <c r="Z195" i="1"/>
  <c r="X175" i="1"/>
  <c r="X176" i="1"/>
  <c r="X177" i="1"/>
  <c r="X178" i="1"/>
  <c r="X179" i="1"/>
  <c r="X180" i="1"/>
  <c r="X181" i="1"/>
  <c r="X182" i="1"/>
  <c r="X183" i="1"/>
  <c r="X184" i="1"/>
  <c r="X185" i="1"/>
  <c r="X186" i="1"/>
  <c r="X187" i="1"/>
  <c r="X188" i="1"/>
  <c r="X189" i="1"/>
  <c r="X190" i="1"/>
  <c r="X191" i="1"/>
  <c r="X192" i="1"/>
  <c r="X193" i="1"/>
  <c r="X194" i="1"/>
  <c r="X195" i="1"/>
  <c r="V175" i="1"/>
  <c r="V176" i="1"/>
  <c r="V177" i="1"/>
  <c r="V178" i="1"/>
  <c r="V179" i="1"/>
  <c r="V180" i="1"/>
  <c r="V181" i="1"/>
  <c r="V182" i="1"/>
  <c r="V183" i="1"/>
  <c r="V184" i="1"/>
  <c r="V185" i="1"/>
  <c r="V186" i="1"/>
  <c r="V187" i="1"/>
  <c r="V188" i="1"/>
  <c r="V189" i="1"/>
  <c r="V190" i="1"/>
  <c r="V191" i="1"/>
  <c r="V192" i="1"/>
  <c r="V193" i="1"/>
  <c r="V194" i="1"/>
  <c r="V195" i="1"/>
  <c r="R175" i="1"/>
  <c r="R176" i="1"/>
  <c r="R177" i="1"/>
  <c r="R178" i="1"/>
  <c r="R179" i="1"/>
  <c r="R180" i="1"/>
  <c r="R181" i="1"/>
  <c r="R182" i="1"/>
  <c r="R183" i="1"/>
  <c r="R184" i="1"/>
  <c r="R185" i="1"/>
  <c r="R186" i="1"/>
  <c r="O175" i="1"/>
  <c r="O176" i="1"/>
  <c r="O177" i="1"/>
  <c r="O178" i="1"/>
  <c r="O179" i="1"/>
  <c r="O180" i="1"/>
  <c r="O181" i="1"/>
  <c r="O182" i="1"/>
  <c r="O183" i="1"/>
  <c r="O184" i="1"/>
  <c r="O185" i="1"/>
  <c r="O186" i="1"/>
  <c r="Z174" i="1"/>
  <c r="X174" i="1"/>
  <c r="V174" i="1"/>
  <c r="R174" i="1"/>
  <c r="R120" i="1"/>
  <c r="O174" i="1"/>
  <c r="Z147" i="1"/>
  <c r="Z148" i="1"/>
  <c r="Z149" i="1"/>
  <c r="Z150" i="1"/>
  <c r="Z151" i="1"/>
  <c r="Z152" i="1"/>
  <c r="Z153" i="1"/>
  <c r="Z154" i="1"/>
  <c r="Z155" i="1"/>
  <c r="Z156" i="1"/>
  <c r="Z157" i="1"/>
  <c r="Z158" i="1"/>
  <c r="Z159" i="1"/>
  <c r="Z160" i="1"/>
  <c r="Z161" i="1"/>
  <c r="Z162" i="1"/>
  <c r="Z163" i="1"/>
  <c r="Z164" i="1"/>
  <c r="Z165" i="1"/>
  <c r="Z166" i="1"/>
  <c r="Z167" i="1"/>
  <c r="Z146" i="1"/>
  <c r="X147" i="1"/>
  <c r="X148" i="1"/>
  <c r="X149" i="1"/>
  <c r="X150" i="1"/>
  <c r="X151" i="1"/>
  <c r="X152" i="1"/>
  <c r="X153" i="1"/>
  <c r="X154" i="1"/>
  <c r="X155" i="1"/>
  <c r="X156" i="1"/>
  <c r="X157" i="1"/>
  <c r="X158" i="1"/>
  <c r="X159" i="1"/>
  <c r="X160" i="1"/>
  <c r="X161" i="1"/>
  <c r="X162" i="1"/>
  <c r="X163" i="1"/>
  <c r="X164" i="1"/>
  <c r="X165" i="1"/>
  <c r="X166" i="1"/>
  <c r="X167" i="1"/>
  <c r="X146" i="1"/>
  <c r="R147" i="1"/>
  <c r="R148" i="1"/>
  <c r="R149" i="1"/>
  <c r="R150" i="1"/>
  <c r="R151" i="1"/>
  <c r="R152" i="1"/>
  <c r="R153" i="1"/>
  <c r="R154" i="1"/>
  <c r="R155" i="1"/>
  <c r="R156" i="1"/>
  <c r="R157" i="1"/>
  <c r="R158" i="1"/>
  <c r="R146" i="1"/>
  <c r="O147" i="1"/>
  <c r="O148" i="1"/>
  <c r="O149" i="1"/>
  <c r="O150" i="1"/>
  <c r="O151" i="1"/>
  <c r="O152" i="1"/>
  <c r="O153" i="1"/>
  <c r="O154" i="1"/>
  <c r="O155" i="1"/>
  <c r="O156" i="1"/>
  <c r="O157" i="1"/>
  <c r="O158" i="1"/>
  <c r="O146" i="1"/>
  <c r="Z119" i="1"/>
  <c r="Z120" i="1"/>
  <c r="Z121" i="1"/>
  <c r="Z122" i="1"/>
  <c r="Z123" i="1"/>
  <c r="Z124" i="1"/>
  <c r="Z125" i="1"/>
  <c r="Z126" i="1"/>
  <c r="Z127" i="1"/>
  <c r="Z128" i="1"/>
  <c r="Z129" i="1"/>
  <c r="Z130" i="1"/>
  <c r="Z131" i="1"/>
  <c r="Z132" i="1"/>
  <c r="Z133" i="1"/>
  <c r="Z134" i="1"/>
  <c r="Z135" i="1"/>
  <c r="Z136" i="1"/>
  <c r="Z137" i="1"/>
  <c r="Z138" i="1"/>
  <c r="Z139" i="1"/>
  <c r="Z118" i="1"/>
  <c r="X119" i="1"/>
  <c r="X120" i="1"/>
  <c r="X121" i="1"/>
  <c r="X122" i="1"/>
  <c r="X123" i="1"/>
  <c r="X124" i="1"/>
  <c r="X125" i="1"/>
  <c r="X126" i="1"/>
  <c r="X127" i="1"/>
  <c r="X128" i="1"/>
  <c r="X129" i="1"/>
  <c r="X130" i="1"/>
  <c r="X131" i="1"/>
  <c r="X132" i="1"/>
  <c r="X133" i="1"/>
  <c r="X134" i="1"/>
  <c r="X135" i="1"/>
  <c r="X136" i="1"/>
  <c r="X137" i="1"/>
  <c r="X138" i="1"/>
  <c r="X139" i="1"/>
  <c r="X118" i="1"/>
  <c r="V119" i="1"/>
  <c r="V120" i="1"/>
  <c r="V121" i="1"/>
  <c r="V122" i="1"/>
  <c r="V123" i="1"/>
  <c r="V124" i="1"/>
  <c r="V125" i="1"/>
  <c r="V126" i="1"/>
  <c r="V127" i="1"/>
  <c r="V128" i="1"/>
  <c r="V129" i="1"/>
  <c r="V130" i="1"/>
  <c r="V131" i="1"/>
  <c r="V132" i="1"/>
  <c r="V133" i="1"/>
  <c r="V134" i="1"/>
  <c r="V135" i="1"/>
  <c r="V136" i="1"/>
  <c r="V137" i="1"/>
  <c r="V138" i="1"/>
  <c r="V139" i="1"/>
  <c r="V118" i="1"/>
  <c r="R119" i="1"/>
  <c r="R121" i="1"/>
  <c r="R122" i="1"/>
  <c r="R123" i="1"/>
  <c r="R124" i="1"/>
  <c r="R125" i="1"/>
  <c r="R126" i="1"/>
  <c r="R127" i="1"/>
  <c r="R128" i="1"/>
  <c r="R129" i="1"/>
  <c r="R130" i="1"/>
  <c r="R118" i="1"/>
  <c r="O119" i="1"/>
  <c r="O120" i="1"/>
  <c r="O121" i="1"/>
  <c r="O122" i="1"/>
  <c r="O123" i="1"/>
  <c r="O124" i="1"/>
  <c r="O125" i="1"/>
  <c r="O126" i="1"/>
  <c r="O127" i="1"/>
  <c r="O128" i="1"/>
  <c r="O129" i="1"/>
  <c r="O130" i="1"/>
  <c r="O118" i="1"/>
  <c r="Z104" i="1"/>
  <c r="Z105" i="1"/>
  <c r="Z106" i="1"/>
  <c r="Z107" i="1"/>
  <c r="Z108" i="1"/>
  <c r="Z109" i="1"/>
  <c r="Z110" i="1"/>
  <c r="Z111" i="1"/>
  <c r="Z103" i="1"/>
  <c r="X104" i="1"/>
  <c r="X105" i="1"/>
  <c r="X106" i="1"/>
  <c r="X107" i="1"/>
  <c r="X108" i="1"/>
  <c r="X109" i="1"/>
  <c r="X110" i="1"/>
  <c r="X111" i="1"/>
  <c r="X103" i="1"/>
  <c r="V104" i="1"/>
  <c r="V105" i="1"/>
  <c r="V106" i="1"/>
  <c r="V107" i="1"/>
  <c r="V108" i="1"/>
  <c r="V109" i="1"/>
  <c r="V110" i="1"/>
  <c r="V111" i="1"/>
  <c r="V103" i="1"/>
  <c r="Z91" i="1"/>
  <c r="Z92" i="1"/>
  <c r="Z93" i="1"/>
  <c r="Z94" i="1"/>
  <c r="Z95" i="1"/>
  <c r="Z96" i="1"/>
  <c r="Z97" i="1"/>
  <c r="Z98" i="1"/>
  <c r="Z99" i="1"/>
  <c r="Z100" i="1"/>
  <c r="Z101" i="1"/>
  <c r="Z90" i="1"/>
  <c r="X91" i="1"/>
  <c r="X92" i="1"/>
  <c r="X93" i="1"/>
  <c r="X94" i="1"/>
  <c r="X95" i="1"/>
  <c r="X96" i="1"/>
  <c r="X97" i="1"/>
  <c r="X98" i="1"/>
  <c r="X99" i="1"/>
  <c r="X100" i="1"/>
  <c r="X101" i="1"/>
  <c r="X90" i="1"/>
  <c r="V91" i="1"/>
  <c r="V92" i="1"/>
  <c r="V93" i="1"/>
  <c r="V94" i="1"/>
  <c r="V95" i="1"/>
  <c r="V96" i="1"/>
  <c r="V97" i="1"/>
  <c r="V98" i="1"/>
  <c r="V99" i="1"/>
  <c r="V100" i="1"/>
  <c r="V101" i="1"/>
  <c r="V90" i="1"/>
  <c r="R91" i="1"/>
  <c r="R92" i="1"/>
  <c r="R93" i="1"/>
  <c r="R94" i="1"/>
  <c r="R95" i="1"/>
  <c r="R96" i="1"/>
  <c r="R97" i="1"/>
  <c r="R98" i="1"/>
  <c r="R99" i="1"/>
  <c r="R100" i="1"/>
  <c r="R101" i="1"/>
  <c r="R90" i="1"/>
  <c r="O91" i="1"/>
  <c r="O92" i="1"/>
  <c r="O93" i="1"/>
  <c r="O94" i="1"/>
  <c r="O95" i="1"/>
  <c r="O96" i="1"/>
  <c r="O97" i="1"/>
  <c r="O98" i="1"/>
  <c r="O99" i="1"/>
  <c r="O100" i="1"/>
  <c r="O101" i="1"/>
  <c r="O90" i="1"/>
  <c r="Z63" i="1"/>
  <c r="Z64" i="1"/>
  <c r="Z65" i="1"/>
  <c r="Z66" i="1"/>
  <c r="Z67" i="1"/>
  <c r="Z68" i="1"/>
  <c r="Z69" i="1"/>
  <c r="Z70" i="1"/>
  <c r="Z71" i="1"/>
  <c r="Z72" i="1"/>
  <c r="Z73" i="1"/>
  <c r="Z74" i="1"/>
  <c r="Z75" i="1"/>
  <c r="Z76" i="1"/>
  <c r="Z77" i="1"/>
  <c r="Z78" i="1"/>
  <c r="Z79" i="1"/>
  <c r="Z80" i="1"/>
  <c r="Z81" i="1"/>
  <c r="Z82" i="1"/>
  <c r="Z83" i="1"/>
  <c r="Z62" i="1"/>
  <c r="X63" i="1"/>
  <c r="X64" i="1"/>
  <c r="X65" i="1"/>
  <c r="X66" i="1"/>
  <c r="X67" i="1"/>
  <c r="X68" i="1"/>
  <c r="X69" i="1"/>
  <c r="X70" i="1"/>
  <c r="X71" i="1"/>
  <c r="X72" i="1"/>
  <c r="X73" i="1"/>
  <c r="X74" i="1"/>
  <c r="X75" i="1"/>
  <c r="X76" i="1"/>
  <c r="X77" i="1"/>
  <c r="X78" i="1"/>
  <c r="X79" i="1"/>
  <c r="X80" i="1"/>
  <c r="X81" i="1"/>
  <c r="X82" i="1"/>
  <c r="X83" i="1"/>
  <c r="X62" i="1"/>
  <c r="V63" i="1"/>
  <c r="V64" i="1"/>
  <c r="V65" i="1"/>
  <c r="V66" i="1"/>
  <c r="V67" i="1"/>
  <c r="V68" i="1"/>
  <c r="V69" i="1"/>
  <c r="V70" i="1"/>
  <c r="V71" i="1"/>
  <c r="V72" i="1"/>
  <c r="V73" i="1"/>
  <c r="V74" i="1"/>
  <c r="V75" i="1"/>
  <c r="V76" i="1"/>
  <c r="V77" i="1"/>
  <c r="V78" i="1"/>
  <c r="V79" i="1"/>
  <c r="V80" i="1"/>
  <c r="V81" i="1"/>
  <c r="V82" i="1"/>
  <c r="V83" i="1"/>
  <c r="V62" i="1"/>
  <c r="R63" i="1"/>
  <c r="R64" i="1"/>
  <c r="R65" i="1"/>
  <c r="R66" i="1"/>
  <c r="R67" i="1"/>
  <c r="R68" i="1"/>
  <c r="R69" i="1"/>
  <c r="R70" i="1"/>
  <c r="R71" i="1"/>
  <c r="R72" i="1"/>
  <c r="R73" i="1"/>
  <c r="R74" i="1"/>
  <c r="R62" i="1"/>
  <c r="O63" i="1"/>
  <c r="O64" i="1"/>
  <c r="O65" i="1"/>
  <c r="O66" i="1"/>
  <c r="O67" i="1"/>
  <c r="O68" i="1"/>
  <c r="O69" i="1"/>
  <c r="O70" i="1"/>
  <c r="O71" i="1"/>
  <c r="O72" i="1"/>
  <c r="O73" i="1"/>
  <c r="O74" i="1"/>
  <c r="O62" i="1"/>
  <c r="X55" i="1"/>
  <c r="Z35" i="1"/>
  <c r="Z36" i="1"/>
  <c r="Z37" i="1"/>
  <c r="Z38" i="1"/>
  <c r="Z39" i="1"/>
  <c r="Z40" i="1"/>
  <c r="Z41" i="1"/>
  <c r="Z42" i="1"/>
  <c r="Z43" i="1"/>
  <c r="Z44" i="1"/>
  <c r="Z45" i="1"/>
  <c r="Z46" i="1"/>
  <c r="Z47" i="1"/>
  <c r="Z48" i="1"/>
  <c r="Z49" i="1"/>
  <c r="Z50" i="1"/>
  <c r="Z51" i="1"/>
  <c r="Z52" i="1"/>
  <c r="Z53" i="1"/>
  <c r="Z54" i="1"/>
  <c r="Z55" i="1"/>
  <c r="Z34" i="1"/>
  <c r="X35" i="1"/>
  <c r="X36" i="1"/>
  <c r="X37" i="1"/>
  <c r="X38" i="1"/>
  <c r="X39" i="1"/>
  <c r="X40" i="1"/>
  <c r="X41" i="1"/>
  <c r="X42" i="1"/>
  <c r="X43" i="1"/>
  <c r="X44" i="1"/>
  <c r="X45" i="1"/>
  <c r="X46" i="1"/>
  <c r="X47" i="1"/>
  <c r="X48" i="1"/>
  <c r="X49" i="1"/>
  <c r="X50" i="1"/>
  <c r="X51" i="1"/>
  <c r="X52" i="1"/>
  <c r="X53" i="1"/>
  <c r="X54" i="1"/>
  <c r="X34" i="1"/>
  <c r="V35" i="1"/>
  <c r="V36" i="1"/>
  <c r="V37" i="1"/>
  <c r="V38" i="1"/>
  <c r="V39" i="1"/>
  <c r="V40" i="1"/>
  <c r="V41" i="1"/>
  <c r="V42" i="1"/>
  <c r="V43" i="1"/>
  <c r="V44" i="1"/>
  <c r="V45" i="1"/>
  <c r="V46" i="1"/>
  <c r="V47" i="1"/>
  <c r="V48" i="1"/>
  <c r="V49" i="1"/>
  <c r="V50" i="1"/>
  <c r="V51" i="1"/>
  <c r="V52" i="1"/>
  <c r="V53" i="1"/>
  <c r="V54" i="1"/>
  <c r="V55" i="1"/>
  <c r="V34" i="1"/>
  <c r="R35" i="1"/>
  <c r="R36" i="1"/>
  <c r="R37" i="1"/>
  <c r="R38" i="1"/>
  <c r="R39" i="1"/>
  <c r="R40" i="1"/>
  <c r="R41" i="1"/>
  <c r="R42" i="1"/>
  <c r="R43" i="1"/>
  <c r="R44" i="1"/>
  <c r="R45" i="1"/>
  <c r="R46" i="1"/>
  <c r="R34" i="1"/>
  <c r="O35" i="1"/>
  <c r="O36" i="1"/>
  <c r="O37" i="1"/>
  <c r="O38" i="1"/>
  <c r="O39" i="1"/>
  <c r="O40" i="1"/>
  <c r="O41" i="1"/>
  <c r="O42" i="1"/>
  <c r="O43" i="1"/>
  <c r="O44" i="1"/>
  <c r="O45" i="1"/>
  <c r="O46" i="1"/>
  <c r="O34" i="1"/>
  <c r="Z7" i="1"/>
  <c r="Z8" i="1"/>
  <c r="Z9" i="1"/>
  <c r="Z10" i="1"/>
  <c r="Z11" i="1"/>
  <c r="Z12" i="1"/>
  <c r="Z13" i="1"/>
  <c r="Z14" i="1"/>
  <c r="Z15" i="1"/>
  <c r="Z16" i="1"/>
  <c r="Z17" i="1"/>
  <c r="Z18" i="1"/>
  <c r="Z19" i="1"/>
  <c r="Z20" i="1"/>
  <c r="Z21" i="1"/>
  <c r="Z22" i="1"/>
  <c r="Z23" i="1"/>
  <c r="Z24" i="1"/>
  <c r="Z25" i="1"/>
  <c r="Z26" i="1"/>
  <c r="Z27" i="1"/>
  <c r="Z6" i="1"/>
  <c r="X7" i="1"/>
  <c r="X8" i="1"/>
  <c r="X9" i="1"/>
  <c r="X10" i="1"/>
  <c r="X11" i="1"/>
  <c r="X12" i="1"/>
  <c r="X13" i="1"/>
  <c r="X14" i="1"/>
  <c r="X15" i="1"/>
  <c r="X16" i="1"/>
  <c r="X17" i="1"/>
  <c r="X18" i="1"/>
  <c r="X19" i="1"/>
  <c r="X20" i="1"/>
  <c r="X21" i="1"/>
  <c r="X22" i="1"/>
  <c r="X23" i="1"/>
  <c r="X24" i="1"/>
  <c r="X25" i="1"/>
  <c r="X26" i="1"/>
  <c r="X27" i="1"/>
  <c r="R7" i="1"/>
  <c r="R8" i="1"/>
  <c r="R9" i="1"/>
  <c r="R10" i="1"/>
  <c r="R11" i="1"/>
  <c r="R12" i="1"/>
  <c r="R13" i="1"/>
  <c r="R14" i="1"/>
  <c r="R15" i="1"/>
  <c r="R16" i="1"/>
  <c r="R17" i="1"/>
  <c r="R18" i="1"/>
  <c r="O7" i="1"/>
  <c r="O8" i="1"/>
  <c r="O9" i="1"/>
  <c r="O10" i="1"/>
  <c r="O11" i="1"/>
  <c r="O12" i="1"/>
  <c r="O13" i="1"/>
  <c r="O14" i="1"/>
  <c r="O15" i="1"/>
  <c r="O16" i="1"/>
  <c r="O17" i="1"/>
  <c r="O18" i="1"/>
  <c r="X6" i="1"/>
  <c r="R6" i="1"/>
  <c r="O6" i="1"/>
  <c r="N831" i="1"/>
  <c r="AB538" i="1"/>
  <c r="AC538" i="1"/>
  <c r="AE538" i="1"/>
  <c r="AB539" i="1"/>
  <c r="AC539" i="1"/>
  <c r="AE539" i="1"/>
  <c r="AA539" i="1"/>
  <c r="AA538" i="1"/>
  <c r="Y538" i="1"/>
  <c r="Y539" i="1"/>
  <c r="S538" i="1"/>
  <c r="S539" i="1"/>
  <c r="Q538" i="1"/>
  <c r="Q539" i="1"/>
  <c r="N538" i="1"/>
  <c r="N539" i="1"/>
  <c r="N540" i="1"/>
  <c r="V7" i="1"/>
  <c r="V8" i="1"/>
  <c r="V9" i="1"/>
  <c r="V10" i="1"/>
  <c r="V11" i="1"/>
  <c r="V12" i="1"/>
  <c r="V13" i="1"/>
  <c r="V14" i="1"/>
  <c r="V15" i="1"/>
  <c r="V16" i="1"/>
  <c r="V17" i="1"/>
  <c r="V18" i="1"/>
  <c r="V19" i="1"/>
  <c r="V20" i="1"/>
  <c r="V21" i="1"/>
  <c r="V22" i="1"/>
  <c r="V23" i="1"/>
  <c r="V24" i="1"/>
  <c r="V25" i="1"/>
  <c r="V26" i="1"/>
  <c r="V27" i="1"/>
  <c r="V6" i="1"/>
  <c r="U6" i="1"/>
  <c r="T866" i="2"/>
  <c r="T840" i="2"/>
  <c r="V398" i="1"/>
  <c r="S265" i="2"/>
  <c r="R6" i="2"/>
  <c r="T742" i="2"/>
  <c r="T743" i="2"/>
  <c r="T744" i="2"/>
  <c r="T745" i="2"/>
  <c r="T746" i="2"/>
  <c r="T747" i="2"/>
  <c r="T748" i="2"/>
  <c r="T749" i="2"/>
  <c r="T750" i="2"/>
  <c r="T751" i="2"/>
  <c r="T752" i="2"/>
  <c r="T753" i="2"/>
  <c r="T754" i="2"/>
  <c r="T755" i="2"/>
  <c r="T756" i="2"/>
  <c r="T757" i="2"/>
  <c r="T758" i="2"/>
  <c r="T759" i="2"/>
  <c r="T760" i="2"/>
  <c r="T761" i="2"/>
  <c r="T762" i="2"/>
  <c r="Q763" i="2"/>
  <c r="U763" i="2"/>
  <c r="T763" i="2"/>
  <c r="T764" i="2"/>
  <c r="T765" i="2"/>
  <c r="T766" i="2"/>
  <c r="T741" i="2"/>
  <c r="S741" i="2"/>
  <c r="V717" i="1"/>
  <c r="V718" i="1"/>
  <c r="V719" i="1"/>
  <c r="V720" i="1"/>
  <c r="V721" i="1"/>
  <c r="V722" i="1"/>
  <c r="V723" i="1"/>
  <c r="V724" i="1"/>
  <c r="V725" i="1"/>
  <c r="V726" i="1"/>
  <c r="V727" i="1"/>
  <c r="V728" i="1"/>
  <c r="V729" i="1"/>
  <c r="V730" i="1"/>
  <c r="V731" i="1"/>
  <c r="V732" i="1"/>
  <c r="V733" i="1"/>
  <c r="V734" i="1"/>
  <c r="V735" i="1"/>
  <c r="V736" i="1"/>
  <c r="V737" i="1"/>
  <c r="S738" i="1"/>
  <c r="W738" i="1"/>
  <c r="V738" i="1"/>
  <c r="V739" i="1"/>
  <c r="V740" i="1"/>
  <c r="V741" i="1"/>
  <c r="V716" i="1"/>
  <c r="U716" i="1"/>
  <c r="S308" i="1"/>
  <c r="W308" i="1"/>
  <c r="V308" i="1"/>
  <c r="V287" i="1"/>
  <c r="V288" i="1"/>
  <c r="V289" i="1"/>
  <c r="V290" i="1"/>
  <c r="V291" i="1"/>
  <c r="V292" i="1"/>
  <c r="V293" i="1"/>
  <c r="V294" i="1"/>
  <c r="V295" i="1"/>
  <c r="V296" i="1"/>
  <c r="V297" i="1"/>
  <c r="V298" i="1"/>
  <c r="V299" i="1"/>
  <c r="V300" i="1"/>
  <c r="V301" i="1"/>
  <c r="V302" i="1"/>
  <c r="V303" i="1"/>
  <c r="V304" i="1"/>
  <c r="V305" i="1"/>
  <c r="V306" i="1"/>
  <c r="V307" i="1"/>
  <c r="V286" i="1"/>
  <c r="U286" i="1"/>
  <c r="T867" i="2"/>
  <c r="T868" i="2"/>
  <c r="T869" i="2"/>
  <c r="T870" i="2"/>
  <c r="T871" i="2"/>
  <c r="T872" i="2"/>
  <c r="T873" i="2"/>
  <c r="T874" i="2"/>
  <c r="T875" i="2"/>
  <c r="T876" i="2"/>
  <c r="T877" i="2"/>
  <c r="T878" i="2"/>
  <c r="T879" i="2"/>
  <c r="T880" i="2"/>
  <c r="T881" i="2"/>
  <c r="T882" i="2"/>
  <c r="T883" i="2"/>
  <c r="T884" i="2"/>
  <c r="T885" i="2"/>
  <c r="T886" i="2"/>
  <c r="T887" i="2"/>
  <c r="Q888" i="2"/>
  <c r="U888" i="2"/>
  <c r="T888" i="2"/>
  <c r="S866" i="2"/>
  <c r="S19" i="5"/>
  <c r="R19" i="5"/>
  <c r="Q19" i="5"/>
  <c r="T408" i="2"/>
  <c r="T409" i="2"/>
  <c r="T410" i="2"/>
  <c r="T411" i="2"/>
  <c r="T412" i="2"/>
  <c r="T413" i="2"/>
  <c r="T414" i="2"/>
  <c r="T415" i="2"/>
  <c r="T416" i="2"/>
  <c r="T417" i="2"/>
  <c r="T418" i="2"/>
  <c r="T419" i="2"/>
  <c r="T420" i="2"/>
  <c r="T421" i="2"/>
  <c r="T422" i="2"/>
  <c r="T423" i="2"/>
  <c r="T424" i="2"/>
  <c r="T425" i="2"/>
  <c r="T426" i="2"/>
  <c r="T427" i="2"/>
  <c r="T428" i="2"/>
  <c r="Q429" i="2"/>
  <c r="U429" i="2"/>
  <c r="T429" i="2"/>
  <c r="T407" i="2"/>
  <c r="S407" i="2"/>
  <c r="T973" i="2"/>
  <c r="T972" i="2"/>
  <c r="T971" i="2"/>
  <c r="T970" i="2"/>
  <c r="T969" i="2"/>
  <c r="T968" i="2"/>
  <c r="T967" i="2"/>
  <c r="T966" i="2"/>
  <c r="T965" i="2"/>
  <c r="T964" i="2"/>
  <c r="T963" i="2"/>
  <c r="T962" i="2"/>
  <c r="T961" i="2"/>
  <c r="T960" i="2"/>
  <c r="T959" i="2"/>
  <c r="T958" i="2"/>
  <c r="T957" i="2"/>
  <c r="T956" i="2"/>
  <c r="T955" i="2"/>
  <c r="T954" i="2"/>
  <c r="T953" i="2"/>
  <c r="S953" i="2"/>
  <c r="U937" i="1"/>
  <c r="V925" i="1"/>
  <c r="V926" i="1"/>
  <c r="V927" i="1"/>
  <c r="V928" i="1"/>
  <c r="V929" i="1"/>
  <c r="V930" i="1"/>
  <c r="V931" i="1"/>
  <c r="V932" i="1"/>
  <c r="V933" i="1"/>
  <c r="V934" i="1"/>
  <c r="V935" i="1"/>
  <c r="V936" i="1"/>
  <c r="V937" i="1"/>
  <c r="V938" i="1"/>
  <c r="V939" i="1"/>
  <c r="V940" i="1"/>
  <c r="V941" i="1"/>
  <c r="V942" i="1"/>
  <c r="V943" i="1"/>
  <c r="V944" i="1"/>
  <c r="V924" i="1"/>
  <c r="D42" i="5"/>
  <c r="T294" i="2"/>
  <c r="T295" i="2"/>
  <c r="T296" i="2"/>
  <c r="T297" i="2"/>
  <c r="T298" i="2"/>
  <c r="T299" i="2"/>
  <c r="T300" i="2"/>
  <c r="T301" i="2"/>
  <c r="T302" i="2"/>
  <c r="T303" i="2"/>
  <c r="T304" i="2"/>
  <c r="T305" i="2"/>
  <c r="T306" i="2"/>
  <c r="T307" i="2"/>
  <c r="T308" i="2"/>
  <c r="T309" i="2"/>
  <c r="T310" i="2"/>
  <c r="T311" i="2"/>
  <c r="T312" i="2"/>
  <c r="T313" i="2"/>
  <c r="T314" i="2"/>
  <c r="T293" i="2"/>
  <c r="S293" i="2"/>
  <c r="T841" i="2"/>
  <c r="T842" i="2"/>
  <c r="T843" i="2"/>
  <c r="T844" i="2"/>
  <c r="T845" i="2"/>
  <c r="T846" i="2"/>
  <c r="T847" i="2"/>
  <c r="T848" i="2"/>
  <c r="T849" i="2"/>
  <c r="T850" i="2"/>
  <c r="T851" i="2"/>
  <c r="T852" i="2"/>
  <c r="T853" i="2"/>
  <c r="T854" i="2"/>
  <c r="T855" i="2"/>
  <c r="V314" i="1"/>
  <c r="V328" i="1"/>
  <c r="V329" i="1"/>
  <c r="V330" i="1"/>
  <c r="V331" i="1"/>
  <c r="V332" i="1"/>
  <c r="V333" i="1"/>
  <c r="V334" i="1"/>
  <c r="V335" i="1"/>
  <c r="V315" i="1"/>
  <c r="V316" i="1"/>
  <c r="V317" i="1"/>
  <c r="V318" i="1"/>
  <c r="V319" i="1"/>
  <c r="V320" i="1"/>
  <c r="V321" i="1"/>
  <c r="V322" i="1"/>
  <c r="V323" i="1"/>
  <c r="V324" i="1"/>
  <c r="V325" i="1"/>
  <c r="V326" i="1"/>
  <c r="V327" i="1"/>
  <c r="U327" i="1"/>
  <c r="V825" i="1"/>
  <c r="V826" i="1"/>
  <c r="V827" i="1"/>
  <c r="V828" i="1"/>
  <c r="V829" i="1"/>
  <c r="V830" i="1"/>
  <c r="S831" i="1"/>
  <c r="W831" i="1"/>
  <c r="V831" i="1"/>
  <c r="V809" i="1"/>
  <c r="V810" i="1"/>
  <c r="V811" i="1"/>
  <c r="V812" i="1"/>
  <c r="V813" i="1"/>
  <c r="V814" i="1"/>
  <c r="V815" i="1"/>
  <c r="V816" i="1"/>
  <c r="V817" i="1"/>
  <c r="V818" i="1"/>
  <c r="V819" i="1"/>
  <c r="V820" i="1"/>
  <c r="V821" i="1"/>
  <c r="V822" i="1"/>
  <c r="V823" i="1"/>
  <c r="V824" i="1"/>
  <c r="U824" i="1"/>
  <c r="S847" i="2"/>
  <c r="S11" i="5"/>
  <c r="S12" i="5"/>
  <c r="S13" i="5"/>
  <c r="S14" i="5"/>
  <c r="S15" i="5"/>
  <c r="S16" i="5"/>
  <c r="S17" i="5"/>
  <c r="S18" i="5"/>
  <c r="S20" i="5"/>
  <c r="S10" i="5"/>
  <c r="S862" i="1"/>
  <c r="V862" i="1"/>
  <c r="V861" i="1"/>
  <c r="V860" i="1"/>
  <c r="V859" i="1"/>
  <c r="V858" i="1"/>
  <c r="V857" i="1"/>
  <c r="V856" i="1"/>
  <c r="V855" i="1"/>
  <c r="V854" i="1"/>
  <c r="V853" i="1"/>
  <c r="V852" i="1"/>
  <c r="V851" i="1"/>
  <c r="V850" i="1"/>
  <c r="V849" i="1"/>
  <c r="V848" i="1"/>
  <c r="V847" i="1"/>
  <c r="V846" i="1"/>
  <c r="V845" i="1"/>
  <c r="V844" i="1"/>
  <c r="V843" i="1"/>
  <c r="V842" i="1"/>
  <c r="V841" i="1"/>
  <c r="V840" i="1"/>
  <c r="S420" i="1"/>
  <c r="W420" i="1"/>
  <c r="V420" i="1"/>
  <c r="V419" i="1"/>
  <c r="V418" i="1"/>
  <c r="V417" i="1"/>
  <c r="V416" i="1"/>
  <c r="V415" i="1"/>
  <c r="V414" i="1"/>
  <c r="V413" i="1"/>
  <c r="V412" i="1"/>
  <c r="V411" i="1"/>
  <c r="V410" i="1"/>
  <c r="V409" i="1"/>
  <c r="V408" i="1"/>
  <c r="V407" i="1"/>
  <c r="V406" i="1"/>
  <c r="V405" i="1"/>
  <c r="V404" i="1"/>
  <c r="V403" i="1"/>
  <c r="V402" i="1"/>
  <c r="V401" i="1"/>
  <c r="V400" i="1"/>
  <c r="V399" i="1"/>
  <c r="V147" i="1"/>
  <c r="V148" i="1"/>
  <c r="V149" i="1"/>
  <c r="V150" i="1"/>
  <c r="V151" i="1"/>
  <c r="V152" i="1"/>
  <c r="V153" i="1"/>
  <c r="V154" i="1"/>
  <c r="V155" i="1"/>
  <c r="V156" i="1"/>
  <c r="V157" i="1"/>
  <c r="V158" i="1"/>
  <c r="V159" i="1"/>
  <c r="V160" i="1"/>
  <c r="V161" i="1"/>
  <c r="V162" i="1"/>
  <c r="V163" i="1"/>
  <c r="V164" i="1"/>
  <c r="V165" i="1"/>
  <c r="V166" i="1"/>
  <c r="V167" i="1"/>
  <c r="S168" i="1"/>
  <c r="W168" i="1"/>
  <c r="V168" i="1"/>
  <c r="V146" i="1"/>
  <c r="S974" i="2"/>
  <c r="R974" i="2"/>
  <c r="N974" i="2"/>
  <c r="S973" i="2"/>
  <c r="R973" i="2"/>
  <c r="N973" i="2"/>
  <c r="S972" i="2"/>
  <c r="R972" i="2"/>
  <c r="N972" i="2"/>
  <c r="S971" i="2"/>
  <c r="R971" i="2"/>
  <c r="N971" i="2"/>
  <c r="S970" i="2"/>
  <c r="R970" i="2"/>
  <c r="N970" i="2"/>
  <c r="S969" i="2"/>
  <c r="R969" i="2"/>
  <c r="N969" i="2"/>
  <c r="S968" i="2"/>
  <c r="R968" i="2"/>
  <c r="N968" i="2"/>
  <c r="S967" i="2"/>
  <c r="R967" i="2"/>
  <c r="N967" i="2"/>
  <c r="S966" i="2"/>
  <c r="R966" i="2"/>
  <c r="N966" i="2"/>
  <c r="S965" i="2"/>
  <c r="R965" i="2"/>
  <c r="N965" i="2"/>
  <c r="S964" i="2"/>
  <c r="R964" i="2"/>
  <c r="N964" i="2"/>
  <c r="S963" i="2"/>
  <c r="R963" i="2"/>
  <c r="N963" i="2"/>
  <c r="S962" i="2"/>
  <c r="R962" i="2"/>
  <c r="N962" i="2"/>
  <c r="S961" i="2"/>
  <c r="R961" i="2"/>
  <c r="N961" i="2"/>
  <c r="S960" i="2"/>
  <c r="R960" i="2"/>
  <c r="N960" i="2"/>
  <c r="S959" i="2"/>
  <c r="R959" i="2"/>
  <c r="N959" i="2"/>
  <c r="S958" i="2"/>
  <c r="R958" i="2"/>
  <c r="N958" i="2"/>
  <c r="S957" i="2"/>
  <c r="R957" i="2"/>
  <c r="N957" i="2"/>
  <c r="S956" i="2"/>
  <c r="R956" i="2"/>
  <c r="N956" i="2"/>
  <c r="S955" i="2"/>
  <c r="R955" i="2"/>
  <c r="N955" i="2"/>
  <c r="S954" i="2"/>
  <c r="R954" i="2"/>
  <c r="N954" i="2"/>
  <c r="R953" i="2"/>
  <c r="N953" i="2"/>
  <c r="U945" i="1"/>
  <c r="T945" i="1"/>
  <c r="P945" i="1"/>
  <c r="U944" i="1"/>
  <c r="T944" i="1"/>
  <c r="P944" i="1"/>
  <c r="U943" i="1"/>
  <c r="T943" i="1"/>
  <c r="P943" i="1"/>
  <c r="U942" i="1"/>
  <c r="T942" i="1"/>
  <c r="P942" i="1"/>
  <c r="U941" i="1"/>
  <c r="T941" i="1"/>
  <c r="P941" i="1"/>
  <c r="U940" i="1"/>
  <c r="T940" i="1"/>
  <c r="P940" i="1"/>
  <c r="U939" i="1"/>
  <c r="T939" i="1"/>
  <c r="P939" i="1"/>
  <c r="U938" i="1"/>
  <c r="T938" i="1"/>
  <c r="P938" i="1"/>
  <c r="T937" i="1"/>
  <c r="P937" i="1"/>
  <c r="U936" i="1"/>
  <c r="T936" i="1"/>
  <c r="P936" i="1"/>
  <c r="U935" i="1"/>
  <c r="T935" i="1"/>
  <c r="P935" i="1"/>
  <c r="U934" i="1"/>
  <c r="T934" i="1"/>
  <c r="P934" i="1"/>
  <c r="U933" i="1"/>
  <c r="T933" i="1"/>
  <c r="P933" i="1"/>
  <c r="U932" i="1"/>
  <c r="T932" i="1"/>
  <c r="P932" i="1"/>
  <c r="U931" i="1"/>
  <c r="T931" i="1"/>
  <c r="P931" i="1"/>
  <c r="U930" i="1"/>
  <c r="T930" i="1"/>
  <c r="P930" i="1"/>
  <c r="U929" i="1"/>
  <c r="T929" i="1"/>
  <c r="P929" i="1"/>
  <c r="U928" i="1"/>
  <c r="T928" i="1"/>
  <c r="P928" i="1"/>
  <c r="U927" i="1"/>
  <c r="T927" i="1"/>
  <c r="P927" i="1"/>
  <c r="U926" i="1"/>
  <c r="T926" i="1"/>
  <c r="P926" i="1"/>
  <c r="U925" i="1"/>
  <c r="T925" i="1"/>
  <c r="P925" i="1"/>
  <c r="U924" i="1"/>
  <c r="T924" i="1"/>
  <c r="P924" i="1"/>
  <c r="R976" i="2"/>
  <c r="S976" i="2"/>
  <c r="R977" i="2"/>
  <c r="S977" i="2"/>
  <c r="R978" i="2"/>
  <c r="S978" i="2"/>
  <c r="R979" i="2"/>
  <c r="S979" i="2"/>
  <c r="R980" i="2"/>
  <c r="S980" i="2"/>
  <c r="N976" i="2"/>
  <c r="N977" i="2"/>
  <c r="N978" i="2"/>
  <c r="N979" i="2"/>
  <c r="N980" i="2"/>
  <c r="T947" i="1"/>
  <c r="U947" i="1"/>
  <c r="T948" i="1"/>
  <c r="U948" i="1"/>
  <c r="T949" i="1"/>
  <c r="U949" i="1"/>
  <c r="T950" i="1"/>
  <c r="U950" i="1"/>
  <c r="T951" i="1"/>
  <c r="U951" i="1"/>
  <c r="P947" i="1"/>
  <c r="P948" i="1"/>
  <c r="P949" i="1"/>
  <c r="P950" i="1"/>
  <c r="P951" i="1"/>
  <c r="AC975" i="2"/>
  <c r="AB975" i="2"/>
  <c r="AA975" i="2"/>
  <c r="Z975" i="2"/>
  <c r="Y975" i="2"/>
  <c r="W975" i="2"/>
  <c r="U975" i="2"/>
  <c r="Q975" i="2"/>
  <c r="O975" i="2"/>
  <c r="L975" i="2"/>
  <c r="K975" i="2"/>
  <c r="J975" i="2"/>
  <c r="AE946" i="1"/>
  <c r="AD946" i="1"/>
  <c r="AC946" i="1"/>
  <c r="AB946" i="1"/>
  <c r="AA946" i="1"/>
  <c r="Y946" i="1"/>
  <c r="W946" i="1"/>
  <c r="S946" i="1"/>
  <c r="R946" i="1"/>
  <c r="Q946" i="1"/>
  <c r="O946" i="1"/>
  <c r="N946" i="1"/>
  <c r="M946" i="1"/>
  <c r="L946" i="1"/>
  <c r="K946" i="1"/>
  <c r="R20" i="5"/>
  <c r="R18" i="5"/>
  <c r="R17" i="5"/>
  <c r="R16" i="5"/>
  <c r="R15" i="5"/>
  <c r="R14" i="5"/>
  <c r="R13" i="5"/>
  <c r="R12" i="5"/>
  <c r="R11" i="5"/>
  <c r="R10" i="5"/>
  <c r="Q10" i="5"/>
  <c r="Q20" i="5"/>
  <c r="Q18" i="5"/>
  <c r="Q17" i="5"/>
  <c r="Q16" i="5"/>
  <c r="Q15" i="5"/>
  <c r="Q14" i="5"/>
  <c r="Q13" i="5"/>
  <c r="Q12" i="5"/>
  <c r="Q11" i="5"/>
  <c r="N13" i="5"/>
  <c r="N11" i="5"/>
  <c r="N196" i="4"/>
  <c r="Q196" i="4"/>
  <c r="P196" i="4"/>
  <c r="P195" i="4"/>
  <c r="P194" i="4"/>
  <c r="P193" i="4"/>
  <c r="P192" i="4"/>
  <c r="P191" i="4"/>
  <c r="P190" i="4"/>
  <c r="P189" i="4"/>
  <c r="P188" i="4"/>
  <c r="P187" i="4"/>
  <c r="P186" i="4"/>
  <c r="P185" i="4"/>
  <c r="P184" i="4"/>
  <c r="P183" i="4"/>
  <c r="P182" i="4"/>
  <c r="P181" i="4"/>
  <c r="P180" i="4"/>
  <c r="P179" i="4"/>
  <c r="P178" i="4"/>
  <c r="P177" i="4"/>
  <c r="P176" i="4"/>
  <c r="P175" i="4"/>
  <c r="P174" i="4"/>
  <c r="N168" i="4"/>
  <c r="Q168" i="4"/>
  <c r="P168" i="4"/>
  <c r="P167" i="4"/>
  <c r="P166" i="4"/>
  <c r="P165" i="4"/>
  <c r="P164" i="4"/>
  <c r="P163" i="4"/>
  <c r="P162" i="4"/>
  <c r="P161" i="4"/>
  <c r="P160" i="4"/>
  <c r="P159" i="4"/>
  <c r="P158" i="4"/>
  <c r="P157" i="4"/>
  <c r="P156" i="4"/>
  <c r="P155" i="4"/>
  <c r="P154" i="4"/>
  <c r="P153" i="4"/>
  <c r="P152" i="4"/>
  <c r="P151" i="4"/>
  <c r="P150" i="4"/>
  <c r="P149" i="4"/>
  <c r="P148" i="4"/>
  <c r="P147" i="4"/>
  <c r="P146" i="4"/>
  <c r="O140" i="4"/>
  <c r="Q140" i="4"/>
  <c r="P140" i="4"/>
  <c r="P139" i="4"/>
  <c r="P138" i="4"/>
  <c r="P137" i="4"/>
  <c r="P136" i="4"/>
  <c r="P135" i="4"/>
  <c r="P134" i="4"/>
  <c r="P133" i="4"/>
  <c r="P132" i="4"/>
  <c r="P131" i="4"/>
  <c r="P130" i="4"/>
  <c r="P129" i="4"/>
  <c r="P128" i="4"/>
  <c r="P127" i="4"/>
  <c r="P126" i="4"/>
  <c r="P125" i="4"/>
  <c r="P124" i="4"/>
  <c r="P123" i="4"/>
  <c r="P122" i="4"/>
  <c r="P121" i="4"/>
  <c r="P120" i="4"/>
  <c r="P119" i="4"/>
  <c r="P118" i="4"/>
  <c r="O112" i="4"/>
  <c r="Q112" i="4"/>
  <c r="P112" i="4"/>
  <c r="P111" i="4"/>
  <c r="P110" i="4"/>
  <c r="P109" i="4"/>
  <c r="P108" i="4"/>
  <c r="P107" i="4"/>
  <c r="P106" i="4"/>
  <c r="P105" i="4"/>
  <c r="P104" i="4"/>
  <c r="P103" i="4"/>
  <c r="P102" i="4"/>
  <c r="P101" i="4"/>
  <c r="P100" i="4"/>
  <c r="P99" i="4"/>
  <c r="P98" i="4"/>
  <c r="P97" i="4"/>
  <c r="P96" i="4"/>
  <c r="P95" i="4"/>
  <c r="P94" i="4"/>
  <c r="P93" i="4"/>
  <c r="P92" i="4"/>
  <c r="P91" i="4"/>
  <c r="P90" i="4"/>
  <c r="O84" i="4"/>
  <c r="Q84" i="4"/>
  <c r="P84" i="4"/>
  <c r="P83" i="4"/>
  <c r="P82" i="4"/>
  <c r="P81" i="4"/>
  <c r="P80" i="4"/>
  <c r="P79" i="4"/>
  <c r="P78" i="4"/>
  <c r="P77" i="4"/>
  <c r="P76" i="4"/>
  <c r="P75" i="4"/>
  <c r="P74" i="4"/>
  <c r="P73" i="4"/>
  <c r="P72" i="4"/>
  <c r="P71" i="4"/>
  <c r="P70" i="4"/>
  <c r="P69" i="4"/>
  <c r="P68" i="4"/>
  <c r="P67" i="4"/>
  <c r="P66" i="4"/>
  <c r="P65" i="4"/>
  <c r="P64" i="4"/>
  <c r="P63" i="4"/>
  <c r="P62" i="4"/>
  <c r="O56" i="4"/>
  <c r="Q56" i="4"/>
  <c r="P56" i="4"/>
  <c r="P55" i="4"/>
  <c r="P54" i="4"/>
  <c r="P53" i="4"/>
  <c r="P52" i="4"/>
  <c r="P51" i="4"/>
  <c r="P50" i="4"/>
  <c r="P49" i="4"/>
  <c r="P48" i="4"/>
  <c r="P47" i="4"/>
  <c r="P46" i="4"/>
  <c r="P45" i="4"/>
  <c r="P44" i="4"/>
  <c r="P43" i="4"/>
  <c r="P42" i="4"/>
  <c r="P41" i="4"/>
  <c r="P40" i="4"/>
  <c r="P39" i="4"/>
  <c r="P38" i="4"/>
  <c r="P37" i="4"/>
  <c r="P36" i="4"/>
  <c r="P35" i="4"/>
  <c r="P34" i="4"/>
  <c r="S196" i="4"/>
  <c r="W196" i="4"/>
  <c r="U196" i="4"/>
  <c r="T196" i="4"/>
  <c r="U195" i="4"/>
  <c r="T195" i="4"/>
  <c r="U194" i="4"/>
  <c r="T194" i="4"/>
  <c r="U193" i="4"/>
  <c r="T193" i="4"/>
  <c r="U192" i="4"/>
  <c r="T192" i="4"/>
  <c r="U191" i="4"/>
  <c r="T191" i="4"/>
  <c r="U190" i="4"/>
  <c r="T190" i="4"/>
  <c r="U189" i="4"/>
  <c r="T189" i="4"/>
  <c r="U188" i="4"/>
  <c r="T188" i="4"/>
  <c r="U187" i="4"/>
  <c r="T187" i="4"/>
  <c r="U186" i="4"/>
  <c r="T186" i="4"/>
  <c r="U185" i="4"/>
  <c r="T185" i="4"/>
  <c r="U184" i="4"/>
  <c r="T184" i="4"/>
  <c r="U183" i="4"/>
  <c r="T183" i="4"/>
  <c r="U182" i="4"/>
  <c r="T182" i="4"/>
  <c r="U181" i="4"/>
  <c r="T181" i="4"/>
  <c r="U180" i="4"/>
  <c r="T180" i="4"/>
  <c r="U179" i="4"/>
  <c r="T179" i="4"/>
  <c r="U178" i="4"/>
  <c r="T178" i="4"/>
  <c r="U177" i="4"/>
  <c r="T177" i="4"/>
  <c r="U176" i="4"/>
  <c r="T176" i="4"/>
  <c r="U175" i="4"/>
  <c r="T175" i="4"/>
  <c r="U174" i="4"/>
  <c r="T174" i="4"/>
  <c r="S168" i="4"/>
  <c r="W168" i="4"/>
  <c r="U168" i="4"/>
  <c r="T168" i="4"/>
  <c r="U167" i="4"/>
  <c r="T167" i="4"/>
  <c r="U166" i="4"/>
  <c r="T166" i="4"/>
  <c r="U165" i="4"/>
  <c r="T165" i="4"/>
  <c r="U164" i="4"/>
  <c r="T164" i="4"/>
  <c r="U163" i="4"/>
  <c r="T163" i="4"/>
  <c r="U162" i="4"/>
  <c r="T162" i="4"/>
  <c r="U161" i="4"/>
  <c r="T161" i="4"/>
  <c r="U160" i="4"/>
  <c r="T160" i="4"/>
  <c r="U159" i="4"/>
  <c r="T159" i="4"/>
  <c r="U158" i="4"/>
  <c r="T158" i="4"/>
  <c r="U157" i="4"/>
  <c r="T157" i="4"/>
  <c r="U156" i="4"/>
  <c r="T156" i="4"/>
  <c r="U155" i="4"/>
  <c r="T155" i="4"/>
  <c r="U154" i="4"/>
  <c r="T154" i="4"/>
  <c r="U153" i="4"/>
  <c r="T153" i="4"/>
  <c r="U152" i="4"/>
  <c r="T152" i="4"/>
  <c r="U151" i="4"/>
  <c r="T151" i="4"/>
  <c r="U150" i="4"/>
  <c r="T150" i="4"/>
  <c r="U149" i="4"/>
  <c r="T149" i="4"/>
  <c r="U148" i="4"/>
  <c r="T148" i="4"/>
  <c r="U147" i="4"/>
  <c r="T147" i="4"/>
  <c r="U146" i="4"/>
  <c r="T146" i="4"/>
  <c r="S140" i="4"/>
  <c r="W140" i="4"/>
  <c r="U140" i="4"/>
  <c r="T140" i="4"/>
  <c r="U139" i="4"/>
  <c r="T139" i="4"/>
  <c r="U138" i="4"/>
  <c r="T138" i="4"/>
  <c r="U137" i="4"/>
  <c r="T137" i="4"/>
  <c r="U136" i="4"/>
  <c r="T136" i="4"/>
  <c r="U135" i="4"/>
  <c r="T135" i="4"/>
  <c r="U134" i="4"/>
  <c r="T134" i="4"/>
  <c r="U133" i="4"/>
  <c r="T133" i="4"/>
  <c r="U132" i="4"/>
  <c r="T132" i="4"/>
  <c r="U131" i="4"/>
  <c r="T131" i="4"/>
  <c r="U130" i="4"/>
  <c r="T130" i="4"/>
  <c r="U129" i="4"/>
  <c r="T129" i="4"/>
  <c r="U128" i="4"/>
  <c r="T128" i="4"/>
  <c r="U127" i="4"/>
  <c r="T127" i="4"/>
  <c r="U126" i="4"/>
  <c r="T126" i="4"/>
  <c r="U125" i="4"/>
  <c r="T125" i="4"/>
  <c r="U124" i="4"/>
  <c r="T124" i="4"/>
  <c r="U123" i="4"/>
  <c r="T123" i="4"/>
  <c r="U122" i="4"/>
  <c r="T122" i="4"/>
  <c r="U121" i="4"/>
  <c r="T121" i="4"/>
  <c r="U120" i="4"/>
  <c r="T120" i="4"/>
  <c r="U119" i="4"/>
  <c r="T119" i="4"/>
  <c r="U118" i="4"/>
  <c r="T118" i="4"/>
  <c r="S112" i="4"/>
  <c r="W112" i="4"/>
  <c r="U112" i="4"/>
  <c r="T112" i="4"/>
  <c r="U111" i="4"/>
  <c r="T111" i="4"/>
  <c r="U110" i="4"/>
  <c r="T110" i="4"/>
  <c r="U109" i="4"/>
  <c r="T109" i="4"/>
  <c r="U108" i="4"/>
  <c r="T108" i="4"/>
  <c r="U107" i="4"/>
  <c r="T107" i="4"/>
  <c r="U106" i="4"/>
  <c r="T106" i="4"/>
  <c r="U105" i="4"/>
  <c r="T105" i="4"/>
  <c r="U104" i="4"/>
  <c r="T104" i="4"/>
  <c r="U103" i="4"/>
  <c r="T103" i="4"/>
  <c r="U102" i="4"/>
  <c r="T102" i="4"/>
  <c r="U101" i="4"/>
  <c r="T101" i="4"/>
  <c r="U100" i="4"/>
  <c r="T100" i="4"/>
  <c r="U99" i="4"/>
  <c r="T99" i="4"/>
  <c r="U98" i="4"/>
  <c r="T98" i="4"/>
  <c r="U97" i="4"/>
  <c r="T97" i="4"/>
  <c r="U96" i="4"/>
  <c r="T96" i="4"/>
  <c r="U95" i="4"/>
  <c r="T95" i="4"/>
  <c r="U94" i="4"/>
  <c r="T94" i="4"/>
  <c r="U93" i="4"/>
  <c r="T93" i="4"/>
  <c r="U92" i="4"/>
  <c r="T92" i="4"/>
  <c r="U91" i="4"/>
  <c r="T91" i="4"/>
  <c r="U90" i="4"/>
  <c r="T90" i="4"/>
  <c r="S84" i="4"/>
  <c r="W84" i="4"/>
  <c r="U84" i="4"/>
  <c r="T84" i="4"/>
  <c r="U83" i="4"/>
  <c r="T83" i="4"/>
  <c r="U82" i="4"/>
  <c r="T82" i="4"/>
  <c r="U81" i="4"/>
  <c r="T81" i="4"/>
  <c r="U80" i="4"/>
  <c r="T80" i="4"/>
  <c r="U79" i="4"/>
  <c r="T79" i="4"/>
  <c r="U78" i="4"/>
  <c r="T78" i="4"/>
  <c r="U77" i="4"/>
  <c r="T77" i="4"/>
  <c r="U76" i="4"/>
  <c r="T76" i="4"/>
  <c r="U75" i="4"/>
  <c r="T75" i="4"/>
  <c r="U74" i="4"/>
  <c r="T74" i="4"/>
  <c r="U73" i="4"/>
  <c r="T73" i="4"/>
  <c r="U72" i="4"/>
  <c r="T72" i="4"/>
  <c r="U71" i="4"/>
  <c r="T71" i="4"/>
  <c r="U70" i="4"/>
  <c r="T70" i="4"/>
  <c r="U69" i="4"/>
  <c r="T69" i="4"/>
  <c r="U68" i="4"/>
  <c r="T68" i="4"/>
  <c r="U67" i="4"/>
  <c r="T67" i="4"/>
  <c r="U66" i="4"/>
  <c r="T66" i="4"/>
  <c r="U65" i="4"/>
  <c r="T65" i="4"/>
  <c r="U64" i="4"/>
  <c r="T64" i="4"/>
  <c r="U63" i="4"/>
  <c r="T63" i="4"/>
  <c r="U62" i="4"/>
  <c r="T62" i="4"/>
  <c r="S56" i="4"/>
  <c r="W56" i="4"/>
  <c r="U56" i="4"/>
  <c r="T56" i="4"/>
  <c r="U55" i="4"/>
  <c r="T55" i="4"/>
  <c r="U54" i="4"/>
  <c r="T54" i="4"/>
  <c r="U53" i="4"/>
  <c r="T53" i="4"/>
  <c r="U52" i="4"/>
  <c r="T52" i="4"/>
  <c r="U51" i="4"/>
  <c r="T51" i="4"/>
  <c r="U50" i="4"/>
  <c r="T50" i="4"/>
  <c r="U49" i="4"/>
  <c r="T49" i="4"/>
  <c r="U48" i="4"/>
  <c r="T48" i="4"/>
  <c r="U47" i="4"/>
  <c r="T47" i="4"/>
  <c r="U46" i="4"/>
  <c r="T46" i="4"/>
  <c r="U45" i="4"/>
  <c r="T45" i="4"/>
  <c r="U44" i="4"/>
  <c r="T44" i="4"/>
  <c r="U43" i="4"/>
  <c r="T43" i="4"/>
  <c r="U42" i="4"/>
  <c r="T42" i="4"/>
  <c r="U41" i="4"/>
  <c r="T41" i="4"/>
  <c r="U40" i="4"/>
  <c r="T40" i="4"/>
  <c r="U39" i="4"/>
  <c r="T39" i="4"/>
  <c r="U38" i="4"/>
  <c r="T38" i="4"/>
  <c r="U37" i="4"/>
  <c r="T37" i="4"/>
  <c r="U36" i="4"/>
  <c r="T36" i="4"/>
  <c r="U35" i="4"/>
  <c r="T35" i="4"/>
  <c r="U34" i="4"/>
  <c r="T34" i="4"/>
  <c r="S28" i="4"/>
  <c r="W28" i="4"/>
  <c r="U28" i="4"/>
  <c r="T28" i="4"/>
  <c r="U27" i="4"/>
  <c r="T27" i="4"/>
  <c r="U26" i="4"/>
  <c r="T26" i="4"/>
  <c r="U25" i="4"/>
  <c r="T25" i="4"/>
  <c r="U24" i="4"/>
  <c r="T24" i="4"/>
  <c r="U23" i="4"/>
  <c r="T23" i="4"/>
  <c r="U22" i="4"/>
  <c r="T22" i="4"/>
  <c r="U21" i="4"/>
  <c r="T21" i="4"/>
  <c r="U20" i="4"/>
  <c r="T20" i="4"/>
  <c r="U19" i="4"/>
  <c r="T19" i="4"/>
  <c r="U18" i="4"/>
  <c r="T18" i="4"/>
  <c r="U17" i="4"/>
  <c r="T17" i="4"/>
  <c r="U16" i="4"/>
  <c r="T16" i="4"/>
  <c r="U15" i="4"/>
  <c r="T15" i="4"/>
  <c r="U14" i="4"/>
  <c r="T14" i="4"/>
  <c r="U13" i="4"/>
  <c r="T13" i="4"/>
  <c r="U12" i="4"/>
  <c r="T12" i="4"/>
  <c r="U11" i="4"/>
  <c r="T11" i="4"/>
  <c r="U10" i="4"/>
  <c r="T10" i="4"/>
  <c r="U9" i="4"/>
  <c r="T9" i="4"/>
  <c r="U8" i="4"/>
  <c r="T8" i="4"/>
  <c r="U7" i="4"/>
  <c r="T7" i="4"/>
  <c r="U6" i="4"/>
  <c r="T6" i="4"/>
  <c r="O28" i="4"/>
  <c r="Q28" i="4"/>
  <c r="P28" i="4"/>
  <c r="P27" i="4"/>
  <c r="P26" i="4"/>
  <c r="P25" i="4"/>
  <c r="P24" i="4"/>
  <c r="P23" i="4"/>
  <c r="P22" i="4"/>
  <c r="P21" i="4"/>
  <c r="P20" i="4"/>
  <c r="P19" i="4"/>
  <c r="P18" i="4"/>
  <c r="P17" i="4"/>
  <c r="P16" i="4"/>
  <c r="P15" i="4"/>
  <c r="P14" i="4"/>
  <c r="P13" i="4"/>
  <c r="P12" i="4"/>
  <c r="P11" i="4"/>
  <c r="P10" i="4"/>
  <c r="P9" i="4"/>
  <c r="P8" i="4"/>
  <c r="P7" i="4"/>
  <c r="P6" i="4"/>
  <c r="S520" i="2"/>
  <c r="R520" i="2"/>
  <c r="S519" i="2"/>
  <c r="R519" i="2"/>
  <c r="S518" i="2"/>
  <c r="R518" i="2"/>
  <c r="S553" i="2"/>
  <c r="R553" i="2"/>
  <c r="S552" i="2"/>
  <c r="R552" i="2"/>
  <c r="S551" i="2"/>
  <c r="R551" i="2"/>
  <c r="S586" i="2"/>
  <c r="R586" i="2"/>
  <c r="S585" i="2"/>
  <c r="R585" i="2"/>
  <c r="S584" i="2"/>
  <c r="R584" i="2"/>
  <c r="S766" i="2"/>
  <c r="R766" i="2"/>
  <c r="S765" i="2"/>
  <c r="R765" i="2"/>
  <c r="S764" i="2"/>
  <c r="R764" i="2"/>
  <c r="S762" i="2"/>
  <c r="R762" i="2"/>
  <c r="S761" i="2"/>
  <c r="R761" i="2"/>
  <c r="S760" i="2"/>
  <c r="R760" i="2"/>
  <c r="S759" i="2"/>
  <c r="R759" i="2"/>
  <c r="S758" i="2"/>
  <c r="R758" i="2"/>
  <c r="S757" i="2"/>
  <c r="R757" i="2"/>
  <c r="S756" i="2"/>
  <c r="R756" i="2"/>
  <c r="S755" i="2"/>
  <c r="R755" i="2"/>
  <c r="S754" i="2"/>
  <c r="R754" i="2"/>
  <c r="S753" i="2"/>
  <c r="R753" i="2"/>
  <c r="S752" i="2"/>
  <c r="R752" i="2"/>
  <c r="S751" i="2"/>
  <c r="R751" i="2"/>
  <c r="S750" i="2"/>
  <c r="R750" i="2"/>
  <c r="S749" i="2"/>
  <c r="R749" i="2"/>
  <c r="S748" i="2"/>
  <c r="R748" i="2"/>
  <c r="S747" i="2"/>
  <c r="R747" i="2"/>
  <c r="S746" i="2"/>
  <c r="R746" i="2"/>
  <c r="S745" i="2"/>
  <c r="R745" i="2"/>
  <c r="S744" i="2"/>
  <c r="R744" i="2"/>
  <c r="S743" i="2"/>
  <c r="R743" i="2"/>
  <c r="S742" i="2"/>
  <c r="R742" i="2"/>
  <c r="R741" i="2"/>
  <c r="S797" i="2"/>
  <c r="R797" i="2"/>
  <c r="S796" i="2"/>
  <c r="R796" i="2"/>
  <c r="S795" i="2"/>
  <c r="R795" i="2"/>
  <c r="S793" i="2"/>
  <c r="R793" i="2"/>
  <c r="S792" i="2"/>
  <c r="R792" i="2"/>
  <c r="S791" i="2"/>
  <c r="R791" i="2"/>
  <c r="S790" i="2"/>
  <c r="R790" i="2"/>
  <c r="S789" i="2"/>
  <c r="R789" i="2"/>
  <c r="S788" i="2"/>
  <c r="R788" i="2"/>
  <c r="S787" i="2"/>
  <c r="R787" i="2"/>
  <c r="S786" i="2"/>
  <c r="R786" i="2"/>
  <c r="S785" i="2"/>
  <c r="R785" i="2"/>
  <c r="S784" i="2"/>
  <c r="R784" i="2"/>
  <c r="S783" i="2"/>
  <c r="R783" i="2"/>
  <c r="S782" i="2"/>
  <c r="R782" i="2"/>
  <c r="S781" i="2"/>
  <c r="R781" i="2"/>
  <c r="S780" i="2"/>
  <c r="R780" i="2"/>
  <c r="S779" i="2"/>
  <c r="R779" i="2"/>
  <c r="S778" i="2"/>
  <c r="R778" i="2"/>
  <c r="S777" i="2"/>
  <c r="R777" i="2"/>
  <c r="S776" i="2"/>
  <c r="R776" i="2"/>
  <c r="S775" i="2"/>
  <c r="R775" i="2"/>
  <c r="S774" i="2"/>
  <c r="R774" i="2"/>
  <c r="S773" i="2"/>
  <c r="R773" i="2"/>
  <c r="S772" i="2"/>
  <c r="R772" i="2"/>
  <c r="S828" i="2"/>
  <c r="R828" i="2"/>
  <c r="S827" i="2"/>
  <c r="R827" i="2"/>
  <c r="S826" i="2"/>
  <c r="R826" i="2"/>
  <c r="S824" i="2"/>
  <c r="R824" i="2"/>
  <c r="S823" i="2"/>
  <c r="R823" i="2"/>
  <c r="S822" i="2"/>
  <c r="R822" i="2"/>
  <c r="S821" i="2"/>
  <c r="R821" i="2"/>
  <c r="S820" i="2"/>
  <c r="R820" i="2"/>
  <c r="S819" i="2"/>
  <c r="R819" i="2"/>
  <c r="S818" i="2"/>
  <c r="R818" i="2"/>
  <c r="S817" i="2"/>
  <c r="R817" i="2"/>
  <c r="S816" i="2"/>
  <c r="R816" i="2"/>
  <c r="S815" i="2"/>
  <c r="R815" i="2"/>
  <c r="S814" i="2"/>
  <c r="R814" i="2"/>
  <c r="S813" i="2"/>
  <c r="R813" i="2"/>
  <c r="S812" i="2"/>
  <c r="R812" i="2"/>
  <c r="S811" i="2"/>
  <c r="R811" i="2"/>
  <c r="S810" i="2"/>
  <c r="R810" i="2"/>
  <c r="S809" i="2"/>
  <c r="R809" i="2"/>
  <c r="S808" i="2"/>
  <c r="R808" i="2"/>
  <c r="S807" i="2"/>
  <c r="R807" i="2"/>
  <c r="S806" i="2"/>
  <c r="R806" i="2"/>
  <c r="S805" i="2"/>
  <c r="R805" i="2"/>
  <c r="S804" i="2"/>
  <c r="R804" i="2"/>
  <c r="S803" i="2"/>
  <c r="R803" i="2"/>
  <c r="S859" i="2"/>
  <c r="R859" i="2"/>
  <c r="S858" i="2"/>
  <c r="R858" i="2"/>
  <c r="S857" i="2"/>
  <c r="R857" i="2"/>
  <c r="S945" i="2"/>
  <c r="R945" i="2"/>
  <c r="S944" i="2"/>
  <c r="R944" i="2"/>
  <c r="S943" i="2"/>
  <c r="R943" i="2"/>
  <c r="S942" i="2"/>
  <c r="R942" i="2"/>
  <c r="S941" i="2"/>
  <c r="R941" i="2"/>
  <c r="S940" i="2"/>
  <c r="R940" i="2"/>
  <c r="S939" i="2"/>
  <c r="R939" i="2"/>
  <c r="S938" i="2"/>
  <c r="R938" i="2"/>
  <c r="S937" i="2"/>
  <c r="R937" i="2"/>
  <c r="S936" i="2"/>
  <c r="R936" i="2"/>
  <c r="S935" i="2"/>
  <c r="R935" i="2"/>
  <c r="S934" i="2"/>
  <c r="R934" i="2"/>
  <c r="S933" i="2"/>
  <c r="R933" i="2"/>
  <c r="S932" i="2"/>
  <c r="R932" i="2"/>
  <c r="S931" i="2"/>
  <c r="R931" i="2"/>
  <c r="S930" i="2"/>
  <c r="R930" i="2"/>
  <c r="S929" i="2"/>
  <c r="R929" i="2"/>
  <c r="S928" i="2"/>
  <c r="R928" i="2"/>
  <c r="S927" i="2"/>
  <c r="R927" i="2"/>
  <c r="S926" i="2"/>
  <c r="R926" i="2"/>
  <c r="S925" i="2"/>
  <c r="R925" i="2"/>
  <c r="S924" i="2"/>
  <c r="R924" i="2"/>
  <c r="S916" i="2"/>
  <c r="R916" i="2"/>
  <c r="S915" i="2"/>
  <c r="R915" i="2"/>
  <c r="S914" i="2"/>
  <c r="R914" i="2"/>
  <c r="S913" i="2"/>
  <c r="R913" i="2"/>
  <c r="S912" i="2"/>
  <c r="R912" i="2"/>
  <c r="S911" i="2"/>
  <c r="R911" i="2"/>
  <c r="S910" i="2"/>
  <c r="R910" i="2"/>
  <c r="S909" i="2"/>
  <c r="R909" i="2"/>
  <c r="S908" i="2"/>
  <c r="R908" i="2"/>
  <c r="S907" i="2"/>
  <c r="R907" i="2"/>
  <c r="S906" i="2"/>
  <c r="R906" i="2"/>
  <c r="S905" i="2"/>
  <c r="R905" i="2"/>
  <c r="S904" i="2"/>
  <c r="R904" i="2"/>
  <c r="S903" i="2"/>
  <c r="R903" i="2"/>
  <c r="S902" i="2"/>
  <c r="R902" i="2"/>
  <c r="S901" i="2"/>
  <c r="R901" i="2"/>
  <c r="S900" i="2"/>
  <c r="R900" i="2"/>
  <c r="S899" i="2"/>
  <c r="R899" i="2"/>
  <c r="S898" i="2"/>
  <c r="R898" i="2"/>
  <c r="S897" i="2"/>
  <c r="R897" i="2"/>
  <c r="S896" i="2"/>
  <c r="R896" i="2"/>
  <c r="S895" i="2"/>
  <c r="R895" i="2"/>
  <c r="S887" i="2"/>
  <c r="R887" i="2"/>
  <c r="S886" i="2"/>
  <c r="R886" i="2"/>
  <c r="S885" i="2"/>
  <c r="R885" i="2"/>
  <c r="S884" i="2"/>
  <c r="R884" i="2"/>
  <c r="S883" i="2"/>
  <c r="R883" i="2"/>
  <c r="S882" i="2"/>
  <c r="R882" i="2"/>
  <c r="S881" i="2"/>
  <c r="R881" i="2"/>
  <c r="S880" i="2"/>
  <c r="R880" i="2"/>
  <c r="S879" i="2"/>
  <c r="R879" i="2"/>
  <c r="S878" i="2"/>
  <c r="R878" i="2"/>
  <c r="S877" i="2"/>
  <c r="R877" i="2"/>
  <c r="S876" i="2"/>
  <c r="R876" i="2"/>
  <c r="S875" i="2"/>
  <c r="R875" i="2"/>
  <c r="S874" i="2"/>
  <c r="R874" i="2"/>
  <c r="S873" i="2"/>
  <c r="R873" i="2"/>
  <c r="S872" i="2"/>
  <c r="R872" i="2"/>
  <c r="S871" i="2"/>
  <c r="R871" i="2"/>
  <c r="S870" i="2"/>
  <c r="R870" i="2"/>
  <c r="S869" i="2"/>
  <c r="R869" i="2"/>
  <c r="S868" i="2"/>
  <c r="R868" i="2"/>
  <c r="S867" i="2"/>
  <c r="R867" i="2"/>
  <c r="R866" i="2"/>
  <c r="S855" i="2"/>
  <c r="R855" i="2"/>
  <c r="S854" i="2"/>
  <c r="R854" i="2"/>
  <c r="S853" i="2"/>
  <c r="R853" i="2"/>
  <c r="S852" i="2"/>
  <c r="R852" i="2"/>
  <c r="S851" i="2"/>
  <c r="R851" i="2"/>
  <c r="S850" i="2"/>
  <c r="R850" i="2"/>
  <c r="S849" i="2"/>
  <c r="R849" i="2"/>
  <c r="S848" i="2"/>
  <c r="R848" i="2"/>
  <c r="R847" i="2"/>
  <c r="S846" i="2"/>
  <c r="R846" i="2"/>
  <c r="S845" i="2"/>
  <c r="R845" i="2"/>
  <c r="S844" i="2"/>
  <c r="R844" i="2"/>
  <c r="S843" i="2"/>
  <c r="R843" i="2"/>
  <c r="S842" i="2"/>
  <c r="R842" i="2"/>
  <c r="S841" i="2"/>
  <c r="R841" i="2"/>
  <c r="S840" i="2"/>
  <c r="R840" i="2"/>
  <c r="S839" i="2"/>
  <c r="R839" i="2"/>
  <c r="S838" i="2"/>
  <c r="R838" i="2"/>
  <c r="S837" i="2"/>
  <c r="R837" i="2"/>
  <c r="S836" i="2"/>
  <c r="R836" i="2"/>
  <c r="S835" i="2"/>
  <c r="R835" i="2"/>
  <c r="S834" i="2"/>
  <c r="R834" i="2"/>
  <c r="S733" i="2"/>
  <c r="R733" i="2"/>
  <c r="S732" i="2"/>
  <c r="R732" i="2"/>
  <c r="S731" i="2"/>
  <c r="R731" i="2"/>
  <c r="S730" i="2"/>
  <c r="R730" i="2"/>
  <c r="S729" i="2"/>
  <c r="R729" i="2"/>
  <c r="S728" i="2"/>
  <c r="R728" i="2"/>
  <c r="S727" i="2"/>
  <c r="R727" i="2"/>
  <c r="S726" i="2"/>
  <c r="R726" i="2"/>
  <c r="S725" i="2"/>
  <c r="R725" i="2"/>
  <c r="S724" i="2"/>
  <c r="R724" i="2"/>
  <c r="S723" i="2"/>
  <c r="R723" i="2"/>
  <c r="S722" i="2"/>
  <c r="R722" i="2"/>
  <c r="S721" i="2"/>
  <c r="R721" i="2"/>
  <c r="S720" i="2"/>
  <c r="R720" i="2"/>
  <c r="S719" i="2"/>
  <c r="R719" i="2"/>
  <c r="S718" i="2"/>
  <c r="R718" i="2"/>
  <c r="S717" i="2"/>
  <c r="R717" i="2"/>
  <c r="S716" i="2"/>
  <c r="R716" i="2"/>
  <c r="S715" i="2"/>
  <c r="R715" i="2"/>
  <c r="S714" i="2"/>
  <c r="R714" i="2"/>
  <c r="S713" i="2"/>
  <c r="R713" i="2"/>
  <c r="S712" i="2"/>
  <c r="R712" i="2"/>
  <c r="S704" i="2"/>
  <c r="R704" i="2"/>
  <c r="S703" i="2"/>
  <c r="R703" i="2"/>
  <c r="S702" i="2"/>
  <c r="R702" i="2"/>
  <c r="S701" i="2"/>
  <c r="R701" i="2"/>
  <c r="S700" i="2"/>
  <c r="R700" i="2"/>
  <c r="S699" i="2"/>
  <c r="R699" i="2"/>
  <c r="S698" i="2"/>
  <c r="R698" i="2"/>
  <c r="S697" i="2"/>
  <c r="R697" i="2"/>
  <c r="S696" i="2"/>
  <c r="R696" i="2"/>
  <c r="S695" i="2"/>
  <c r="R695" i="2"/>
  <c r="S694" i="2"/>
  <c r="R694" i="2"/>
  <c r="S693" i="2"/>
  <c r="R693" i="2"/>
  <c r="S692" i="2"/>
  <c r="R692" i="2"/>
  <c r="S691" i="2"/>
  <c r="R691" i="2"/>
  <c r="S690" i="2"/>
  <c r="R690" i="2"/>
  <c r="S689" i="2"/>
  <c r="R689" i="2"/>
  <c r="S688" i="2"/>
  <c r="R688" i="2"/>
  <c r="S687" i="2"/>
  <c r="R687" i="2"/>
  <c r="S686" i="2"/>
  <c r="R686" i="2"/>
  <c r="S685" i="2"/>
  <c r="R685" i="2"/>
  <c r="S684" i="2"/>
  <c r="R684" i="2"/>
  <c r="S683" i="2"/>
  <c r="R683" i="2"/>
  <c r="S675" i="2"/>
  <c r="R675" i="2"/>
  <c r="S674" i="2"/>
  <c r="R674" i="2"/>
  <c r="S673" i="2"/>
  <c r="R673" i="2"/>
  <c r="S672" i="2"/>
  <c r="R672" i="2"/>
  <c r="S671" i="2"/>
  <c r="R671" i="2"/>
  <c r="S670" i="2"/>
  <c r="R670" i="2"/>
  <c r="S669" i="2"/>
  <c r="R669" i="2"/>
  <c r="S668" i="2"/>
  <c r="R668" i="2"/>
  <c r="S667" i="2"/>
  <c r="R667" i="2"/>
  <c r="S666" i="2"/>
  <c r="R666" i="2"/>
  <c r="S665" i="2"/>
  <c r="R665" i="2"/>
  <c r="S664" i="2"/>
  <c r="R664" i="2"/>
  <c r="S663" i="2"/>
  <c r="R663" i="2"/>
  <c r="S662" i="2"/>
  <c r="R662" i="2"/>
  <c r="S661" i="2"/>
  <c r="R661" i="2"/>
  <c r="S660" i="2"/>
  <c r="R660" i="2"/>
  <c r="S659" i="2"/>
  <c r="R659" i="2"/>
  <c r="S658" i="2"/>
  <c r="R658" i="2"/>
  <c r="S657" i="2"/>
  <c r="R657" i="2"/>
  <c r="S656" i="2"/>
  <c r="R656" i="2"/>
  <c r="S655" i="2"/>
  <c r="R655" i="2"/>
  <c r="S654" i="2"/>
  <c r="R654" i="2"/>
  <c r="S646" i="2"/>
  <c r="R646" i="2"/>
  <c r="S645" i="2"/>
  <c r="R645" i="2"/>
  <c r="S644" i="2"/>
  <c r="R644" i="2"/>
  <c r="S643" i="2"/>
  <c r="R643" i="2"/>
  <c r="S642" i="2"/>
  <c r="R642" i="2"/>
  <c r="S641" i="2"/>
  <c r="R641" i="2"/>
  <c r="S640" i="2"/>
  <c r="R640" i="2"/>
  <c r="S639" i="2"/>
  <c r="R639" i="2"/>
  <c r="S638" i="2"/>
  <c r="R638" i="2"/>
  <c r="S637" i="2"/>
  <c r="R637" i="2"/>
  <c r="S636" i="2"/>
  <c r="R636" i="2"/>
  <c r="S635" i="2"/>
  <c r="R635" i="2"/>
  <c r="S634" i="2"/>
  <c r="R634" i="2"/>
  <c r="S633" i="2"/>
  <c r="R633" i="2"/>
  <c r="S632" i="2"/>
  <c r="R632" i="2"/>
  <c r="S631" i="2"/>
  <c r="R631" i="2"/>
  <c r="S630" i="2"/>
  <c r="R630" i="2"/>
  <c r="S629" i="2"/>
  <c r="R629" i="2"/>
  <c r="S628" i="2"/>
  <c r="R628" i="2"/>
  <c r="S627" i="2"/>
  <c r="R627" i="2"/>
  <c r="S626" i="2"/>
  <c r="R626" i="2"/>
  <c r="S625" i="2"/>
  <c r="R625" i="2"/>
  <c r="S613" i="2"/>
  <c r="R613" i="2"/>
  <c r="S612" i="2"/>
  <c r="R612" i="2"/>
  <c r="S611" i="2"/>
  <c r="R611" i="2"/>
  <c r="S610" i="2"/>
  <c r="R610" i="2"/>
  <c r="S609" i="2"/>
  <c r="R609" i="2"/>
  <c r="S608" i="2"/>
  <c r="R608" i="2"/>
  <c r="S607" i="2"/>
  <c r="R607" i="2"/>
  <c r="S606" i="2"/>
  <c r="R606" i="2"/>
  <c r="S605" i="2"/>
  <c r="R605" i="2"/>
  <c r="S604" i="2"/>
  <c r="R604" i="2"/>
  <c r="S603" i="2"/>
  <c r="R603" i="2"/>
  <c r="S602" i="2"/>
  <c r="R602" i="2"/>
  <c r="S601" i="2"/>
  <c r="R601" i="2"/>
  <c r="S600" i="2"/>
  <c r="R600" i="2"/>
  <c r="S599" i="2"/>
  <c r="R599" i="2"/>
  <c r="S598" i="2"/>
  <c r="R598" i="2"/>
  <c r="S597" i="2"/>
  <c r="R597" i="2"/>
  <c r="S596" i="2"/>
  <c r="R596" i="2"/>
  <c r="S595" i="2"/>
  <c r="R595" i="2"/>
  <c r="S594" i="2"/>
  <c r="R594" i="2"/>
  <c r="S593" i="2"/>
  <c r="R593" i="2"/>
  <c r="S592" i="2"/>
  <c r="R592" i="2"/>
  <c r="S581" i="2"/>
  <c r="R581" i="2"/>
  <c r="S580" i="2"/>
  <c r="R580" i="2"/>
  <c r="S579" i="2"/>
  <c r="R579" i="2"/>
  <c r="S578" i="2"/>
  <c r="R578" i="2"/>
  <c r="S577" i="2"/>
  <c r="R577" i="2"/>
  <c r="S576" i="2"/>
  <c r="R576" i="2"/>
  <c r="S575" i="2"/>
  <c r="R575" i="2"/>
  <c r="S574" i="2"/>
  <c r="R574" i="2"/>
  <c r="S573" i="2"/>
  <c r="R573" i="2"/>
  <c r="S572" i="2"/>
  <c r="R572" i="2"/>
  <c r="S571" i="2"/>
  <c r="R571" i="2"/>
  <c r="S570" i="2"/>
  <c r="R570" i="2"/>
  <c r="S569" i="2"/>
  <c r="R569" i="2"/>
  <c r="S568" i="2"/>
  <c r="R568" i="2"/>
  <c r="S567" i="2"/>
  <c r="R567" i="2"/>
  <c r="S566" i="2"/>
  <c r="R566" i="2"/>
  <c r="S565" i="2"/>
  <c r="R565" i="2"/>
  <c r="S564" i="2"/>
  <c r="R564" i="2"/>
  <c r="S563" i="2"/>
  <c r="R563" i="2"/>
  <c r="S562" i="2"/>
  <c r="R562" i="2"/>
  <c r="S561" i="2"/>
  <c r="R561" i="2"/>
  <c r="S560" i="2"/>
  <c r="R560" i="2"/>
  <c r="S548" i="2"/>
  <c r="R548" i="2"/>
  <c r="S547" i="2"/>
  <c r="R547" i="2"/>
  <c r="S546" i="2"/>
  <c r="R546" i="2"/>
  <c r="S545" i="2"/>
  <c r="R545" i="2"/>
  <c r="S544" i="2"/>
  <c r="R544" i="2"/>
  <c r="S543" i="2"/>
  <c r="R543" i="2"/>
  <c r="S542" i="2"/>
  <c r="R542" i="2"/>
  <c r="S541" i="2"/>
  <c r="R541" i="2"/>
  <c r="S540" i="2"/>
  <c r="R540" i="2"/>
  <c r="S539" i="2"/>
  <c r="R539" i="2"/>
  <c r="S538" i="2"/>
  <c r="R538" i="2"/>
  <c r="S537" i="2"/>
  <c r="R537" i="2"/>
  <c r="S536" i="2"/>
  <c r="R536" i="2"/>
  <c r="S535" i="2"/>
  <c r="R535" i="2"/>
  <c r="S534" i="2"/>
  <c r="R534" i="2"/>
  <c r="S533" i="2"/>
  <c r="R533" i="2"/>
  <c r="S532" i="2"/>
  <c r="R532" i="2"/>
  <c r="S531" i="2"/>
  <c r="R531" i="2"/>
  <c r="S530" i="2"/>
  <c r="R530" i="2"/>
  <c r="S529" i="2"/>
  <c r="R529" i="2"/>
  <c r="S528" i="2"/>
  <c r="R528" i="2"/>
  <c r="S527" i="2"/>
  <c r="R527" i="2"/>
  <c r="S515" i="2"/>
  <c r="R515" i="2"/>
  <c r="S514" i="2"/>
  <c r="R514" i="2"/>
  <c r="S513" i="2"/>
  <c r="R513" i="2"/>
  <c r="S512" i="2"/>
  <c r="R512" i="2"/>
  <c r="S511" i="2"/>
  <c r="R511" i="2"/>
  <c r="S510" i="2"/>
  <c r="R510" i="2"/>
  <c r="S509" i="2"/>
  <c r="R509" i="2"/>
  <c r="S508" i="2"/>
  <c r="R508" i="2"/>
  <c r="S507" i="2"/>
  <c r="R507" i="2"/>
  <c r="S506" i="2"/>
  <c r="R506" i="2"/>
  <c r="S505" i="2"/>
  <c r="R505" i="2"/>
  <c r="S504" i="2"/>
  <c r="R504" i="2"/>
  <c r="S503" i="2"/>
  <c r="R503" i="2"/>
  <c r="S502" i="2"/>
  <c r="R502" i="2"/>
  <c r="S501" i="2"/>
  <c r="R501" i="2"/>
  <c r="S500" i="2"/>
  <c r="R500" i="2"/>
  <c r="S499" i="2"/>
  <c r="R499" i="2"/>
  <c r="S498" i="2"/>
  <c r="R498" i="2"/>
  <c r="S497" i="2"/>
  <c r="R497" i="2"/>
  <c r="S496" i="2"/>
  <c r="R496" i="2"/>
  <c r="S495" i="2"/>
  <c r="R495" i="2"/>
  <c r="S494" i="2"/>
  <c r="R494" i="2"/>
  <c r="S486" i="2"/>
  <c r="R486" i="2"/>
  <c r="S485" i="2"/>
  <c r="R485" i="2"/>
  <c r="S484" i="2"/>
  <c r="R484" i="2"/>
  <c r="S483" i="2"/>
  <c r="R483" i="2"/>
  <c r="S482" i="2"/>
  <c r="R482" i="2"/>
  <c r="S481" i="2"/>
  <c r="R481" i="2"/>
  <c r="S480" i="2"/>
  <c r="R480" i="2"/>
  <c r="S479" i="2"/>
  <c r="R479" i="2"/>
  <c r="S478" i="2"/>
  <c r="R478" i="2"/>
  <c r="S477" i="2"/>
  <c r="R477" i="2"/>
  <c r="S476" i="2"/>
  <c r="R476" i="2"/>
  <c r="S475" i="2"/>
  <c r="R475" i="2"/>
  <c r="S474" i="2"/>
  <c r="R474" i="2"/>
  <c r="S473" i="2"/>
  <c r="R473" i="2"/>
  <c r="S472" i="2"/>
  <c r="R472" i="2"/>
  <c r="S471" i="2"/>
  <c r="R471" i="2"/>
  <c r="S470" i="2"/>
  <c r="R470" i="2"/>
  <c r="S469" i="2"/>
  <c r="R469" i="2"/>
  <c r="S468" i="2"/>
  <c r="R468" i="2"/>
  <c r="S467" i="2"/>
  <c r="R467" i="2"/>
  <c r="S466" i="2"/>
  <c r="R466" i="2"/>
  <c r="S465" i="2"/>
  <c r="R465" i="2"/>
  <c r="S458" i="2"/>
  <c r="R458" i="2"/>
  <c r="S457" i="2"/>
  <c r="R457" i="2"/>
  <c r="S456" i="2"/>
  <c r="R456" i="2"/>
  <c r="S455" i="2"/>
  <c r="R455" i="2"/>
  <c r="S454" i="2"/>
  <c r="R454" i="2"/>
  <c r="S453" i="2"/>
  <c r="R453" i="2"/>
  <c r="S452" i="2"/>
  <c r="R452" i="2"/>
  <c r="S451" i="2"/>
  <c r="R451" i="2"/>
  <c r="S450" i="2"/>
  <c r="R450" i="2"/>
  <c r="S449" i="2"/>
  <c r="R449" i="2"/>
  <c r="S448" i="2"/>
  <c r="R448" i="2"/>
  <c r="S447" i="2"/>
  <c r="R447" i="2"/>
  <c r="S446" i="2"/>
  <c r="R446" i="2"/>
  <c r="S445" i="2"/>
  <c r="R445" i="2"/>
  <c r="S444" i="2"/>
  <c r="R444" i="2"/>
  <c r="S443" i="2"/>
  <c r="R443" i="2"/>
  <c r="S442" i="2"/>
  <c r="R442" i="2"/>
  <c r="S441" i="2"/>
  <c r="R441" i="2"/>
  <c r="S440" i="2"/>
  <c r="R440" i="2"/>
  <c r="S439" i="2"/>
  <c r="R439" i="2"/>
  <c r="S438" i="2"/>
  <c r="R438" i="2"/>
  <c r="S437" i="2"/>
  <c r="R437" i="2"/>
  <c r="S428" i="2"/>
  <c r="R428" i="2"/>
  <c r="S427" i="2"/>
  <c r="R427" i="2"/>
  <c r="S426" i="2"/>
  <c r="R426" i="2"/>
  <c r="S425" i="2"/>
  <c r="R425" i="2"/>
  <c r="S424" i="2"/>
  <c r="R424" i="2"/>
  <c r="S423" i="2"/>
  <c r="R423" i="2"/>
  <c r="S422" i="2"/>
  <c r="R422" i="2"/>
  <c r="S421" i="2"/>
  <c r="R421" i="2"/>
  <c r="S420" i="2"/>
  <c r="R420" i="2"/>
  <c r="S419" i="2"/>
  <c r="R419" i="2"/>
  <c r="S418" i="2"/>
  <c r="R418" i="2"/>
  <c r="S417" i="2"/>
  <c r="R417" i="2"/>
  <c r="S416" i="2"/>
  <c r="R416" i="2"/>
  <c r="S415" i="2"/>
  <c r="R415" i="2"/>
  <c r="S414" i="2"/>
  <c r="R414" i="2"/>
  <c r="S413" i="2"/>
  <c r="R413" i="2"/>
  <c r="S412" i="2"/>
  <c r="R412" i="2"/>
  <c r="S411" i="2"/>
  <c r="R411" i="2"/>
  <c r="S410" i="2"/>
  <c r="R410" i="2"/>
  <c r="S409" i="2"/>
  <c r="R409" i="2"/>
  <c r="S408" i="2"/>
  <c r="R408" i="2"/>
  <c r="R407" i="2"/>
  <c r="S400" i="2"/>
  <c r="R400" i="2"/>
  <c r="S399" i="2"/>
  <c r="R399" i="2"/>
  <c r="S398" i="2"/>
  <c r="R398" i="2"/>
  <c r="S397" i="2"/>
  <c r="R397" i="2"/>
  <c r="S396" i="2"/>
  <c r="R396" i="2"/>
  <c r="S395" i="2"/>
  <c r="R395" i="2"/>
  <c r="S394" i="2"/>
  <c r="R394" i="2"/>
  <c r="S393" i="2"/>
  <c r="R393" i="2"/>
  <c r="S392" i="2"/>
  <c r="R392" i="2"/>
  <c r="S391" i="2"/>
  <c r="R391" i="2"/>
  <c r="S390" i="2"/>
  <c r="R390" i="2"/>
  <c r="S389" i="2"/>
  <c r="R389" i="2"/>
  <c r="S388" i="2"/>
  <c r="R388" i="2"/>
  <c r="S387" i="2"/>
  <c r="R387" i="2"/>
  <c r="S386" i="2"/>
  <c r="R386" i="2"/>
  <c r="S385" i="2"/>
  <c r="R385" i="2"/>
  <c r="S384" i="2"/>
  <c r="R384" i="2"/>
  <c r="S383" i="2"/>
  <c r="R383" i="2"/>
  <c r="S382" i="2"/>
  <c r="R382" i="2"/>
  <c r="S381" i="2"/>
  <c r="R381" i="2"/>
  <c r="S380" i="2"/>
  <c r="R380" i="2"/>
  <c r="S379" i="2"/>
  <c r="R379" i="2"/>
  <c r="S371" i="2"/>
  <c r="R371" i="2"/>
  <c r="S370" i="2"/>
  <c r="R370" i="2"/>
  <c r="S369" i="2"/>
  <c r="R369" i="2"/>
  <c r="S368" i="2"/>
  <c r="R368" i="2"/>
  <c r="S367" i="2"/>
  <c r="R367" i="2"/>
  <c r="S366" i="2"/>
  <c r="R366" i="2"/>
  <c r="S365" i="2"/>
  <c r="R365" i="2"/>
  <c r="S364" i="2"/>
  <c r="R364" i="2"/>
  <c r="S363" i="2"/>
  <c r="R363" i="2"/>
  <c r="S362" i="2"/>
  <c r="R362" i="2"/>
  <c r="S361" i="2"/>
  <c r="R361" i="2"/>
  <c r="S360" i="2"/>
  <c r="R360" i="2"/>
  <c r="S359" i="2"/>
  <c r="R359" i="2"/>
  <c r="S358" i="2"/>
  <c r="R358" i="2"/>
  <c r="S357" i="2"/>
  <c r="R357" i="2"/>
  <c r="S356" i="2"/>
  <c r="R356" i="2"/>
  <c r="S355" i="2"/>
  <c r="R355" i="2"/>
  <c r="S354" i="2"/>
  <c r="R354" i="2"/>
  <c r="S353" i="2"/>
  <c r="R353" i="2"/>
  <c r="S352" i="2"/>
  <c r="R352" i="2"/>
  <c r="S351" i="2"/>
  <c r="R351" i="2"/>
  <c r="S350" i="2"/>
  <c r="R350" i="2"/>
  <c r="S342" i="2"/>
  <c r="R342" i="2"/>
  <c r="S341" i="2"/>
  <c r="R341" i="2"/>
  <c r="S340" i="2"/>
  <c r="R340" i="2"/>
  <c r="S339" i="2"/>
  <c r="R339" i="2"/>
  <c r="S338" i="2"/>
  <c r="R338" i="2"/>
  <c r="S337" i="2"/>
  <c r="R337" i="2"/>
  <c r="S336" i="2"/>
  <c r="R336" i="2"/>
  <c r="S335" i="2"/>
  <c r="R335" i="2"/>
  <c r="S334" i="2"/>
  <c r="R334" i="2"/>
  <c r="S333" i="2"/>
  <c r="R333" i="2"/>
  <c r="S332" i="2"/>
  <c r="R332" i="2"/>
  <c r="S331" i="2"/>
  <c r="R331" i="2"/>
  <c r="S330" i="2"/>
  <c r="R330" i="2"/>
  <c r="S329" i="2"/>
  <c r="R329" i="2"/>
  <c r="S328" i="2"/>
  <c r="R328" i="2"/>
  <c r="S327" i="2"/>
  <c r="R327" i="2"/>
  <c r="S326" i="2"/>
  <c r="R326" i="2"/>
  <c r="S325" i="2"/>
  <c r="R325" i="2"/>
  <c r="S324" i="2"/>
  <c r="R324" i="2"/>
  <c r="S323" i="2"/>
  <c r="R323" i="2"/>
  <c r="S322" i="2"/>
  <c r="R322" i="2"/>
  <c r="S321" i="2"/>
  <c r="R321" i="2"/>
  <c r="S314" i="2"/>
  <c r="R314" i="2"/>
  <c r="S313" i="2"/>
  <c r="R313" i="2"/>
  <c r="S312" i="2"/>
  <c r="R312" i="2"/>
  <c r="S311" i="2"/>
  <c r="R311" i="2"/>
  <c r="S310" i="2"/>
  <c r="R310" i="2"/>
  <c r="S309" i="2"/>
  <c r="R309" i="2"/>
  <c r="S308" i="2"/>
  <c r="R308" i="2"/>
  <c r="S307" i="2"/>
  <c r="R307" i="2"/>
  <c r="S306" i="2"/>
  <c r="R306" i="2"/>
  <c r="S305" i="2"/>
  <c r="R305" i="2"/>
  <c r="S304" i="2"/>
  <c r="R304" i="2"/>
  <c r="S303" i="2"/>
  <c r="R303" i="2"/>
  <c r="S302" i="2"/>
  <c r="R302" i="2"/>
  <c r="S301" i="2"/>
  <c r="R301" i="2"/>
  <c r="S300" i="2"/>
  <c r="R300" i="2"/>
  <c r="S299" i="2"/>
  <c r="R299" i="2"/>
  <c r="S298" i="2"/>
  <c r="R298" i="2"/>
  <c r="S297" i="2"/>
  <c r="R297" i="2"/>
  <c r="S296" i="2"/>
  <c r="R296" i="2"/>
  <c r="S295" i="2"/>
  <c r="R295" i="2"/>
  <c r="S294" i="2"/>
  <c r="R294" i="2"/>
  <c r="R293" i="2"/>
  <c r="S286" i="2"/>
  <c r="R286" i="2"/>
  <c r="S285" i="2"/>
  <c r="R285" i="2"/>
  <c r="S284" i="2"/>
  <c r="R284" i="2"/>
  <c r="S283" i="2"/>
  <c r="R283" i="2"/>
  <c r="S282" i="2"/>
  <c r="R282" i="2"/>
  <c r="S281" i="2"/>
  <c r="R281" i="2"/>
  <c r="S280" i="2"/>
  <c r="R280" i="2"/>
  <c r="S279" i="2"/>
  <c r="R279" i="2"/>
  <c r="S278" i="2"/>
  <c r="R278" i="2"/>
  <c r="S277" i="2"/>
  <c r="R277" i="2"/>
  <c r="S276" i="2"/>
  <c r="R276" i="2"/>
  <c r="S275" i="2"/>
  <c r="R275" i="2"/>
  <c r="S274" i="2"/>
  <c r="R274" i="2"/>
  <c r="S273" i="2"/>
  <c r="R273" i="2"/>
  <c r="S272" i="2"/>
  <c r="R272" i="2"/>
  <c r="S271" i="2"/>
  <c r="R271" i="2"/>
  <c r="S270" i="2"/>
  <c r="R270" i="2"/>
  <c r="S269" i="2"/>
  <c r="R269" i="2"/>
  <c r="S268" i="2"/>
  <c r="R268" i="2"/>
  <c r="S267" i="2"/>
  <c r="R267" i="2"/>
  <c r="S266" i="2"/>
  <c r="R266" i="2"/>
  <c r="R265" i="2"/>
  <c r="S258" i="2"/>
  <c r="R258" i="2"/>
  <c r="S257" i="2"/>
  <c r="R257" i="2"/>
  <c r="S256" i="2"/>
  <c r="R256" i="2"/>
  <c r="S255" i="2"/>
  <c r="R255" i="2"/>
  <c r="S254" i="2"/>
  <c r="R254" i="2"/>
  <c r="S253" i="2"/>
  <c r="R253" i="2"/>
  <c r="S252" i="2"/>
  <c r="R252" i="2"/>
  <c r="S251" i="2"/>
  <c r="R251" i="2"/>
  <c r="S250" i="2"/>
  <c r="R250" i="2"/>
  <c r="S249" i="2"/>
  <c r="R249" i="2"/>
  <c r="S248" i="2"/>
  <c r="R248" i="2"/>
  <c r="S247" i="2"/>
  <c r="R247" i="2"/>
  <c r="S246" i="2"/>
  <c r="R246" i="2"/>
  <c r="S245" i="2"/>
  <c r="R245" i="2"/>
  <c r="S244" i="2"/>
  <c r="R244" i="2"/>
  <c r="S243" i="2"/>
  <c r="R243" i="2"/>
  <c r="S242" i="2"/>
  <c r="R242" i="2"/>
  <c r="S241" i="2"/>
  <c r="R241" i="2"/>
  <c r="S240" i="2"/>
  <c r="R240" i="2"/>
  <c r="S239" i="2"/>
  <c r="R239" i="2"/>
  <c r="S238" i="2"/>
  <c r="R238" i="2"/>
  <c r="S237" i="2"/>
  <c r="R237" i="2"/>
  <c r="S229" i="2"/>
  <c r="R229" i="2"/>
  <c r="S228" i="2"/>
  <c r="R228" i="2"/>
  <c r="S227" i="2"/>
  <c r="R227" i="2"/>
  <c r="S226" i="2"/>
  <c r="R226" i="2"/>
  <c r="S225" i="2"/>
  <c r="R225" i="2"/>
  <c r="S224" i="2"/>
  <c r="R224" i="2"/>
  <c r="S223" i="2"/>
  <c r="R223" i="2"/>
  <c r="S222" i="2"/>
  <c r="R222" i="2"/>
  <c r="S221" i="2"/>
  <c r="R221" i="2"/>
  <c r="S220" i="2"/>
  <c r="R220" i="2"/>
  <c r="S219" i="2"/>
  <c r="R219" i="2"/>
  <c r="S218" i="2"/>
  <c r="R218" i="2"/>
  <c r="S217" i="2"/>
  <c r="R217" i="2"/>
  <c r="S216" i="2"/>
  <c r="R216" i="2"/>
  <c r="S215" i="2"/>
  <c r="R215" i="2"/>
  <c r="S214" i="2"/>
  <c r="R214" i="2"/>
  <c r="S213" i="2"/>
  <c r="R213" i="2"/>
  <c r="S212" i="2"/>
  <c r="R212" i="2"/>
  <c r="S211" i="2"/>
  <c r="R211" i="2"/>
  <c r="S210" i="2"/>
  <c r="R210" i="2"/>
  <c r="S209" i="2"/>
  <c r="R209" i="2"/>
  <c r="S208" i="2"/>
  <c r="R208" i="2"/>
  <c r="S201" i="2"/>
  <c r="R201" i="2"/>
  <c r="S200" i="2"/>
  <c r="R200" i="2"/>
  <c r="S199" i="2"/>
  <c r="R199" i="2"/>
  <c r="S198" i="2"/>
  <c r="R198" i="2"/>
  <c r="S197" i="2"/>
  <c r="R197" i="2"/>
  <c r="S196" i="2"/>
  <c r="R196" i="2"/>
  <c r="S195" i="2"/>
  <c r="R195" i="2"/>
  <c r="S194" i="2"/>
  <c r="R194" i="2"/>
  <c r="S193" i="2"/>
  <c r="R193" i="2"/>
  <c r="S192" i="2"/>
  <c r="R192" i="2"/>
  <c r="S191" i="2"/>
  <c r="R191" i="2"/>
  <c r="S190" i="2"/>
  <c r="R190" i="2"/>
  <c r="S189" i="2"/>
  <c r="R189" i="2"/>
  <c r="S188" i="2"/>
  <c r="R188" i="2"/>
  <c r="S187" i="2"/>
  <c r="R187" i="2"/>
  <c r="S186" i="2"/>
  <c r="R186" i="2"/>
  <c r="S185" i="2"/>
  <c r="R185" i="2"/>
  <c r="S184" i="2"/>
  <c r="R184" i="2"/>
  <c r="S183" i="2"/>
  <c r="R183" i="2"/>
  <c r="S182" i="2"/>
  <c r="R182" i="2"/>
  <c r="S181" i="2"/>
  <c r="R181" i="2"/>
  <c r="S180" i="2"/>
  <c r="R180" i="2"/>
  <c r="S171" i="2"/>
  <c r="R171" i="2"/>
  <c r="S170" i="2"/>
  <c r="R170" i="2"/>
  <c r="S169" i="2"/>
  <c r="R169" i="2"/>
  <c r="S168" i="2"/>
  <c r="R168" i="2"/>
  <c r="S167" i="2"/>
  <c r="R167" i="2"/>
  <c r="S166" i="2"/>
  <c r="R166" i="2"/>
  <c r="S165" i="2"/>
  <c r="R165" i="2"/>
  <c r="S164" i="2"/>
  <c r="R164" i="2"/>
  <c r="S163" i="2"/>
  <c r="R163" i="2"/>
  <c r="S162" i="2"/>
  <c r="R162" i="2"/>
  <c r="S161" i="2"/>
  <c r="R161" i="2"/>
  <c r="S160" i="2"/>
  <c r="R160" i="2"/>
  <c r="S159" i="2"/>
  <c r="R159" i="2"/>
  <c r="S158" i="2"/>
  <c r="R158" i="2"/>
  <c r="S157" i="2"/>
  <c r="R157" i="2"/>
  <c r="S156" i="2"/>
  <c r="R156" i="2"/>
  <c r="S155" i="2"/>
  <c r="R155" i="2"/>
  <c r="S154" i="2"/>
  <c r="R154" i="2"/>
  <c r="S153" i="2"/>
  <c r="R153" i="2"/>
  <c r="S152" i="2"/>
  <c r="R152" i="2"/>
  <c r="S151" i="2"/>
  <c r="R151" i="2"/>
  <c r="S150" i="2"/>
  <c r="R150" i="2"/>
  <c r="S142" i="2"/>
  <c r="R142" i="2"/>
  <c r="S141" i="2"/>
  <c r="R141" i="2"/>
  <c r="S140" i="2"/>
  <c r="R140" i="2"/>
  <c r="S139" i="2"/>
  <c r="R139" i="2"/>
  <c r="S138" i="2"/>
  <c r="R138" i="2"/>
  <c r="S137" i="2"/>
  <c r="R137" i="2"/>
  <c r="S136" i="2"/>
  <c r="R136" i="2"/>
  <c r="S135" i="2"/>
  <c r="R135" i="2"/>
  <c r="S134" i="2"/>
  <c r="R134" i="2"/>
  <c r="S133" i="2"/>
  <c r="R133" i="2"/>
  <c r="S132" i="2"/>
  <c r="R132" i="2"/>
  <c r="S131" i="2"/>
  <c r="R131" i="2"/>
  <c r="S130" i="2"/>
  <c r="R130" i="2"/>
  <c r="S129" i="2"/>
  <c r="R129" i="2"/>
  <c r="S128" i="2"/>
  <c r="R128" i="2"/>
  <c r="S127" i="2"/>
  <c r="R127" i="2"/>
  <c r="S126" i="2"/>
  <c r="R126" i="2"/>
  <c r="S125" i="2"/>
  <c r="R125" i="2"/>
  <c r="S124" i="2"/>
  <c r="R124" i="2"/>
  <c r="S123" i="2"/>
  <c r="R123" i="2"/>
  <c r="S122" i="2"/>
  <c r="R122" i="2"/>
  <c r="S121" i="2"/>
  <c r="R121" i="2"/>
  <c r="S114" i="2"/>
  <c r="R114" i="2"/>
  <c r="S113" i="2"/>
  <c r="R113" i="2"/>
  <c r="S112" i="2"/>
  <c r="R112" i="2"/>
  <c r="S111" i="2"/>
  <c r="R111" i="2"/>
  <c r="S110" i="2"/>
  <c r="R110" i="2"/>
  <c r="S109" i="2"/>
  <c r="R109" i="2"/>
  <c r="S108" i="2"/>
  <c r="R108" i="2"/>
  <c r="S107" i="2"/>
  <c r="R107" i="2"/>
  <c r="S106" i="2"/>
  <c r="R106" i="2"/>
  <c r="S105" i="2"/>
  <c r="R105" i="2"/>
  <c r="S104" i="2"/>
  <c r="R104" i="2"/>
  <c r="S103" i="2"/>
  <c r="R103" i="2"/>
  <c r="S102" i="2"/>
  <c r="R102" i="2"/>
  <c r="S101" i="2"/>
  <c r="R101" i="2"/>
  <c r="S100" i="2"/>
  <c r="R100" i="2"/>
  <c r="S99" i="2"/>
  <c r="R99" i="2"/>
  <c r="S98" i="2"/>
  <c r="R98" i="2"/>
  <c r="S97" i="2"/>
  <c r="R97" i="2"/>
  <c r="S96" i="2"/>
  <c r="R96" i="2"/>
  <c r="S95" i="2"/>
  <c r="R95" i="2"/>
  <c r="S94" i="2"/>
  <c r="R94" i="2"/>
  <c r="S93" i="2"/>
  <c r="R93" i="2"/>
  <c r="S85" i="2"/>
  <c r="R85" i="2"/>
  <c r="S84" i="2"/>
  <c r="R84" i="2"/>
  <c r="S83" i="2"/>
  <c r="R83" i="2"/>
  <c r="S82" i="2"/>
  <c r="R82" i="2"/>
  <c r="S81" i="2"/>
  <c r="R81" i="2"/>
  <c r="S80" i="2"/>
  <c r="R80" i="2"/>
  <c r="S79" i="2"/>
  <c r="R79" i="2"/>
  <c r="S78" i="2"/>
  <c r="R78" i="2"/>
  <c r="S77" i="2"/>
  <c r="R77" i="2"/>
  <c r="S76" i="2"/>
  <c r="R76" i="2"/>
  <c r="S75" i="2"/>
  <c r="R75" i="2"/>
  <c r="S74" i="2"/>
  <c r="R74" i="2"/>
  <c r="S73" i="2"/>
  <c r="R73" i="2"/>
  <c r="S72" i="2"/>
  <c r="R72" i="2"/>
  <c r="S71" i="2"/>
  <c r="R71" i="2"/>
  <c r="S70" i="2"/>
  <c r="R70" i="2"/>
  <c r="S69" i="2"/>
  <c r="R69" i="2"/>
  <c r="S68" i="2"/>
  <c r="R68" i="2"/>
  <c r="S67" i="2"/>
  <c r="R67" i="2"/>
  <c r="S66" i="2"/>
  <c r="R66" i="2"/>
  <c r="S65" i="2"/>
  <c r="R65" i="2"/>
  <c r="S64" i="2"/>
  <c r="R64" i="2"/>
  <c r="S56" i="2"/>
  <c r="R56" i="2"/>
  <c r="S55" i="2"/>
  <c r="R55" i="2"/>
  <c r="S54" i="2"/>
  <c r="R54" i="2"/>
  <c r="S53" i="2"/>
  <c r="R53" i="2"/>
  <c r="S52" i="2"/>
  <c r="R52" i="2"/>
  <c r="S51" i="2"/>
  <c r="R51" i="2"/>
  <c r="S50" i="2"/>
  <c r="R50" i="2"/>
  <c r="S49" i="2"/>
  <c r="R49" i="2"/>
  <c r="S48" i="2"/>
  <c r="R48" i="2"/>
  <c r="S47" i="2"/>
  <c r="R47" i="2"/>
  <c r="S46" i="2"/>
  <c r="R46" i="2"/>
  <c r="S45" i="2"/>
  <c r="R45" i="2"/>
  <c r="S44" i="2"/>
  <c r="R44" i="2"/>
  <c r="S43" i="2"/>
  <c r="R43" i="2"/>
  <c r="S42" i="2"/>
  <c r="R42" i="2"/>
  <c r="S41" i="2"/>
  <c r="R41" i="2"/>
  <c r="S40" i="2"/>
  <c r="R40" i="2"/>
  <c r="S39" i="2"/>
  <c r="R39" i="2"/>
  <c r="S38" i="2"/>
  <c r="R38" i="2"/>
  <c r="S37" i="2"/>
  <c r="R37" i="2"/>
  <c r="S36" i="2"/>
  <c r="R36" i="2"/>
  <c r="S35" i="2"/>
  <c r="R35" i="2"/>
  <c r="N520" i="2"/>
  <c r="N519" i="2"/>
  <c r="N518" i="2"/>
  <c r="N553" i="2"/>
  <c r="N552" i="2"/>
  <c r="N551" i="2"/>
  <c r="N586" i="2"/>
  <c r="N585" i="2"/>
  <c r="N584" i="2"/>
  <c r="N766" i="2"/>
  <c r="N765" i="2"/>
  <c r="N764" i="2"/>
  <c r="N762" i="2"/>
  <c r="N761" i="2"/>
  <c r="N760" i="2"/>
  <c r="N759" i="2"/>
  <c r="N758" i="2"/>
  <c r="N757" i="2"/>
  <c r="N756" i="2"/>
  <c r="N755" i="2"/>
  <c r="N754" i="2"/>
  <c r="N753" i="2"/>
  <c r="N752" i="2"/>
  <c r="N751" i="2"/>
  <c r="N750" i="2"/>
  <c r="N749" i="2"/>
  <c r="N748" i="2"/>
  <c r="N747" i="2"/>
  <c r="N746" i="2"/>
  <c r="N745" i="2"/>
  <c r="N744" i="2"/>
  <c r="N743" i="2"/>
  <c r="N742" i="2"/>
  <c r="N741" i="2"/>
  <c r="N797" i="2"/>
  <c r="N796" i="2"/>
  <c r="N795" i="2"/>
  <c r="N793" i="2"/>
  <c r="N792" i="2"/>
  <c r="N791" i="2"/>
  <c r="N790" i="2"/>
  <c r="N789" i="2"/>
  <c r="N788" i="2"/>
  <c r="N787" i="2"/>
  <c r="N786" i="2"/>
  <c r="N785" i="2"/>
  <c r="N784" i="2"/>
  <c r="N783" i="2"/>
  <c r="N782" i="2"/>
  <c r="N781" i="2"/>
  <c r="N780" i="2"/>
  <c r="N779" i="2"/>
  <c r="N778" i="2"/>
  <c r="N777" i="2"/>
  <c r="N776" i="2"/>
  <c r="N775" i="2"/>
  <c r="N774" i="2"/>
  <c r="N773" i="2"/>
  <c r="N772"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59" i="2"/>
  <c r="N858" i="2"/>
  <c r="N857" i="2"/>
  <c r="N945" i="2"/>
  <c r="N944" i="2"/>
  <c r="N943" i="2"/>
  <c r="N942" i="2"/>
  <c r="N941" i="2"/>
  <c r="N940" i="2"/>
  <c r="N939" i="2"/>
  <c r="N938" i="2"/>
  <c r="N937" i="2"/>
  <c r="N936" i="2"/>
  <c r="N935" i="2"/>
  <c r="N934" i="2"/>
  <c r="N933" i="2"/>
  <c r="N932" i="2"/>
  <c r="N931" i="2"/>
  <c r="N930" i="2"/>
  <c r="N929" i="2"/>
  <c r="N928" i="2"/>
  <c r="N927" i="2"/>
  <c r="N926" i="2"/>
  <c r="N925" i="2"/>
  <c r="N924" i="2"/>
  <c r="N917" i="2"/>
  <c r="N916" i="2"/>
  <c r="N915" i="2"/>
  <c r="N914" i="2"/>
  <c r="N913" i="2"/>
  <c r="N912" i="2"/>
  <c r="N911" i="2"/>
  <c r="N910" i="2"/>
  <c r="N909" i="2"/>
  <c r="N908" i="2"/>
  <c r="N907" i="2"/>
  <c r="N906" i="2"/>
  <c r="N905" i="2"/>
  <c r="N904" i="2"/>
  <c r="N903" i="2"/>
  <c r="N902" i="2"/>
  <c r="N901" i="2"/>
  <c r="N900" i="2"/>
  <c r="N899" i="2"/>
  <c r="N898" i="2"/>
  <c r="N897" i="2"/>
  <c r="N896" i="2"/>
  <c r="N895" i="2"/>
  <c r="N887" i="2"/>
  <c r="N886" i="2"/>
  <c r="N885" i="2"/>
  <c r="N884" i="2"/>
  <c r="N883" i="2"/>
  <c r="N882" i="2"/>
  <c r="N881" i="2"/>
  <c r="N880" i="2"/>
  <c r="N879" i="2"/>
  <c r="N878" i="2"/>
  <c r="N877" i="2"/>
  <c r="N876" i="2"/>
  <c r="N875" i="2"/>
  <c r="N874" i="2"/>
  <c r="N873" i="2"/>
  <c r="N872" i="2"/>
  <c r="N871" i="2"/>
  <c r="N870" i="2"/>
  <c r="N869" i="2"/>
  <c r="N868" i="2"/>
  <c r="N867" i="2"/>
  <c r="N866" i="2"/>
  <c r="N856" i="2"/>
  <c r="N855" i="2"/>
  <c r="N854" i="2"/>
  <c r="N853" i="2"/>
  <c r="N852" i="2"/>
  <c r="N851" i="2"/>
  <c r="N850" i="2"/>
  <c r="N849" i="2"/>
  <c r="N848" i="2"/>
  <c r="N847" i="2"/>
  <c r="N846" i="2"/>
  <c r="N845" i="2"/>
  <c r="N844" i="2"/>
  <c r="N843" i="2"/>
  <c r="N842" i="2"/>
  <c r="N841" i="2"/>
  <c r="N840" i="2"/>
  <c r="N839" i="2"/>
  <c r="N838" i="2"/>
  <c r="N837" i="2"/>
  <c r="N836" i="2"/>
  <c r="N835" i="2"/>
  <c r="N834" i="2"/>
  <c r="N733" i="2"/>
  <c r="N732" i="2"/>
  <c r="N731" i="2"/>
  <c r="N730" i="2"/>
  <c r="N729" i="2"/>
  <c r="N728" i="2"/>
  <c r="N727" i="2"/>
  <c r="N726" i="2"/>
  <c r="N725" i="2"/>
  <c r="N724" i="2"/>
  <c r="N723" i="2"/>
  <c r="N722" i="2"/>
  <c r="N721" i="2"/>
  <c r="N720" i="2"/>
  <c r="N719" i="2"/>
  <c r="N718" i="2"/>
  <c r="N717" i="2"/>
  <c r="N716" i="2"/>
  <c r="N715" i="2"/>
  <c r="N714" i="2"/>
  <c r="N713" i="2"/>
  <c r="N712" i="2"/>
  <c r="N704" i="2"/>
  <c r="N703" i="2"/>
  <c r="N702" i="2"/>
  <c r="N701" i="2"/>
  <c r="N700" i="2"/>
  <c r="N699" i="2"/>
  <c r="N698" i="2"/>
  <c r="N697" i="2"/>
  <c r="N696" i="2"/>
  <c r="N695" i="2"/>
  <c r="N694" i="2"/>
  <c r="N693" i="2"/>
  <c r="N692" i="2"/>
  <c r="N691" i="2"/>
  <c r="N690" i="2"/>
  <c r="N689" i="2"/>
  <c r="N688" i="2"/>
  <c r="N687" i="2"/>
  <c r="N686" i="2"/>
  <c r="N685" i="2"/>
  <c r="N684" i="2"/>
  <c r="N683" i="2"/>
  <c r="N675" i="2"/>
  <c r="N674" i="2"/>
  <c r="N673" i="2"/>
  <c r="N672" i="2"/>
  <c r="N671" i="2"/>
  <c r="N670" i="2"/>
  <c r="N669" i="2"/>
  <c r="N668" i="2"/>
  <c r="N667" i="2"/>
  <c r="N666" i="2"/>
  <c r="N665" i="2"/>
  <c r="N664" i="2"/>
  <c r="N663" i="2"/>
  <c r="N662" i="2"/>
  <c r="N661" i="2"/>
  <c r="N660" i="2"/>
  <c r="N659" i="2"/>
  <c r="N658" i="2"/>
  <c r="N657" i="2"/>
  <c r="N656" i="2"/>
  <c r="N655" i="2"/>
  <c r="N654" i="2"/>
  <c r="N646" i="2"/>
  <c r="N645" i="2"/>
  <c r="N644" i="2"/>
  <c r="N643" i="2"/>
  <c r="N642" i="2"/>
  <c r="N641" i="2"/>
  <c r="N640" i="2"/>
  <c r="N639" i="2"/>
  <c r="N638" i="2"/>
  <c r="N637" i="2"/>
  <c r="N636" i="2"/>
  <c r="N635" i="2"/>
  <c r="N634" i="2"/>
  <c r="N633" i="2"/>
  <c r="N632" i="2"/>
  <c r="N631" i="2"/>
  <c r="N630" i="2"/>
  <c r="N629" i="2"/>
  <c r="N628" i="2"/>
  <c r="N627" i="2"/>
  <c r="N626" i="2"/>
  <c r="N625" i="2"/>
  <c r="N613" i="2"/>
  <c r="N612" i="2"/>
  <c r="N611" i="2"/>
  <c r="N610" i="2"/>
  <c r="N609" i="2"/>
  <c r="N608" i="2"/>
  <c r="N607" i="2"/>
  <c r="N606" i="2"/>
  <c r="N605" i="2"/>
  <c r="N604" i="2"/>
  <c r="N603" i="2"/>
  <c r="N602" i="2"/>
  <c r="N601" i="2"/>
  <c r="N600" i="2"/>
  <c r="N599" i="2"/>
  <c r="N598" i="2"/>
  <c r="N597" i="2"/>
  <c r="N596" i="2"/>
  <c r="N595" i="2"/>
  <c r="N594" i="2"/>
  <c r="N593" i="2"/>
  <c r="N592" i="2"/>
  <c r="N581" i="2"/>
  <c r="N580" i="2"/>
  <c r="N579" i="2"/>
  <c r="N578" i="2"/>
  <c r="N577" i="2"/>
  <c r="N576" i="2"/>
  <c r="N575" i="2"/>
  <c r="N574" i="2"/>
  <c r="N573" i="2"/>
  <c r="N572" i="2"/>
  <c r="N571" i="2"/>
  <c r="N570" i="2"/>
  <c r="N569" i="2"/>
  <c r="N568" i="2"/>
  <c r="N567" i="2"/>
  <c r="N566" i="2"/>
  <c r="N565" i="2"/>
  <c r="N564" i="2"/>
  <c r="N563" i="2"/>
  <c r="N562" i="2"/>
  <c r="N561" i="2"/>
  <c r="N560" i="2"/>
  <c r="N548" i="2"/>
  <c r="N547" i="2"/>
  <c r="N546" i="2"/>
  <c r="N545" i="2"/>
  <c r="N544" i="2"/>
  <c r="N543" i="2"/>
  <c r="N542" i="2"/>
  <c r="N541" i="2"/>
  <c r="N540" i="2"/>
  <c r="N539" i="2"/>
  <c r="N538" i="2"/>
  <c r="N537" i="2"/>
  <c r="N536" i="2"/>
  <c r="N535" i="2"/>
  <c r="N534" i="2"/>
  <c r="N533" i="2"/>
  <c r="N532" i="2"/>
  <c r="N531" i="2"/>
  <c r="N530" i="2"/>
  <c r="N529" i="2"/>
  <c r="N528" i="2"/>
  <c r="N527" i="2"/>
  <c r="N515" i="2"/>
  <c r="N514" i="2"/>
  <c r="N513" i="2"/>
  <c r="N512" i="2"/>
  <c r="N511" i="2"/>
  <c r="N510" i="2"/>
  <c r="N509" i="2"/>
  <c r="N508" i="2"/>
  <c r="N507" i="2"/>
  <c r="N506" i="2"/>
  <c r="N505" i="2"/>
  <c r="N504" i="2"/>
  <c r="N503" i="2"/>
  <c r="N502" i="2"/>
  <c r="N501" i="2"/>
  <c r="N500" i="2"/>
  <c r="N499" i="2"/>
  <c r="N498" i="2"/>
  <c r="N497" i="2"/>
  <c r="N496" i="2"/>
  <c r="N495" i="2"/>
  <c r="N494" i="2"/>
  <c r="N486" i="2"/>
  <c r="N485" i="2"/>
  <c r="N484" i="2"/>
  <c r="N483" i="2"/>
  <c r="N482" i="2"/>
  <c r="N481" i="2"/>
  <c r="N480" i="2"/>
  <c r="N479" i="2"/>
  <c r="N478" i="2"/>
  <c r="N477" i="2"/>
  <c r="N476" i="2"/>
  <c r="N475" i="2"/>
  <c r="N474" i="2"/>
  <c r="N473" i="2"/>
  <c r="N472" i="2"/>
  <c r="N471" i="2"/>
  <c r="N470" i="2"/>
  <c r="N469" i="2"/>
  <c r="N468" i="2"/>
  <c r="N467" i="2"/>
  <c r="N466" i="2"/>
  <c r="N465" i="2"/>
  <c r="N458" i="2"/>
  <c r="N457" i="2"/>
  <c r="N456" i="2"/>
  <c r="N455" i="2"/>
  <c r="N454" i="2"/>
  <c r="N453" i="2"/>
  <c r="N452" i="2"/>
  <c r="N451" i="2"/>
  <c r="N450" i="2"/>
  <c r="N449" i="2"/>
  <c r="N448" i="2"/>
  <c r="N447" i="2"/>
  <c r="N446" i="2"/>
  <c r="N445" i="2"/>
  <c r="N444" i="2"/>
  <c r="N443" i="2"/>
  <c r="N442" i="2"/>
  <c r="N441" i="2"/>
  <c r="N440" i="2"/>
  <c r="N439" i="2"/>
  <c r="N438" i="2"/>
  <c r="N437" i="2"/>
  <c r="N428" i="2"/>
  <c r="N427" i="2"/>
  <c r="N426" i="2"/>
  <c r="N425" i="2"/>
  <c r="N424" i="2"/>
  <c r="N423" i="2"/>
  <c r="N422" i="2"/>
  <c r="N421" i="2"/>
  <c r="N420" i="2"/>
  <c r="N419" i="2"/>
  <c r="N418" i="2"/>
  <c r="N417" i="2"/>
  <c r="N416" i="2"/>
  <c r="N415" i="2"/>
  <c r="N414" i="2"/>
  <c r="N413" i="2"/>
  <c r="N412" i="2"/>
  <c r="N411" i="2"/>
  <c r="N410" i="2"/>
  <c r="N409" i="2"/>
  <c r="N408" i="2"/>
  <c r="N407" i="2"/>
  <c r="N400" i="2"/>
  <c r="N399" i="2"/>
  <c r="N398" i="2"/>
  <c r="N397" i="2"/>
  <c r="N396" i="2"/>
  <c r="N395" i="2"/>
  <c r="N394" i="2"/>
  <c r="N393" i="2"/>
  <c r="N392" i="2"/>
  <c r="N391" i="2"/>
  <c r="N390" i="2"/>
  <c r="N389" i="2"/>
  <c r="N388" i="2"/>
  <c r="N387" i="2"/>
  <c r="N386" i="2"/>
  <c r="N385" i="2"/>
  <c r="N384" i="2"/>
  <c r="N383" i="2"/>
  <c r="N382" i="2"/>
  <c r="N381" i="2"/>
  <c r="N380" i="2"/>
  <c r="N379" i="2"/>
  <c r="N371" i="2"/>
  <c r="N370" i="2"/>
  <c r="N369" i="2"/>
  <c r="N368" i="2"/>
  <c r="N367" i="2"/>
  <c r="N366" i="2"/>
  <c r="N365" i="2"/>
  <c r="N364" i="2"/>
  <c r="N363" i="2"/>
  <c r="N362" i="2"/>
  <c r="N361" i="2"/>
  <c r="N360" i="2"/>
  <c r="N359" i="2"/>
  <c r="N358" i="2"/>
  <c r="N357" i="2"/>
  <c r="N356" i="2"/>
  <c r="N355" i="2"/>
  <c r="N354" i="2"/>
  <c r="N353" i="2"/>
  <c r="N352" i="2"/>
  <c r="N351" i="2"/>
  <c r="N350" i="2"/>
  <c r="N342" i="2"/>
  <c r="N341" i="2"/>
  <c r="N340" i="2"/>
  <c r="N339" i="2"/>
  <c r="N338" i="2"/>
  <c r="N337" i="2"/>
  <c r="N336" i="2"/>
  <c r="N335" i="2"/>
  <c r="N334" i="2"/>
  <c r="N333" i="2"/>
  <c r="N332" i="2"/>
  <c r="N331" i="2"/>
  <c r="N330" i="2"/>
  <c r="N329" i="2"/>
  <c r="N328" i="2"/>
  <c r="N327" i="2"/>
  <c r="N326" i="2"/>
  <c r="N325" i="2"/>
  <c r="N324" i="2"/>
  <c r="N323" i="2"/>
  <c r="N322" i="2"/>
  <c r="N321" i="2"/>
  <c r="N314" i="2"/>
  <c r="N313" i="2"/>
  <c r="N312" i="2"/>
  <c r="N311" i="2"/>
  <c r="N310" i="2"/>
  <c r="N309" i="2"/>
  <c r="N308" i="2"/>
  <c r="N307" i="2"/>
  <c r="N306" i="2"/>
  <c r="N305" i="2"/>
  <c r="N304" i="2"/>
  <c r="N303" i="2"/>
  <c r="N302" i="2"/>
  <c r="N301" i="2"/>
  <c r="N300" i="2"/>
  <c r="N299" i="2"/>
  <c r="N298" i="2"/>
  <c r="N297" i="2"/>
  <c r="N296" i="2"/>
  <c r="N295" i="2"/>
  <c r="N294" i="2"/>
  <c r="N293" i="2"/>
  <c r="N286" i="2"/>
  <c r="N285" i="2"/>
  <c r="N284" i="2"/>
  <c r="N283" i="2"/>
  <c r="N282" i="2"/>
  <c r="N281" i="2"/>
  <c r="N280" i="2"/>
  <c r="N279" i="2"/>
  <c r="N278" i="2"/>
  <c r="N277" i="2"/>
  <c r="N276" i="2"/>
  <c r="N275" i="2"/>
  <c r="N274" i="2"/>
  <c r="N273" i="2"/>
  <c r="N272" i="2"/>
  <c r="N271" i="2"/>
  <c r="N270" i="2"/>
  <c r="N269" i="2"/>
  <c r="N268" i="2"/>
  <c r="N267" i="2"/>
  <c r="N266" i="2"/>
  <c r="N265" i="2"/>
  <c r="N258" i="2"/>
  <c r="N257" i="2"/>
  <c r="N256" i="2"/>
  <c r="N255" i="2"/>
  <c r="N254" i="2"/>
  <c r="N253" i="2"/>
  <c r="N252" i="2"/>
  <c r="N251" i="2"/>
  <c r="N250" i="2"/>
  <c r="N249" i="2"/>
  <c r="N248" i="2"/>
  <c r="N247" i="2"/>
  <c r="N246" i="2"/>
  <c r="N245" i="2"/>
  <c r="N244" i="2"/>
  <c r="N243" i="2"/>
  <c r="N242" i="2"/>
  <c r="N241" i="2"/>
  <c r="N240" i="2"/>
  <c r="N239" i="2"/>
  <c r="N238" i="2"/>
  <c r="N237" i="2"/>
  <c r="N229" i="2"/>
  <c r="N228" i="2"/>
  <c r="N227" i="2"/>
  <c r="N226" i="2"/>
  <c r="N225" i="2"/>
  <c r="N224" i="2"/>
  <c r="N223" i="2"/>
  <c r="N222" i="2"/>
  <c r="N221" i="2"/>
  <c r="N220" i="2"/>
  <c r="N219" i="2"/>
  <c r="N218" i="2"/>
  <c r="N217" i="2"/>
  <c r="N216" i="2"/>
  <c r="N215" i="2"/>
  <c r="N214" i="2"/>
  <c r="N213" i="2"/>
  <c r="N212" i="2"/>
  <c r="N211" i="2"/>
  <c r="N210" i="2"/>
  <c r="N209" i="2"/>
  <c r="N208" i="2"/>
  <c r="N201" i="2"/>
  <c r="N200" i="2"/>
  <c r="N199" i="2"/>
  <c r="N198" i="2"/>
  <c r="N197" i="2"/>
  <c r="N196" i="2"/>
  <c r="N195" i="2"/>
  <c r="N194" i="2"/>
  <c r="N193" i="2"/>
  <c r="N192" i="2"/>
  <c r="N191" i="2"/>
  <c r="N190" i="2"/>
  <c r="N189" i="2"/>
  <c r="N188" i="2"/>
  <c r="N187" i="2"/>
  <c r="N186" i="2"/>
  <c r="N185" i="2"/>
  <c r="N184" i="2"/>
  <c r="N183" i="2"/>
  <c r="N182" i="2"/>
  <c r="N181" i="2"/>
  <c r="N180" i="2"/>
  <c r="N171" i="2"/>
  <c r="N170" i="2"/>
  <c r="N169" i="2"/>
  <c r="N168" i="2"/>
  <c r="N167" i="2"/>
  <c r="N166" i="2"/>
  <c r="N165" i="2"/>
  <c r="N164" i="2"/>
  <c r="N163" i="2"/>
  <c r="N162" i="2"/>
  <c r="N161" i="2"/>
  <c r="N160" i="2"/>
  <c r="N159" i="2"/>
  <c r="N158" i="2"/>
  <c r="N157" i="2"/>
  <c r="N156" i="2"/>
  <c r="N155" i="2"/>
  <c r="N154" i="2"/>
  <c r="N153" i="2"/>
  <c r="N152" i="2"/>
  <c r="N151" i="2"/>
  <c r="N150" i="2"/>
  <c r="N143" i="2"/>
  <c r="N142" i="2"/>
  <c r="N141" i="2"/>
  <c r="N140" i="2"/>
  <c r="N139" i="2"/>
  <c r="N138" i="2"/>
  <c r="N137" i="2"/>
  <c r="N136" i="2"/>
  <c r="N135" i="2"/>
  <c r="N134" i="2"/>
  <c r="N133" i="2"/>
  <c r="N132" i="2"/>
  <c r="N131" i="2"/>
  <c r="N130" i="2"/>
  <c r="N129" i="2"/>
  <c r="N128" i="2"/>
  <c r="N127" i="2"/>
  <c r="N126" i="2"/>
  <c r="N125" i="2"/>
  <c r="N114" i="2"/>
  <c r="N113" i="2"/>
  <c r="N112" i="2"/>
  <c r="N111" i="2"/>
  <c r="N110" i="2"/>
  <c r="N109" i="2"/>
  <c r="N108" i="2"/>
  <c r="N107" i="2"/>
  <c r="N106" i="2"/>
  <c r="N105" i="2"/>
  <c r="N104" i="2"/>
  <c r="N103" i="2"/>
  <c r="N102" i="2"/>
  <c r="N101" i="2"/>
  <c r="N100" i="2"/>
  <c r="N99" i="2"/>
  <c r="N98" i="2"/>
  <c r="N97" i="2"/>
  <c r="N96" i="2"/>
  <c r="N95" i="2"/>
  <c r="N94" i="2"/>
  <c r="N93" i="2"/>
  <c r="N85" i="2"/>
  <c r="N84" i="2"/>
  <c r="N83" i="2"/>
  <c r="N82" i="2"/>
  <c r="N81" i="2"/>
  <c r="N80" i="2"/>
  <c r="N79" i="2"/>
  <c r="N78" i="2"/>
  <c r="N77" i="2"/>
  <c r="N76" i="2"/>
  <c r="N75" i="2"/>
  <c r="N74" i="2"/>
  <c r="N73" i="2"/>
  <c r="N72" i="2"/>
  <c r="N71" i="2"/>
  <c r="N70" i="2"/>
  <c r="N69" i="2"/>
  <c r="N68" i="2"/>
  <c r="N67" i="2"/>
  <c r="N66" i="2"/>
  <c r="N65" i="2"/>
  <c r="N64" i="2"/>
  <c r="N57" i="2"/>
  <c r="N56" i="2"/>
  <c r="N55" i="2"/>
  <c r="N54" i="2"/>
  <c r="N53" i="2"/>
  <c r="N52" i="2"/>
  <c r="N51" i="2"/>
  <c r="N50" i="2"/>
  <c r="N49" i="2"/>
  <c r="N48" i="2"/>
  <c r="N47" i="2"/>
  <c r="N46" i="2"/>
  <c r="N45" i="2"/>
  <c r="N44" i="2"/>
  <c r="N43" i="2"/>
  <c r="N42" i="2"/>
  <c r="N41" i="2"/>
  <c r="N40" i="2"/>
  <c r="N39" i="2"/>
  <c r="N38" i="2"/>
  <c r="N37" i="2"/>
  <c r="N36" i="2"/>
  <c r="N35" i="2"/>
  <c r="S27" i="2"/>
  <c r="R27" i="2"/>
  <c r="S26" i="2"/>
  <c r="R26" i="2"/>
  <c r="S25" i="2"/>
  <c r="R25" i="2"/>
  <c r="S24" i="2"/>
  <c r="R24" i="2"/>
  <c r="S23" i="2"/>
  <c r="R23" i="2"/>
  <c r="S22" i="2"/>
  <c r="R22" i="2"/>
  <c r="S21" i="2"/>
  <c r="R21" i="2"/>
  <c r="S20" i="2"/>
  <c r="R20" i="2"/>
  <c r="S19" i="2"/>
  <c r="R19" i="2"/>
  <c r="S18" i="2"/>
  <c r="R18" i="2"/>
  <c r="S17" i="2"/>
  <c r="R17" i="2"/>
  <c r="S16" i="2"/>
  <c r="R16" i="2"/>
  <c r="S15" i="2"/>
  <c r="R15" i="2"/>
  <c r="S14" i="2"/>
  <c r="R14" i="2"/>
  <c r="S13" i="2"/>
  <c r="R13" i="2"/>
  <c r="S12" i="2"/>
  <c r="R12" i="2"/>
  <c r="S11" i="2"/>
  <c r="R11" i="2"/>
  <c r="S10" i="2"/>
  <c r="R10" i="2"/>
  <c r="S9" i="2"/>
  <c r="R9" i="2"/>
  <c r="S8" i="2"/>
  <c r="R8" i="2"/>
  <c r="S7" i="2"/>
  <c r="R7" i="2"/>
  <c r="N27" i="2"/>
  <c r="N26" i="2"/>
  <c r="N25" i="2"/>
  <c r="N24" i="2"/>
  <c r="N23" i="2"/>
  <c r="N22" i="2"/>
  <c r="N21" i="2"/>
  <c r="N20" i="2"/>
  <c r="N19" i="2"/>
  <c r="N18" i="2"/>
  <c r="N17" i="2"/>
  <c r="N16" i="2"/>
  <c r="N15" i="2"/>
  <c r="N14" i="2"/>
  <c r="N13" i="2"/>
  <c r="N12" i="2"/>
  <c r="N11" i="2"/>
  <c r="N10" i="2"/>
  <c r="N9" i="2"/>
  <c r="N8" i="2"/>
  <c r="N7" i="2"/>
  <c r="S6" i="2"/>
  <c r="N6" i="2"/>
  <c r="U509" i="1"/>
  <c r="T509" i="1"/>
  <c r="U508" i="1"/>
  <c r="T508" i="1"/>
  <c r="U507" i="1"/>
  <c r="T507" i="1"/>
  <c r="U505" i="1"/>
  <c r="T505" i="1"/>
  <c r="U504" i="1"/>
  <c r="T504" i="1"/>
  <c r="U503" i="1"/>
  <c r="T503" i="1"/>
  <c r="U502" i="1"/>
  <c r="T502" i="1"/>
  <c r="U501" i="1"/>
  <c r="T501" i="1"/>
  <c r="U500" i="1"/>
  <c r="T500" i="1"/>
  <c r="U499" i="1"/>
  <c r="T499" i="1"/>
  <c r="U498" i="1"/>
  <c r="T498" i="1"/>
  <c r="U497" i="1"/>
  <c r="T497" i="1"/>
  <c r="U496" i="1"/>
  <c r="T496" i="1"/>
  <c r="U495" i="1"/>
  <c r="T495" i="1"/>
  <c r="U494" i="1"/>
  <c r="T494" i="1"/>
  <c r="U493" i="1"/>
  <c r="T493" i="1"/>
  <c r="U492" i="1"/>
  <c r="T492" i="1"/>
  <c r="U491" i="1"/>
  <c r="T491" i="1"/>
  <c r="U490" i="1"/>
  <c r="T490" i="1"/>
  <c r="U489" i="1"/>
  <c r="T489" i="1"/>
  <c r="U488" i="1"/>
  <c r="T488" i="1"/>
  <c r="U487" i="1"/>
  <c r="T487" i="1"/>
  <c r="U486" i="1"/>
  <c r="T486" i="1"/>
  <c r="U485" i="1"/>
  <c r="T485" i="1"/>
  <c r="U484" i="1"/>
  <c r="T484" i="1"/>
  <c r="U540" i="1"/>
  <c r="T540" i="1"/>
  <c r="U539" i="1"/>
  <c r="T539" i="1"/>
  <c r="U538" i="1"/>
  <c r="T538" i="1"/>
  <c r="U536" i="1"/>
  <c r="T536" i="1"/>
  <c r="U535" i="1"/>
  <c r="T535" i="1"/>
  <c r="U534" i="1"/>
  <c r="T534" i="1"/>
  <c r="U533" i="1"/>
  <c r="T533" i="1"/>
  <c r="U532" i="1"/>
  <c r="T532" i="1"/>
  <c r="U531" i="1"/>
  <c r="T531" i="1"/>
  <c r="U530" i="1"/>
  <c r="T530" i="1"/>
  <c r="U529" i="1"/>
  <c r="T529" i="1"/>
  <c r="U528" i="1"/>
  <c r="T528" i="1"/>
  <c r="U527" i="1"/>
  <c r="T527" i="1"/>
  <c r="U526" i="1"/>
  <c r="T526" i="1"/>
  <c r="U525" i="1"/>
  <c r="T525" i="1"/>
  <c r="U524" i="1"/>
  <c r="T524" i="1"/>
  <c r="U523" i="1"/>
  <c r="T523" i="1"/>
  <c r="U522" i="1"/>
  <c r="T522" i="1"/>
  <c r="U521" i="1"/>
  <c r="T521" i="1"/>
  <c r="U520" i="1"/>
  <c r="T520" i="1"/>
  <c r="U519" i="1"/>
  <c r="T519" i="1"/>
  <c r="U518" i="1"/>
  <c r="T518" i="1"/>
  <c r="U517" i="1"/>
  <c r="T517" i="1"/>
  <c r="U516" i="1"/>
  <c r="T516" i="1"/>
  <c r="U515" i="1"/>
  <c r="T515" i="1"/>
  <c r="U571" i="1"/>
  <c r="T571" i="1"/>
  <c r="U570" i="1"/>
  <c r="T570" i="1"/>
  <c r="U569" i="1"/>
  <c r="T569" i="1"/>
  <c r="U567" i="1"/>
  <c r="T567" i="1"/>
  <c r="U566" i="1"/>
  <c r="T566" i="1"/>
  <c r="U565" i="1"/>
  <c r="T565" i="1"/>
  <c r="U564" i="1"/>
  <c r="T564" i="1"/>
  <c r="U563" i="1"/>
  <c r="T563" i="1"/>
  <c r="U562" i="1"/>
  <c r="T562" i="1"/>
  <c r="U561" i="1"/>
  <c r="T561" i="1"/>
  <c r="U560" i="1"/>
  <c r="T560" i="1"/>
  <c r="U559" i="1"/>
  <c r="T559" i="1"/>
  <c r="U558" i="1"/>
  <c r="T558" i="1"/>
  <c r="U557" i="1"/>
  <c r="T557" i="1"/>
  <c r="U556" i="1"/>
  <c r="T556" i="1"/>
  <c r="U555" i="1"/>
  <c r="T555" i="1"/>
  <c r="U554" i="1"/>
  <c r="T554" i="1"/>
  <c r="U553" i="1"/>
  <c r="T553" i="1"/>
  <c r="U552" i="1"/>
  <c r="T552" i="1"/>
  <c r="U551" i="1"/>
  <c r="T551" i="1"/>
  <c r="U550" i="1"/>
  <c r="T550" i="1"/>
  <c r="U549" i="1"/>
  <c r="T549" i="1"/>
  <c r="U548" i="1"/>
  <c r="T548" i="1"/>
  <c r="U547" i="1"/>
  <c r="T547" i="1"/>
  <c r="U546" i="1"/>
  <c r="T546" i="1"/>
  <c r="U741" i="1"/>
  <c r="T741" i="1"/>
  <c r="U740" i="1"/>
  <c r="T740" i="1"/>
  <c r="U739" i="1"/>
  <c r="T739" i="1"/>
  <c r="U737" i="1"/>
  <c r="T737" i="1"/>
  <c r="U736" i="1"/>
  <c r="T736" i="1"/>
  <c r="U735" i="1"/>
  <c r="T735" i="1"/>
  <c r="U734" i="1"/>
  <c r="T734" i="1"/>
  <c r="U733" i="1"/>
  <c r="T733" i="1"/>
  <c r="U732" i="1"/>
  <c r="T732" i="1"/>
  <c r="U731" i="1"/>
  <c r="T731" i="1"/>
  <c r="U730" i="1"/>
  <c r="T730" i="1"/>
  <c r="U729" i="1"/>
  <c r="T729" i="1"/>
  <c r="U728" i="1"/>
  <c r="T728" i="1"/>
  <c r="U727" i="1"/>
  <c r="T727" i="1"/>
  <c r="U726" i="1"/>
  <c r="T726" i="1"/>
  <c r="U725" i="1"/>
  <c r="T725" i="1"/>
  <c r="U724" i="1"/>
  <c r="T724" i="1"/>
  <c r="U723" i="1"/>
  <c r="T723" i="1"/>
  <c r="U722" i="1"/>
  <c r="T722" i="1"/>
  <c r="U721" i="1"/>
  <c r="T721" i="1"/>
  <c r="U720" i="1"/>
  <c r="T720" i="1"/>
  <c r="U719" i="1"/>
  <c r="T719" i="1"/>
  <c r="U718" i="1"/>
  <c r="T718" i="1"/>
  <c r="U717" i="1"/>
  <c r="T717" i="1"/>
  <c r="T716" i="1"/>
  <c r="U772" i="1"/>
  <c r="T772" i="1"/>
  <c r="U771" i="1"/>
  <c r="T771" i="1"/>
  <c r="U770" i="1"/>
  <c r="T770" i="1"/>
  <c r="U768" i="1"/>
  <c r="T768" i="1"/>
  <c r="U767" i="1"/>
  <c r="T767" i="1"/>
  <c r="U766" i="1"/>
  <c r="T766" i="1"/>
  <c r="U765" i="1"/>
  <c r="T765" i="1"/>
  <c r="U764" i="1"/>
  <c r="T764" i="1"/>
  <c r="U763" i="1"/>
  <c r="T763" i="1"/>
  <c r="U762" i="1"/>
  <c r="T762" i="1"/>
  <c r="U761" i="1"/>
  <c r="T761" i="1"/>
  <c r="U760" i="1"/>
  <c r="T760" i="1"/>
  <c r="U759" i="1"/>
  <c r="T759" i="1"/>
  <c r="U758" i="1"/>
  <c r="T758" i="1"/>
  <c r="U757" i="1"/>
  <c r="T757" i="1"/>
  <c r="U756" i="1"/>
  <c r="T756" i="1"/>
  <c r="U755" i="1"/>
  <c r="T755" i="1"/>
  <c r="U754" i="1"/>
  <c r="T754" i="1"/>
  <c r="U753" i="1"/>
  <c r="T753" i="1"/>
  <c r="U752" i="1"/>
  <c r="T752" i="1"/>
  <c r="U751" i="1"/>
  <c r="T751" i="1"/>
  <c r="U750" i="1"/>
  <c r="T750" i="1"/>
  <c r="U749" i="1"/>
  <c r="T749" i="1"/>
  <c r="U748" i="1"/>
  <c r="T748" i="1"/>
  <c r="U747" i="1"/>
  <c r="T747" i="1"/>
  <c r="U803" i="1"/>
  <c r="T803" i="1"/>
  <c r="U802" i="1"/>
  <c r="T802" i="1"/>
  <c r="U801" i="1"/>
  <c r="T801" i="1"/>
  <c r="U799" i="1"/>
  <c r="T799" i="1"/>
  <c r="U798" i="1"/>
  <c r="T798" i="1"/>
  <c r="U797" i="1"/>
  <c r="T797" i="1"/>
  <c r="U796" i="1"/>
  <c r="T796" i="1"/>
  <c r="U795" i="1"/>
  <c r="T795" i="1"/>
  <c r="U794" i="1"/>
  <c r="T794" i="1"/>
  <c r="U793" i="1"/>
  <c r="T793" i="1"/>
  <c r="U792" i="1"/>
  <c r="T792" i="1"/>
  <c r="U791" i="1"/>
  <c r="T791" i="1"/>
  <c r="U790" i="1"/>
  <c r="T790" i="1"/>
  <c r="U789" i="1"/>
  <c r="T789" i="1"/>
  <c r="U788" i="1"/>
  <c r="T788" i="1"/>
  <c r="U787" i="1"/>
  <c r="T787" i="1"/>
  <c r="U786" i="1"/>
  <c r="T786" i="1"/>
  <c r="U785" i="1"/>
  <c r="T785" i="1"/>
  <c r="U784" i="1"/>
  <c r="T784" i="1"/>
  <c r="U783" i="1"/>
  <c r="T783" i="1"/>
  <c r="U782" i="1"/>
  <c r="T782" i="1"/>
  <c r="U781" i="1"/>
  <c r="T781" i="1"/>
  <c r="U780" i="1"/>
  <c r="T780" i="1"/>
  <c r="U779" i="1"/>
  <c r="T779" i="1"/>
  <c r="U778" i="1"/>
  <c r="T778" i="1"/>
  <c r="U834" i="1"/>
  <c r="T834" i="1"/>
  <c r="U833" i="1"/>
  <c r="T833" i="1"/>
  <c r="U832" i="1"/>
  <c r="T832" i="1"/>
  <c r="U917" i="1"/>
  <c r="T917" i="1"/>
  <c r="U916" i="1"/>
  <c r="T916" i="1"/>
  <c r="U915" i="1"/>
  <c r="T915" i="1"/>
  <c r="U914" i="1"/>
  <c r="T914" i="1"/>
  <c r="U913" i="1"/>
  <c r="T913" i="1"/>
  <c r="U912" i="1"/>
  <c r="T912" i="1"/>
  <c r="U911" i="1"/>
  <c r="T911" i="1"/>
  <c r="U910" i="1"/>
  <c r="T910" i="1"/>
  <c r="U909" i="1"/>
  <c r="T909" i="1"/>
  <c r="U908" i="1"/>
  <c r="T908" i="1"/>
  <c r="U907" i="1"/>
  <c r="T907" i="1"/>
  <c r="U906" i="1"/>
  <c r="T906" i="1"/>
  <c r="U905" i="1"/>
  <c r="T905" i="1"/>
  <c r="U904" i="1"/>
  <c r="T904" i="1"/>
  <c r="U903" i="1"/>
  <c r="T903" i="1"/>
  <c r="U902" i="1"/>
  <c r="T902" i="1"/>
  <c r="U901" i="1"/>
  <c r="T901" i="1"/>
  <c r="U900" i="1"/>
  <c r="T900" i="1"/>
  <c r="U899" i="1"/>
  <c r="T899" i="1"/>
  <c r="U898" i="1"/>
  <c r="T898" i="1"/>
  <c r="U897" i="1"/>
  <c r="T897" i="1"/>
  <c r="U896" i="1"/>
  <c r="T896" i="1"/>
  <c r="U889" i="1"/>
  <c r="T889" i="1"/>
  <c r="U888" i="1"/>
  <c r="T888" i="1"/>
  <c r="U887" i="1"/>
  <c r="T887" i="1"/>
  <c r="U886" i="1"/>
  <c r="T886" i="1"/>
  <c r="U885" i="1"/>
  <c r="T885" i="1"/>
  <c r="U884" i="1"/>
  <c r="T884" i="1"/>
  <c r="U883" i="1"/>
  <c r="T883" i="1"/>
  <c r="U882" i="1"/>
  <c r="T882" i="1"/>
  <c r="U881" i="1"/>
  <c r="T881" i="1"/>
  <c r="U880" i="1"/>
  <c r="T880" i="1"/>
  <c r="U879" i="1"/>
  <c r="T879" i="1"/>
  <c r="U878" i="1"/>
  <c r="T878" i="1"/>
  <c r="U877" i="1"/>
  <c r="T877" i="1"/>
  <c r="U876" i="1"/>
  <c r="T876" i="1"/>
  <c r="U875" i="1"/>
  <c r="T875" i="1"/>
  <c r="U874" i="1"/>
  <c r="T874" i="1"/>
  <c r="U873" i="1"/>
  <c r="T873" i="1"/>
  <c r="U872" i="1"/>
  <c r="T872" i="1"/>
  <c r="U871" i="1"/>
  <c r="T871" i="1"/>
  <c r="U870" i="1"/>
  <c r="T870" i="1"/>
  <c r="U869" i="1"/>
  <c r="T869" i="1"/>
  <c r="U868" i="1"/>
  <c r="T868" i="1"/>
  <c r="U861" i="1"/>
  <c r="T861" i="1"/>
  <c r="U860" i="1"/>
  <c r="T860" i="1"/>
  <c r="U859" i="1"/>
  <c r="T859" i="1"/>
  <c r="U858" i="1"/>
  <c r="T858" i="1"/>
  <c r="U857" i="1"/>
  <c r="T857" i="1"/>
  <c r="U856" i="1"/>
  <c r="T856" i="1"/>
  <c r="U855" i="1"/>
  <c r="T855" i="1"/>
  <c r="U854" i="1"/>
  <c r="T854" i="1"/>
  <c r="U853" i="1"/>
  <c r="T853" i="1"/>
  <c r="U852" i="1"/>
  <c r="T852" i="1"/>
  <c r="U851" i="1"/>
  <c r="T851" i="1"/>
  <c r="U850" i="1"/>
  <c r="T850" i="1"/>
  <c r="U849" i="1"/>
  <c r="T849" i="1"/>
  <c r="U848" i="1"/>
  <c r="T848" i="1"/>
  <c r="U847" i="1"/>
  <c r="T847" i="1"/>
  <c r="U846" i="1"/>
  <c r="T846" i="1"/>
  <c r="U845" i="1"/>
  <c r="T845" i="1"/>
  <c r="U844" i="1"/>
  <c r="T844" i="1"/>
  <c r="U843" i="1"/>
  <c r="T843" i="1"/>
  <c r="U842" i="1"/>
  <c r="T842" i="1"/>
  <c r="U841" i="1"/>
  <c r="T841" i="1"/>
  <c r="U840" i="1"/>
  <c r="T840" i="1"/>
  <c r="U830" i="1"/>
  <c r="T830" i="1"/>
  <c r="U829" i="1"/>
  <c r="T829" i="1"/>
  <c r="U828" i="1"/>
  <c r="T828" i="1"/>
  <c r="U827" i="1"/>
  <c r="T827" i="1"/>
  <c r="U826" i="1"/>
  <c r="T826" i="1"/>
  <c r="U825" i="1"/>
  <c r="T825" i="1"/>
  <c r="T824" i="1"/>
  <c r="U823" i="1"/>
  <c r="T823" i="1"/>
  <c r="U822" i="1"/>
  <c r="T822" i="1"/>
  <c r="U821" i="1"/>
  <c r="T821" i="1"/>
  <c r="U820" i="1"/>
  <c r="T820" i="1"/>
  <c r="U819" i="1"/>
  <c r="T819" i="1"/>
  <c r="U818" i="1"/>
  <c r="T818" i="1"/>
  <c r="U817" i="1"/>
  <c r="T817" i="1"/>
  <c r="U816" i="1"/>
  <c r="T816" i="1"/>
  <c r="U815" i="1"/>
  <c r="T815" i="1"/>
  <c r="U814" i="1"/>
  <c r="T814" i="1"/>
  <c r="U813" i="1"/>
  <c r="T813" i="1"/>
  <c r="U812" i="1"/>
  <c r="T812" i="1"/>
  <c r="U811" i="1"/>
  <c r="T811" i="1"/>
  <c r="U810" i="1"/>
  <c r="T810" i="1"/>
  <c r="U809" i="1"/>
  <c r="T809" i="1"/>
  <c r="U709" i="1"/>
  <c r="T709" i="1"/>
  <c r="U708" i="1"/>
  <c r="T708" i="1"/>
  <c r="U707" i="1"/>
  <c r="T707" i="1"/>
  <c r="U706" i="1"/>
  <c r="T706" i="1"/>
  <c r="U705" i="1"/>
  <c r="T705" i="1"/>
  <c r="U704" i="1"/>
  <c r="T704" i="1"/>
  <c r="U703" i="1"/>
  <c r="T703" i="1"/>
  <c r="U702" i="1"/>
  <c r="T702" i="1"/>
  <c r="U701" i="1"/>
  <c r="T701" i="1"/>
  <c r="U700" i="1"/>
  <c r="T700" i="1"/>
  <c r="U699" i="1"/>
  <c r="T699" i="1"/>
  <c r="U698" i="1"/>
  <c r="T698" i="1"/>
  <c r="U697" i="1"/>
  <c r="T697" i="1"/>
  <c r="U696" i="1"/>
  <c r="T696" i="1"/>
  <c r="U695" i="1"/>
  <c r="T695" i="1"/>
  <c r="U694" i="1"/>
  <c r="T694" i="1"/>
  <c r="U693" i="1"/>
  <c r="T693" i="1"/>
  <c r="U692" i="1"/>
  <c r="T692" i="1"/>
  <c r="U691" i="1"/>
  <c r="T691" i="1"/>
  <c r="U690" i="1"/>
  <c r="T690" i="1"/>
  <c r="U689" i="1"/>
  <c r="T689" i="1"/>
  <c r="U688" i="1"/>
  <c r="T688" i="1"/>
  <c r="U681" i="1"/>
  <c r="T681" i="1"/>
  <c r="U680" i="1"/>
  <c r="T680" i="1"/>
  <c r="U679" i="1"/>
  <c r="T679" i="1"/>
  <c r="U678" i="1"/>
  <c r="T678" i="1"/>
  <c r="U677" i="1"/>
  <c r="T677" i="1"/>
  <c r="U676" i="1"/>
  <c r="T676" i="1"/>
  <c r="U675" i="1"/>
  <c r="T675" i="1"/>
  <c r="U674" i="1"/>
  <c r="T674" i="1"/>
  <c r="U673" i="1"/>
  <c r="T673" i="1"/>
  <c r="U672" i="1"/>
  <c r="T672" i="1"/>
  <c r="U671" i="1"/>
  <c r="T671" i="1"/>
  <c r="U670" i="1"/>
  <c r="T670" i="1"/>
  <c r="U669" i="1"/>
  <c r="T669" i="1"/>
  <c r="U668" i="1"/>
  <c r="T668" i="1"/>
  <c r="U667" i="1"/>
  <c r="T667" i="1"/>
  <c r="U666" i="1"/>
  <c r="T666" i="1"/>
  <c r="U665" i="1"/>
  <c r="T665" i="1"/>
  <c r="U664" i="1"/>
  <c r="T664" i="1"/>
  <c r="U663" i="1"/>
  <c r="T663" i="1"/>
  <c r="U662" i="1"/>
  <c r="T662" i="1"/>
  <c r="U661" i="1"/>
  <c r="T661" i="1"/>
  <c r="U660" i="1"/>
  <c r="T660" i="1"/>
  <c r="U653" i="1"/>
  <c r="T653" i="1"/>
  <c r="U652" i="1"/>
  <c r="T652" i="1"/>
  <c r="U651" i="1"/>
  <c r="T651" i="1"/>
  <c r="U650" i="1"/>
  <c r="T650" i="1"/>
  <c r="U649" i="1"/>
  <c r="T649" i="1"/>
  <c r="U648" i="1"/>
  <c r="T648" i="1"/>
  <c r="U647" i="1"/>
  <c r="T647" i="1"/>
  <c r="U646" i="1"/>
  <c r="T646" i="1"/>
  <c r="U645" i="1"/>
  <c r="T645" i="1"/>
  <c r="U644" i="1"/>
  <c r="T644" i="1"/>
  <c r="U643" i="1"/>
  <c r="T643" i="1"/>
  <c r="U642" i="1"/>
  <c r="T642" i="1"/>
  <c r="U641" i="1"/>
  <c r="T641" i="1"/>
  <c r="U640" i="1"/>
  <c r="T640" i="1"/>
  <c r="U639" i="1"/>
  <c r="T639" i="1"/>
  <c r="U638" i="1"/>
  <c r="T638" i="1"/>
  <c r="U637" i="1"/>
  <c r="T637" i="1"/>
  <c r="U636" i="1"/>
  <c r="T636" i="1"/>
  <c r="U635" i="1"/>
  <c r="T635" i="1"/>
  <c r="U634" i="1"/>
  <c r="T634" i="1"/>
  <c r="U633" i="1"/>
  <c r="T633" i="1"/>
  <c r="U632" i="1"/>
  <c r="T632" i="1"/>
  <c r="U626" i="1"/>
  <c r="T626" i="1"/>
  <c r="U625" i="1"/>
  <c r="T625" i="1"/>
  <c r="U624" i="1"/>
  <c r="T624" i="1"/>
  <c r="U623" i="1"/>
  <c r="T623" i="1"/>
  <c r="U622" i="1"/>
  <c r="T622" i="1"/>
  <c r="U621" i="1"/>
  <c r="T621" i="1"/>
  <c r="U620" i="1"/>
  <c r="T620" i="1"/>
  <c r="U619" i="1"/>
  <c r="T619" i="1"/>
  <c r="U618" i="1"/>
  <c r="T618" i="1"/>
  <c r="U617" i="1"/>
  <c r="T617" i="1"/>
  <c r="U616" i="1"/>
  <c r="T616" i="1"/>
  <c r="U615" i="1"/>
  <c r="T615" i="1"/>
  <c r="U614" i="1"/>
  <c r="T614" i="1"/>
  <c r="U613" i="1"/>
  <c r="T613" i="1"/>
  <c r="U612" i="1"/>
  <c r="T612" i="1"/>
  <c r="U611" i="1"/>
  <c r="T611" i="1"/>
  <c r="U610" i="1"/>
  <c r="T610" i="1"/>
  <c r="U609" i="1"/>
  <c r="T609" i="1"/>
  <c r="U608" i="1"/>
  <c r="T608" i="1"/>
  <c r="U607" i="1"/>
  <c r="T607" i="1"/>
  <c r="U606" i="1"/>
  <c r="T606" i="1"/>
  <c r="U605" i="1"/>
  <c r="T605" i="1"/>
  <c r="U598" i="1"/>
  <c r="T598" i="1"/>
  <c r="U597" i="1"/>
  <c r="T597" i="1"/>
  <c r="U596" i="1"/>
  <c r="T596" i="1"/>
  <c r="U595" i="1"/>
  <c r="T595" i="1"/>
  <c r="U594" i="1"/>
  <c r="T594" i="1"/>
  <c r="U593" i="1"/>
  <c r="T593" i="1"/>
  <c r="U592" i="1"/>
  <c r="T592" i="1"/>
  <c r="U591" i="1"/>
  <c r="T591" i="1"/>
  <c r="U590" i="1"/>
  <c r="T590" i="1"/>
  <c r="U589" i="1"/>
  <c r="T589" i="1"/>
  <c r="U588" i="1"/>
  <c r="T588" i="1"/>
  <c r="U587" i="1"/>
  <c r="T587" i="1"/>
  <c r="U586" i="1"/>
  <c r="T586" i="1"/>
  <c r="U585" i="1"/>
  <c r="T585" i="1"/>
  <c r="U584" i="1"/>
  <c r="T584" i="1"/>
  <c r="U583" i="1"/>
  <c r="T583" i="1"/>
  <c r="U582" i="1"/>
  <c r="T582" i="1"/>
  <c r="U581" i="1"/>
  <c r="T581" i="1"/>
  <c r="U580" i="1"/>
  <c r="T580" i="1"/>
  <c r="U579" i="1"/>
  <c r="T579" i="1"/>
  <c r="U578" i="1"/>
  <c r="T578" i="1"/>
  <c r="U577" i="1"/>
  <c r="T577" i="1"/>
  <c r="U477" i="1"/>
  <c r="T477" i="1"/>
  <c r="U476" i="1"/>
  <c r="T476" i="1"/>
  <c r="U475" i="1"/>
  <c r="T475" i="1"/>
  <c r="U474" i="1"/>
  <c r="T474" i="1"/>
  <c r="U473" i="1"/>
  <c r="T473" i="1"/>
  <c r="U472" i="1"/>
  <c r="T472" i="1"/>
  <c r="U471" i="1"/>
  <c r="T471" i="1"/>
  <c r="U470" i="1"/>
  <c r="T470" i="1"/>
  <c r="U469" i="1"/>
  <c r="T469" i="1"/>
  <c r="U468" i="1"/>
  <c r="T468" i="1"/>
  <c r="U467" i="1"/>
  <c r="T467" i="1"/>
  <c r="U466" i="1"/>
  <c r="T466" i="1"/>
  <c r="U465" i="1"/>
  <c r="T465" i="1"/>
  <c r="U464" i="1"/>
  <c r="T464" i="1"/>
  <c r="U463" i="1"/>
  <c r="T463" i="1"/>
  <c r="U462" i="1"/>
  <c r="T462" i="1"/>
  <c r="U461" i="1"/>
  <c r="T461" i="1"/>
  <c r="U460" i="1"/>
  <c r="T460" i="1"/>
  <c r="U459" i="1"/>
  <c r="T459" i="1"/>
  <c r="U458" i="1"/>
  <c r="T458" i="1"/>
  <c r="U457" i="1"/>
  <c r="T457" i="1"/>
  <c r="U456" i="1"/>
  <c r="T456" i="1"/>
  <c r="U449" i="1"/>
  <c r="T449" i="1"/>
  <c r="U448" i="1"/>
  <c r="T448" i="1"/>
  <c r="U447" i="1"/>
  <c r="T447" i="1"/>
  <c r="U446" i="1"/>
  <c r="T446" i="1"/>
  <c r="U445" i="1"/>
  <c r="T445" i="1"/>
  <c r="U444" i="1"/>
  <c r="T444" i="1"/>
  <c r="U443" i="1"/>
  <c r="T443" i="1"/>
  <c r="U442" i="1"/>
  <c r="T442" i="1"/>
  <c r="U441" i="1"/>
  <c r="T441" i="1"/>
  <c r="U440" i="1"/>
  <c r="T440" i="1"/>
  <c r="U439" i="1"/>
  <c r="T439" i="1"/>
  <c r="U438" i="1"/>
  <c r="T438" i="1"/>
  <c r="U437" i="1"/>
  <c r="T437" i="1"/>
  <c r="U436" i="1"/>
  <c r="T436" i="1"/>
  <c r="U435" i="1"/>
  <c r="T435" i="1"/>
  <c r="U434" i="1"/>
  <c r="T434" i="1"/>
  <c r="U433" i="1"/>
  <c r="T433" i="1"/>
  <c r="U432" i="1"/>
  <c r="T432" i="1"/>
  <c r="U431" i="1"/>
  <c r="T431" i="1"/>
  <c r="U430" i="1"/>
  <c r="T430" i="1"/>
  <c r="U429" i="1"/>
  <c r="T429" i="1"/>
  <c r="U428" i="1"/>
  <c r="T428" i="1"/>
  <c r="U419" i="1"/>
  <c r="T419" i="1"/>
  <c r="U418" i="1"/>
  <c r="T418" i="1"/>
  <c r="U417" i="1"/>
  <c r="T417" i="1"/>
  <c r="U416" i="1"/>
  <c r="T416" i="1"/>
  <c r="U415" i="1"/>
  <c r="T415" i="1"/>
  <c r="U414" i="1"/>
  <c r="T414" i="1"/>
  <c r="U413" i="1"/>
  <c r="T413" i="1"/>
  <c r="U412" i="1"/>
  <c r="T412" i="1"/>
  <c r="U411" i="1"/>
  <c r="T411" i="1"/>
  <c r="U410" i="1"/>
  <c r="T410" i="1"/>
  <c r="U409" i="1"/>
  <c r="T409" i="1"/>
  <c r="U408" i="1"/>
  <c r="T408" i="1"/>
  <c r="U407" i="1"/>
  <c r="T407" i="1"/>
  <c r="U406" i="1"/>
  <c r="T406" i="1"/>
  <c r="U405" i="1"/>
  <c r="T405" i="1"/>
  <c r="U404" i="1"/>
  <c r="T404" i="1"/>
  <c r="U403" i="1"/>
  <c r="T403" i="1"/>
  <c r="U402" i="1"/>
  <c r="T402" i="1"/>
  <c r="U401" i="1"/>
  <c r="T401" i="1"/>
  <c r="U400" i="1"/>
  <c r="T400" i="1"/>
  <c r="U399" i="1"/>
  <c r="T399" i="1"/>
  <c r="U398" i="1"/>
  <c r="T398" i="1"/>
  <c r="U391" i="1"/>
  <c r="T391" i="1"/>
  <c r="U390" i="1"/>
  <c r="T390" i="1"/>
  <c r="U389" i="1"/>
  <c r="T389" i="1"/>
  <c r="U388" i="1"/>
  <c r="T388" i="1"/>
  <c r="U387" i="1"/>
  <c r="T387" i="1"/>
  <c r="U386" i="1"/>
  <c r="T386" i="1"/>
  <c r="U385" i="1"/>
  <c r="T385" i="1"/>
  <c r="U384" i="1"/>
  <c r="T384" i="1"/>
  <c r="U383" i="1"/>
  <c r="T383" i="1"/>
  <c r="U382" i="1"/>
  <c r="T382" i="1"/>
  <c r="U381" i="1"/>
  <c r="T381" i="1"/>
  <c r="U380" i="1"/>
  <c r="T380" i="1"/>
  <c r="U379" i="1"/>
  <c r="T379" i="1"/>
  <c r="U378" i="1"/>
  <c r="T378" i="1"/>
  <c r="U377" i="1"/>
  <c r="T377" i="1"/>
  <c r="U376" i="1"/>
  <c r="T376" i="1"/>
  <c r="U375" i="1"/>
  <c r="T375" i="1"/>
  <c r="U374" i="1"/>
  <c r="T374" i="1"/>
  <c r="U373" i="1"/>
  <c r="T373" i="1"/>
  <c r="U372" i="1"/>
  <c r="T372" i="1"/>
  <c r="U371" i="1"/>
  <c r="T371" i="1"/>
  <c r="U370" i="1"/>
  <c r="T370" i="1"/>
  <c r="U363" i="1"/>
  <c r="T363" i="1"/>
  <c r="U362" i="1"/>
  <c r="T362" i="1"/>
  <c r="U361" i="1"/>
  <c r="T361" i="1"/>
  <c r="U360" i="1"/>
  <c r="T360" i="1"/>
  <c r="U359" i="1"/>
  <c r="T359" i="1"/>
  <c r="U358" i="1"/>
  <c r="T358" i="1"/>
  <c r="U357" i="1"/>
  <c r="T357" i="1"/>
  <c r="U356" i="1"/>
  <c r="T356" i="1"/>
  <c r="U355" i="1"/>
  <c r="T355" i="1"/>
  <c r="U354" i="1"/>
  <c r="T354" i="1"/>
  <c r="U353" i="1"/>
  <c r="T353" i="1"/>
  <c r="U352" i="1"/>
  <c r="T352" i="1"/>
  <c r="U351" i="1"/>
  <c r="T351" i="1"/>
  <c r="U350" i="1"/>
  <c r="T350" i="1"/>
  <c r="U349" i="1"/>
  <c r="T349" i="1"/>
  <c r="U348" i="1"/>
  <c r="T348" i="1"/>
  <c r="U347" i="1"/>
  <c r="T347" i="1"/>
  <c r="U346" i="1"/>
  <c r="T346" i="1"/>
  <c r="U345" i="1"/>
  <c r="T345" i="1"/>
  <c r="U344" i="1"/>
  <c r="T344" i="1"/>
  <c r="U343" i="1"/>
  <c r="T343" i="1"/>
  <c r="U342" i="1"/>
  <c r="T342" i="1"/>
  <c r="U335" i="1"/>
  <c r="T335" i="1"/>
  <c r="U334" i="1"/>
  <c r="T334" i="1"/>
  <c r="U333" i="1"/>
  <c r="T333" i="1"/>
  <c r="U332" i="1"/>
  <c r="T332" i="1"/>
  <c r="U331" i="1"/>
  <c r="T331" i="1"/>
  <c r="U330" i="1"/>
  <c r="T330" i="1"/>
  <c r="U329" i="1"/>
  <c r="T329" i="1"/>
  <c r="U328" i="1"/>
  <c r="T328" i="1"/>
  <c r="T327" i="1"/>
  <c r="U326" i="1"/>
  <c r="T326" i="1"/>
  <c r="U325" i="1"/>
  <c r="T325" i="1"/>
  <c r="U324" i="1"/>
  <c r="T324" i="1"/>
  <c r="U323" i="1"/>
  <c r="T323" i="1"/>
  <c r="U322" i="1"/>
  <c r="T322" i="1"/>
  <c r="U321" i="1"/>
  <c r="T321" i="1"/>
  <c r="U320" i="1"/>
  <c r="T320" i="1"/>
  <c r="U319" i="1"/>
  <c r="T319" i="1"/>
  <c r="U318" i="1"/>
  <c r="T318" i="1"/>
  <c r="U317" i="1"/>
  <c r="T317" i="1"/>
  <c r="U316" i="1"/>
  <c r="T316" i="1"/>
  <c r="U315" i="1"/>
  <c r="T315" i="1"/>
  <c r="U314" i="1"/>
  <c r="T314" i="1"/>
  <c r="U307" i="1"/>
  <c r="T307" i="1"/>
  <c r="U306" i="1"/>
  <c r="T306" i="1"/>
  <c r="U305" i="1"/>
  <c r="T305" i="1"/>
  <c r="U304" i="1"/>
  <c r="T304" i="1"/>
  <c r="U303" i="1"/>
  <c r="T303" i="1"/>
  <c r="U302" i="1"/>
  <c r="T302" i="1"/>
  <c r="U301" i="1"/>
  <c r="T301" i="1"/>
  <c r="U300" i="1"/>
  <c r="T300" i="1"/>
  <c r="U299" i="1"/>
  <c r="T299" i="1"/>
  <c r="U298" i="1"/>
  <c r="T298" i="1"/>
  <c r="U297" i="1"/>
  <c r="T297" i="1"/>
  <c r="U296" i="1"/>
  <c r="T296" i="1"/>
  <c r="U295" i="1"/>
  <c r="T295" i="1"/>
  <c r="U294" i="1"/>
  <c r="T294" i="1"/>
  <c r="U293" i="1"/>
  <c r="T293" i="1"/>
  <c r="U292" i="1"/>
  <c r="T292" i="1"/>
  <c r="U291" i="1"/>
  <c r="T291" i="1"/>
  <c r="U290" i="1"/>
  <c r="T290" i="1"/>
  <c r="U289" i="1"/>
  <c r="T289" i="1"/>
  <c r="U288" i="1"/>
  <c r="T288" i="1"/>
  <c r="U287" i="1"/>
  <c r="T287" i="1"/>
  <c r="T286" i="1"/>
  <c r="U279" i="1"/>
  <c r="T279" i="1"/>
  <c r="U278" i="1"/>
  <c r="T278" i="1"/>
  <c r="U277" i="1"/>
  <c r="T277" i="1"/>
  <c r="U276" i="1"/>
  <c r="T276" i="1"/>
  <c r="U275" i="1"/>
  <c r="T275" i="1"/>
  <c r="U274" i="1"/>
  <c r="T274" i="1"/>
  <c r="U273" i="1"/>
  <c r="T273" i="1"/>
  <c r="U272" i="1"/>
  <c r="T272" i="1"/>
  <c r="U271" i="1"/>
  <c r="T271" i="1"/>
  <c r="U270" i="1"/>
  <c r="T270" i="1"/>
  <c r="U269" i="1"/>
  <c r="T269" i="1"/>
  <c r="U268" i="1"/>
  <c r="T268" i="1"/>
  <c r="U267" i="1"/>
  <c r="T267" i="1"/>
  <c r="U266" i="1"/>
  <c r="T266" i="1"/>
  <c r="U265" i="1"/>
  <c r="T265" i="1"/>
  <c r="U264" i="1"/>
  <c r="T264" i="1"/>
  <c r="U263" i="1"/>
  <c r="T263" i="1"/>
  <c r="U262" i="1"/>
  <c r="T262" i="1"/>
  <c r="U261" i="1"/>
  <c r="T261" i="1"/>
  <c r="U260" i="1"/>
  <c r="T260" i="1"/>
  <c r="U259" i="1"/>
  <c r="T259" i="1"/>
  <c r="U258" i="1"/>
  <c r="T258" i="1"/>
  <c r="U251" i="1"/>
  <c r="T251" i="1"/>
  <c r="U250" i="1"/>
  <c r="T250" i="1"/>
  <c r="U249" i="1"/>
  <c r="T249" i="1"/>
  <c r="U248" i="1"/>
  <c r="T248" i="1"/>
  <c r="U247" i="1"/>
  <c r="T247" i="1"/>
  <c r="U246" i="1"/>
  <c r="T246" i="1"/>
  <c r="U245" i="1"/>
  <c r="T245" i="1"/>
  <c r="U244" i="1"/>
  <c r="T244" i="1"/>
  <c r="U243" i="1"/>
  <c r="T243" i="1"/>
  <c r="U242" i="1"/>
  <c r="T242" i="1"/>
  <c r="U241" i="1"/>
  <c r="T241" i="1"/>
  <c r="U240" i="1"/>
  <c r="T240" i="1"/>
  <c r="U239" i="1"/>
  <c r="T239" i="1"/>
  <c r="U238" i="1"/>
  <c r="T238" i="1"/>
  <c r="U237" i="1"/>
  <c r="T237" i="1"/>
  <c r="U236" i="1"/>
  <c r="T236" i="1"/>
  <c r="U235" i="1"/>
  <c r="T235" i="1"/>
  <c r="U234" i="1"/>
  <c r="T234" i="1"/>
  <c r="U233" i="1"/>
  <c r="T233" i="1"/>
  <c r="U232" i="1"/>
  <c r="T232" i="1"/>
  <c r="U231" i="1"/>
  <c r="T231" i="1"/>
  <c r="U230" i="1"/>
  <c r="T230" i="1"/>
  <c r="U223" i="1"/>
  <c r="T223" i="1"/>
  <c r="U222" i="1"/>
  <c r="T222" i="1"/>
  <c r="U221" i="1"/>
  <c r="T221" i="1"/>
  <c r="U220" i="1"/>
  <c r="T220" i="1"/>
  <c r="U219" i="1"/>
  <c r="T219" i="1"/>
  <c r="U218" i="1"/>
  <c r="T218" i="1"/>
  <c r="U217" i="1"/>
  <c r="T217" i="1"/>
  <c r="U216" i="1"/>
  <c r="T216" i="1"/>
  <c r="U215" i="1"/>
  <c r="T215" i="1"/>
  <c r="U214" i="1"/>
  <c r="T214" i="1"/>
  <c r="U213" i="1"/>
  <c r="T213" i="1"/>
  <c r="U212" i="1"/>
  <c r="T212" i="1"/>
  <c r="U211" i="1"/>
  <c r="T211" i="1"/>
  <c r="U210" i="1"/>
  <c r="T210" i="1"/>
  <c r="U209" i="1"/>
  <c r="T209" i="1"/>
  <c r="U208" i="1"/>
  <c r="T208" i="1"/>
  <c r="U207" i="1"/>
  <c r="T207" i="1"/>
  <c r="U206" i="1"/>
  <c r="T206" i="1"/>
  <c r="U205" i="1"/>
  <c r="T205" i="1"/>
  <c r="U204" i="1"/>
  <c r="T204" i="1"/>
  <c r="U203" i="1"/>
  <c r="T203" i="1"/>
  <c r="U202" i="1"/>
  <c r="T202" i="1"/>
  <c r="U195" i="1"/>
  <c r="T195" i="1"/>
  <c r="U194" i="1"/>
  <c r="T194" i="1"/>
  <c r="U193" i="1"/>
  <c r="T193" i="1"/>
  <c r="U192" i="1"/>
  <c r="T192" i="1"/>
  <c r="U191" i="1"/>
  <c r="T191" i="1"/>
  <c r="U190" i="1"/>
  <c r="T190" i="1"/>
  <c r="U189" i="1"/>
  <c r="T189" i="1"/>
  <c r="U188" i="1"/>
  <c r="T188" i="1"/>
  <c r="U187" i="1"/>
  <c r="T187" i="1"/>
  <c r="U186" i="1"/>
  <c r="T186" i="1"/>
  <c r="U185" i="1"/>
  <c r="T185" i="1"/>
  <c r="U184" i="1"/>
  <c r="T184" i="1"/>
  <c r="U183" i="1"/>
  <c r="T183" i="1"/>
  <c r="U182" i="1"/>
  <c r="T182" i="1"/>
  <c r="U181" i="1"/>
  <c r="T181" i="1"/>
  <c r="U180" i="1"/>
  <c r="T180" i="1"/>
  <c r="U179" i="1"/>
  <c r="T179" i="1"/>
  <c r="U178" i="1"/>
  <c r="T178" i="1"/>
  <c r="U177" i="1"/>
  <c r="T177" i="1"/>
  <c r="U176" i="1"/>
  <c r="T176" i="1"/>
  <c r="U175" i="1"/>
  <c r="T175" i="1"/>
  <c r="U174" i="1"/>
  <c r="T174" i="1"/>
  <c r="U167" i="1"/>
  <c r="T167" i="1"/>
  <c r="U166" i="1"/>
  <c r="T166" i="1"/>
  <c r="U165" i="1"/>
  <c r="T165" i="1"/>
  <c r="U164" i="1"/>
  <c r="T164" i="1"/>
  <c r="U163" i="1"/>
  <c r="T163" i="1"/>
  <c r="U162" i="1"/>
  <c r="T162" i="1"/>
  <c r="U161" i="1"/>
  <c r="T161" i="1"/>
  <c r="U160" i="1"/>
  <c r="T160" i="1"/>
  <c r="U159" i="1"/>
  <c r="T159" i="1"/>
  <c r="U158" i="1"/>
  <c r="T158" i="1"/>
  <c r="U157" i="1"/>
  <c r="T157" i="1"/>
  <c r="U156" i="1"/>
  <c r="T156" i="1"/>
  <c r="U155" i="1"/>
  <c r="T155" i="1"/>
  <c r="U154" i="1"/>
  <c r="T154" i="1"/>
  <c r="U153" i="1"/>
  <c r="T153" i="1"/>
  <c r="U152" i="1"/>
  <c r="T152" i="1"/>
  <c r="U151" i="1"/>
  <c r="T151" i="1"/>
  <c r="U150" i="1"/>
  <c r="T150" i="1"/>
  <c r="U149" i="1"/>
  <c r="T149" i="1"/>
  <c r="U148" i="1"/>
  <c r="T148" i="1"/>
  <c r="U147" i="1"/>
  <c r="T147" i="1"/>
  <c r="U146" i="1"/>
  <c r="T146" i="1"/>
  <c r="U139" i="1"/>
  <c r="T139" i="1"/>
  <c r="U138" i="1"/>
  <c r="T138" i="1"/>
  <c r="U137" i="1"/>
  <c r="T137" i="1"/>
  <c r="U136" i="1"/>
  <c r="T136" i="1"/>
  <c r="U135" i="1"/>
  <c r="T135" i="1"/>
  <c r="U134" i="1"/>
  <c r="T134" i="1"/>
  <c r="U133" i="1"/>
  <c r="T133" i="1"/>
  <c r="U132" i="1"/>
  <c r="T132" i="1"/>
  <c r="U131" i="1"/>
  <c r="T131" i="1"/>
  <c r="U130" i="1"/>
  <c r="T130" i="1"/>
  <c r="U129" i="1"/>
  <c r="T129" i="1"/>
  <c r="U128" i="1"/>
  <c r="T128" i="1"/>
  <c r="U127" i="1"/>
  <c r="T127" i="1"/>
  <c r="U126" i="1"/>
  <c r="T126" i="1"/>
  <c r="U125" i="1"/>
  <c r="T125" i="1"/>
  <c r="U124" i="1"/>
  <c r="T124" i="1"/>
  <c r="U123" i="1"/>
  <c r="T123" i="1"/>
  <c r="U122" i="1"/>
  <c r="T122" i="1"/>
  <c r="U121" i="1"/>
  <c r="T121" i="1"/>
  <c r="U120" i="1"/>
  <c r="T120" i="1"/>
  <c r="U119" i="1"/>
  <c r="T119" i="1"/>
  <c r="U118" i="1"/>
  <c r="T118" i="1"/>
  <c r="U111" i="1"/>
  <c r="T111" i="1"/>
  <c r="U110" i="1"/>
  <c r="T110" i="1"/>
  <c r="U109" i="1"/>
  <c r="T109" i="1"/>
  <c r="U108" i="1"/>
  <c r="T108" i="1"/>
  <c r="U107" i="1"/>
  <c r="T107" i="1"/>
  <c r="U106" i="1"/>
  <c r="T106" i="1"/>
  <c r="U105" i="1"/>
  <c r="T105" i="1"/>
  <c r="U104" i="1"/>
  <c r="T104" i="1"/>
  <c r="U103" i="1"/>
  <c r="T103" i="1"/>
  <c r="U101" i="1"/>
  <c r="T101" i="1"/>
  <c r="U100" i="1"/>
  <c r="T100" i="1"/>
  <c r="U99" i="1"/>
  <c r="T99" i="1"/>
  <c r="U98" i="1"/>
  <c r="T98" i="1"/>
  <c r="U97" i="1"/>
  <c r="T97" i="1"/>
  <c r="U96" i="1"/>
  <c r="T96" i="1"/>
  <c r="U95" i="1"/>
  <c r="T95" i="1"/>
  <c r="U94" i="1"/>
  <c r="T94" i="1"/>
  <c r="U93" i="1"/>
  <c r="T93" i="1"/>
  <c r="U92" i="1"/>
  <c r="T92" i="1"/>
  <c r="U91" i="1"/>
  <c r="T91" i="1"/>
  <c r="U90" i="1"/>
  <c r="T90" i="1"/>
  <c r="U83" i="1"/>
  <c r="T83" i="1"/>
  <c r="U82" i="1"/>
  <c r="T82" i="1"/>
  <c r="U81" i="1"/>
  <c r="T81" i="1"/>
  <c r="U80" i="1"/>
  <c r="T80" i="1"/>
  <c r="U79" i="1"/>
  <c r="T79" i="1"/>
  <c r="U78" i="1"/>
  <c r="T78" i="1"/>
  <c r="U77" i="1"/>
  <c r="T77" i="1"/>
  <c r="U76" i="1"/>
  <c r="T76" i="1"/>
  <c r="U75" i="1"/>
  <c r="T75" i="1"/>
  <c r="U74" i="1"/>
  <c r="T74" i="1"/>
  <c r="U73" i="1"/>
  <c r="T73" i="1"/>
  <c r="U72" i="1"/>
  <c r="T72" i="1"/>
  <c r="U71" i="1"/>
  <c r="T71" i="1"/>
  <c r="U70" i="1"/>
  <c r="T70" i="1"/>
  <c r="U69" i="1"/>
  <c r="T69" i="1"/>
  <c r="U68" i="1"/>
  <c r="T68" i="1"/>
  <c r="U67" i="1"/>
  <c r="T67" i="1"/>
  <c r="U66" i="1"/>
  <c r="T66" i="1"/>
  <c r="U65" i="1"/>
  <c r="T65" i="1"/>
  <c r="U64" i="1"/>
  <c r="T64" i="1"/>
  <c r="U63" i="1"/>
  <c r="T63" i="1"/>
  <c r="U62" i="1"/>
  <c r="T62" i="1"/>
  <c r="U55" i="1"/>
  <c r="T55" i="1"/>
  <c r="U54" i="1"/>
  <c r="T54" i="1"/>
  <c r="U53" i="1"/>
  <c r="T53" i="1"/>
  <c r="U52" i="1"/>
  <c r="T52" i="1"/>
  <c r="U51" i="1"/>
  <c r="T51" i="1"/>
  <c r="U50" i="1"/>
  <c r="T50" i="1"/>
  <c r="U49" i="1"/>
  <c r="T49" i="1"/>
  <c r="U48" i="1"/>
  <c r="T48" i="1"/>
  <c r="U47" i="1"/>
  <c r="T47" i="1"/>
  <c r="U46" i="1"/>
  <c r="T46" i="1"/>
  <c r="U45" i="1"/>
  <c r="T45" i="1"/>
  <c r="U44" i="1"/>
  <c r="T44" i="1"/>
  <c r="U43" i="1"/>
  <c r="T43" i="1"/>
  <c r="U42" i="1"/>
  <c r="T42" i="1"/>
  <c r="U41" i="1"/>
  <c r="T41" i="1"/>
  <c r="U40" i="1"/>
  <c r="T40" i="1"/>
  <c r="U39" i="1"/>
  <c r="T39" i="1"/>
  <c r="U38" i="1"/>
  <c r="T38" i="1"/>
  <c r="U37" i="1"/>
  <c r="T37" i="1"/>
  <c r="U36" i="1"/>
  <c r="T36" i="1"/>
  <c r="U35" i="1"/>
  <c r="T35" i="1"/>
  <c r="U34" i="1"/>
  <c r="T34" i="1"/>
  <c r="T6" i="1"/>
  <c r="T7" i="1"/>
  <c r="T8" i="1"/>
  <c r="T9" i="1"/>
  <c r="T10" i="1"/>
  <c r="T11" i="1"/>
  <c r="T12" i="1"/>
  <c r="T13" i="1"/>
  <c r="T14" i="1"/>
  <c r="T15" i="1"/>
  <c r="T16" i="1"/>
  <c r="T17" i="1"/>
  <c r="T18" i="1"/>
  <c r="T19" i="1"/>
  <c r="T20" i="1"/>
  <c r="T21" i="1"/>
  <c r="T22" i="1"/>
  <c r="T23" i="1"/>
  <c r="T24" i="1"/>
  <c r="T25" i="1"/>
  <c r="T26" i="1"/>
  <c r="T27" i="1"/>
  <c r="P509" i="1"/>
  <c r="P508" i="1"/>
  <c r="P507" i="1"/>
  <c r="P505" i="1"/>
  <c r="P504" i="1"/>
  <c r="P503" i="1"/>
  <c r="P502" i="1"/>
  <c r="P501" i="1"/>
  <c r="P498" i="1"/>
  <c r="P497" i="1"/>
  <c r="P496" i="1"/>
  <c r="P495" i="1"/>
  <c r="P494" i="1"/>
  <c r="P493" i="1"/>
  <c r="P492" i="1"/>
  <c r="P491" i="1"/>
  <c r="P490" i="1"/>
  <c r="P489" i="1"/>
  <c r="P488" i="1"/>
  <c r="P487" i="1"/>
  <c r="P486" i="1"/>
  <c r="P485" i="1"/>
  <c r="P484" i="1"/>
  <c r="P540" i="1"/>
  <c r="P539" i="1"/>
  <c r="P538" i="1"/>
  <c r="P536" i="1"/>
  <c r="P535" i="1"/>
  <c r="P534" i="1"/>
  <c r="P533" i="1"/>
  <c r="P532" i="1"/>
  <c r="P529" i="1"/>
  <c r="P528" i="1"/>
  <c r="P527" i="1"/>
  <c r="P526" i="1"/>
  <c r="P525" i="1"/>
  <c r="P524" i="1"/>
  <c r="P523" i="1"/>
  <c r="P522" i="1"/>
  <c r="P521" i="1"/>
  <c r="P520" i="1"/>
  <c r="P519" i="1"/>
  <c r="P518" i="1"/>
  <c r="P517" i="1"/>
  <c r="P516" i="1"/>
  <c r="P515" i="1"/>
  <c r="P571" i="1"/>
  <c r="P570" i="1"/>
  <c r="P569" i="1"/>
  <c r="P567" i="1"/>
  <c r="P566" i="1"/>
  <c r="P565" i="1"/>
  <c r="P564" i="1"/>
  <c r="P563" i="1"/>
  <c r="P560" i="1"/>
  <c r="P559" i="1"/>
  <c r="P558" i="1"/>
  <c r="P557" i="1"/>
  <c r="P556" i="1"/>
  <c r="P555" i="1"/>
  <c r="P554" i="1"/>
  <c r="P553" i="1"/>
  <c r="P552" i="1"/>
  <c r="P551" i="1"/>
  <c r="P550" i="1"/>
  <c r="P549" i="1"/>
  <c r="P548" i="1"/>
  <c r="P547" i="1"/>
  <c r="P546" i="1"/>
  <c r="P741" i="1"/>
  <c r="P740" i="1"/>
  <c r="P739" i="1"/>
  <c r="P737" i="1"/>
  <c r="P736" i="1"/>
  <c r="P735" i="1"/>
  <c r="P734" i="1"/>
  <c r="P733" i="1"/>
  <c r="P732" i="1"/>
  <c r="P731" i="1"/>
  <c r="P730" i="1"/>
  <c r="P729" i="1"/>
  <c r="P728" i="1"/>
  <c r="P727" i="1"/>
  <c r="P726" i="1"/>
  <c r="P725" i="1"/>
  <c r="P724" i="1"/>
  <c r="P723" i="1"/>
  <c r="P722" i="1"/>
  <c r="P721" i="1"/>
  <c r="P720" i="1"/>
  <c r="P719" i="1"/>
  <c r="P718" i="1"/>
  <c r="P717" i="1"/>
  <c r="P716" i="1"/>
  <c r="P772" i="1"/>
  <c r="P771" i="1"/>
  <c r="P770" i="1"/>
  <c r="P768" i="1"/>
  <c r="P767" i="1"/>
  <c r="P766" i="1"/>
  <c r="P765" i="1"/>
  <c r="P764" i="1"/>
  <c r="P763" i="1"/>
  <c r="P762" i="1"/>
  <c r="P761" i="1"/>
  <c r="P760" i="1"/>
  <c r="P759" i="1"/>
  <c r="P758" i="1"/>
  <c r="P757" i="1"/>
  <c r="P756" i="1"/>
  <c r="P755" i="1"/>
  <c r="P754" i="1"/>
  <c r="P753" i="1"/>
  <c r="P752" i="1"/>
  <c r="P751" i="1"/>
  <c r="P750" i="1"/>
  <c r="P749" i="1"/>
  <c r="P748" i="1"/>
  <c r="P747" i="1"/>
  <c r="P803" i="1"/>
  <c r="P802" i="1"/>
  <c r="P801" i="1"/>
  <c r="P799" i="1"/>
  <c r="P798" i="1"/>
  <c r="P797" i="1"/>
  <c r="P796" i="1"/>
  <c r="P795" i="1"/>
  <c r="P794" i="1"/>
  <c r="P793" i="1"/>
  <c r="P792" i="1"/>
  <c r="P791" i="1"/>
  <c r="P790" i="1"/>
  <c r="P789" i="1"/>
  <c r="P788" i="1"/>
  <c r="P787" i="1"/>
  <c r="P786" i="1"/>
  <c r="P785" i="1"/>
  <c r="P784" i="1"/>
  <c r="P783" i="1"/>
  <c r="P782" i="1"/>
  <c r="P781" i="1"/>
  <c r="P780" i="1"/>
  <c r="P779" i="1"/>
  <c r="P778" i="1"/>
  <c r="P834" i="1"/>
  <c r="P833" i="1"/>
  <c r="P832" i="1"/>
  <c r="P917" i="1"/>
  <c r="P916" i="1"/>
  <c r="P915" i="1"/>
  <c r="P914" i="1"/>
  <c r="P913" i="1"/>
  <c r="P912" i="1"/>
  <c r="P911" i="1"/>
  <c r="P910" i="1"/>
  <c r="P909" i="1"/>
  <c r="P908" i="1"/>
  <c r="P907" i="1"/>
  <c r="P906" i="1"/>
  <c r="P905" i="1"/>
  <c r="P904" i="1"/>
  <c r="P903" i="1"/>
  <c r="P902" i="1"/>
  <c r="P901" i="1"/>
  <c r="P900" i="1"/>
  <c r="P899" i="1"/>
  <c r="P898" i="1"/>
  <c r="P897" i="1"/>
  <c r="P896" i="1"/>
  <c r="P889" i="1"/>
  <c r="P888" i="1"/>
  <c r="P887" i="1"/>
  <c r="P886" i="1"/>
  <c r="P885" i="1"/>
  <c r="P884" i="1"/>
  <c r="P883" i="1"/>
  <c r="P882" i="1"/>
  <c r="P881" i="1"/>
  <c r="P880" i="1"/>
  <c r="P879" i="1"/>
  <c r="P878" i="1"/>
  <c r="P877" i="1"/>
  <c r="P876" i="1"/>
  <c r="P875" i="1"/>
  <c r="P874" i="1"/>
  <c r="P873" i="1"/>
  <c r="P872" i="1"/>
  <c r="P871" i="1"/>
  <c r="P870" i="1"/>
  <c r="P869" i="1"/>
  <c r="P868" i="1"/>
  <c r="P861" i="1"/>
  <c r="P860" i="1"/>
  <c r="P859" i="1"/>
  <c r="P858" i="1"/>
  <c r="P857" i="1"/>
  <c r="P856" i="1"/>
  <c r="P855" i="1"/>
  <c r="P854" i="1"/>
  <c r="P853" i="1"/>
  <c r="P852" i="1"/>
  <c r="P851" i="1"/>
  <c r="P850" i="1"/>
  <c r="P849" i="1"/>
  <c r="P848" i="1"/>
  <c r="P847" i="1"/>
  <c r="P846" i="1"/>
  <c r="P845" i="1"/>
  <c r="P844" i="1"/>
  <c r="P843" i="1"/>
  <c r="P842" i="1"/>
  <c r="P841" i="1"/>
  <c r="P840" i="1"/>
  <c r="P830" i="1"/>
  <c r="P829" i="1"/>
  <c r="P828" i="1"/>
  <c r="P827" i="1"/>
  <c r="P826" i="1"/>
  <c r="P825" i="1"/>
  <c r="P824" i="1"/>
  <c r="P823" i="1"/>
  <c r="P822" i="1"/>
  <c r="P821" i="1"/>
  <c r="P820" i="1"/>
  <c r="P819" i="1"/>
  <c r="P818" i="1"/>
  <c r="P817" i="1"/>
  <c r="P816" i="1"/>
  <c r="P815" i="1"/>
  <c r="P709" i="1"/>
  <c r="P708" i="1"/>
  <c r="P707" i="1"/>
  <c r="P706" i="1"/>
  <c r="P705" i="1"/>
  <c r="P704" i="1"/>
  <c r="P703" i="1"/>
  <c r="P702" i="1"/>
  <c r="P701" i="1"/>
  <c r="P700" i="1"/>
  <c r="P699" i="1"/>
  <c r="P698" i="1"/>
  <c r="P697" i="1"/>
  <c r="P696" i="1"/>
  <c r="P695" i="1"/>
  <c r="P694" i="1"/>
  <c r="P693" i="1"/>
  <c r="P692" i="1"/>
  <c r="P691" i="1"/>
  <c r="P690" i="1"/>
  <c r="P689" i="1"/>
  <c r="P688" i="1"/>
  <c r="P681" i="1"/>
  <c r="P680" i="1"/>
  <c r="P679" i="1"/>
  <c r="P678" i="1"/>
  <c r="P677" i="1"/>
  <c r="P676" i="1"/>
  <c r="P675" i="1"/>
  <c r="P674" i="1"/>
  <c r="P673" i="1"/>
  <c r="P672" i="1"/>
  <c r="P671" i="1"/>
  <c r="P670" i="1"/>
  <c r="P669" i="1"/>
  <c r="P668" i="1"/>
  <c r="P667" i="1"/>
  <c r="P666" i="1"/>
  <c r="P665" i="1"/>
  <c r="P664" i="1"/>
  <c r="P663" i="1"/>
  <c r="P662" i="1"/>
  <c r="P661" i="1"/>
  <c r="P660" i="1"/>
  <c r="P653" i="1"/>
  <c r="P652" i="1"/>
  <c r="P651" i="1"/>
  <c r="P650" i="1"/>
  <c r="P649" i="1"/>
  <c r="P644" i="1"/>
  <c r="P643" i="1"/>
  <c r="P642" i="1"/>
  <c r="P641" i="1"/>
  <c r="P640" i="1"/>
  <c r="P639" i="1"/>
  <c r="P638" i="1"/>
  <c r="P637" i="1"/>
  <c r="P636" i="1"/>
  <c r="P635" i="1"/>
  <c r="P634" i="1"/>
  <c r="P633" i="1"/>
  <c r="P632" i="1"/>
  <c r="P626" i="1"/>
  <c r="P625" i="1"/>
  <c r="P624" i="1"/>
  <c r="P623" i="1"/>
  <c r="P622" i="1"/>
  <c r="P617" i="1"/>
  <c r="P616" i="1"/>
  <c r="P615" i="1"/>
  <c r="P614" i="1"/>
  <c r="P613" i="1"/>
  <c r="P612" i="1"/>
  <c r="P611" i="1"/>
  <c r="P610" i="1"/>
  <c r="P609" i="1"/>
  <c r="P608" i="1"/>
  <c r="P607" i="1"/>
  <c r="P606" i="1"/>
  <c r="P605" i="1"/>
  <c r="P598" i="1"/>
  <c r="P597" i="1"/>
  <c r="P596" i="1"/>
  <c r="P595" i="1"/>
  <c r="P594" i="1"/>
  <c r="P593" i="1"/>
  <c r="P592" i="1"/>
  <c r="P591" i="1"/>
  <c r="P590" i="1"/>
  <c r="P589" i="1"/>
  <c r="P588" i="1"/>
  <c r="P587" i="1"/>
  <c r="P586" i="1"/>
  <c r="P585" i="1"/>
  <c r="P584" i="1"/>
  <c r="P583" i="1"/>
  <c r="P582" i="1"/>
  <c r="P581" i="1"/>
  <c r="P580" i="1"/>
  <c r="P579" i="1"/>
  <c r="P578" i="1"/>
  <c r="P577" i="1"/>
  <c r="P477" i="1"/>
  <c r="P476" i="1"/>
  <c r="P475" i="1"/>
  <c r="P474" i="1"/>
  <c r="P473" i="1"/>
  <c r="P472" i="1"/>
  <c r="P471" i="1"/>
  <c r="P470" i="1"/>
  <c r="P469" i="1"/>
  <c r="P468" i="1"/>
  <c r="P467" i="1"/>
  <c r="P466" i="1"/>
  <c r="P465" i="1"/>
  <c r="P464" i="1"/>
  <c r="P463" i="1"/>
  <c r="P462" i="1"/>
  <c r="P461" i="1"/>
  <c r="P460" i="1"/>
  <c r="P459" i="1"/>
  <c r="P458" i="1"/>
  <c r="P457" i="1"/>
  <c r="P456" i="1"/>
  <c r="P449" i="1"/>
  <c r="P448" i="1"/>
  <c r="P447" i="1"/>
  <c r="P446" i="1"/>
  <c r="P445" i="1"/>
  <c r="P444" i="1"/>
  <c r="P443" i="1"/>
  <c r="P442" i="1"/>
  <c r="P441" i="1"/>
  <c r="P440" i="1"/>
  <c r="P439" i="1"/>
  <c r="P438" i="1"/>
  <c r="P437" i="1"/>
  <c r="P436" i="1"/>
  <c r="P435" i="1"/>
  <c r="P434" i="1"/>
  <c r="P433" i="1"/>
  <c r="P432" i="1"/>
  <c r="P431" i="1"/>
  <c r="P430" i="1"/>
  <c r="P429" i="1"/>
  <c r="P428" i="1"/>
  <c r="P419" i="1"/>
  <c r="P418" i="1"/>
  <c r="P417" i="1"/>
  <c r="P416" i="1"/>
  <c r="P415" i="1"/>
  <c r="P414" i="1"/>
  <c r="P413" i="1"/>
  <c r="P412" i="1"/>
  <c r="P411" i="1"/>
  <c r="P410" i="1"/>
  <c r="P409" i="1"/>
  <c r="P408" i="1"/>
  <c r="P407" i="1"/>
  <c r="P406" i="1"/>
  <c r="P405" i="1"/>
  <c r="P404" i="1"/>
  <c r="P403" i="1"/>
  <c r="P402" i="1"/>
  <c r="P401" i="1"/>
  <c r="P400" i="1"/>
  <c r="P399" i="1"/>
  <c r="P398" i="1"/>
  <c r="P391" i="1"/>
  <c r="P390" i="1"/>
  <c r="P389" i="1"/>
  <c r="P388" i="1"/>
  <c r="P387" i="1"/>
  <c r="P386" i="1"/>
  <c r="P385" i="1"/>
  <c r="P384" i="1"/>
  <c r="P383" i="1"/>
  <c r="P382" i="1"/>
  <c r="P381" i="1"/>
  <c r="P380" i="1"/>
  <c r="P379" i="1"/>
  <c r="P378" i="1"/>
  <c r="P377" i="1"/>
  <c r="P376" i="1"/>
  <c r="P375" i="1"/>
  <c r="P374" i="1"/>
  <c r="P373" i="1"/>
  <c r="P372" i="1"/>
  <c r="P371" i="1"/>
  <c r="P370" i="1"/>
  <c r="P363" i="1"/>
  <c r="P362" i="1"/>
  <c r="P361" i="1"/>
  <c r="P360" i="1"/>
  <c r="P359" i="1"/>
  <c r="P358" i="1"/>
  <c r="P357" i="1"/>
  <c r="P356" i="1"/>
  <c r="P355" i="1"/>
  <c r="P354" i="1"/>
  <c r="P353" i="1"/>
  <c r="P352" i="1"/>
  <c r="P351" i="1"/>
  <c r="P350" i="1"/>
  <c r="P349" i="1"/>
  <c r="P348" i="1"/>
  <c r="P347" i="1"/>
  <c r="P346" i="1"/>
  <c r="P345" i="1"/>
  <c r="P344" i="1"/>
  <c r="P343" i="1"/>
  <c r="P342" i="1"/>
  <c r="P335" i="1"/>
  <c r="P334" i="1"/>
  <c r="P333" i="1"/>
  <c r="P332" i="1"/>
  <c r="P331" i="1"/>
  <c r="P330" i="1"/>
  <c r="P329" i="1"/>
  <c r="P328" i="1"/>
  <c r="P327" i="1"/>
  <c r="P326" i="1"/>
  <c r="P325" i="1"/>
  <c r="P324" i="1"/>
  <c r="P323" i="1"/>
  <c r="P322" i="1"/>
  <c r="P321" i="1"/>
  <c r="P320" i="1"/>
  <c r="P319" i="1"/>
  <c r="P318" i="1"/>
  <c r="P317" i="1"/>
  <c r="P316" i="1"/>
  <c r="P315" i="1"/>
  <c r="P314" i="1"/>
  <c r="P307" i="1"/>
  <c r="P306" i="1"/>
  <c r="P305" i="1"/>
  <c r="P304" i="1"/>
  <c r="P303" i="1"/>
  <c r="P302" i="1"/>
  <c r="P301" i="1"/>
  <c r="P300" i="1"/>
  <c r="P299" i="1"/>
  <c r="P298" i="1"/>
  <c r="P297" i="1"/>
  <c r="P296" i="1"/>
  <c r="P295" i="1"/>
  <c r="P294" i="1"/>
  <c r="P293" i="1"/>
  <c r="P292" i="1"/>
  <c r="P291" i="1"/>
  <c r="P290" i="1"/>
  <c r="P289" i="1"/>
  <c r="P288" i="1"/>
  <c r="P287" i="1"/>
  <c r="P286" i="1"/>
  <c r="P279" i="1"/>
  <c r="P278" i="1"/>
  <c r="P277" i="1"/>
  <c r="P276" i="1"/>
  <c r="P275" i="1"/>
  <c r="P274" i="1"/>
  <c r="P273" i="1"/>
  <c r="P272" i="1"/>
  <c r="P271" i="1"/>
  <c r="P270" i="1"/>
  <c r="P269" i="1"/>
  <c r="P268" i="1"/>
  <c r="P267" i="1"/>
  <c r="P266" i="1"/>
  <c r="P265" i="1"/>
  <c r="P264" i="1"/>
  <c r="P263" i="1"/>
  <c r="P262" i="1"/>
  <c r="P261" i="1"/>
  <c r="P260" i="1"/>
  <c r="P259" i="1"/>
  <c r="P258" i="1"/>
  <c r="P251" i="1"/>
  <c r="P250" i="1"/>
  <c r="P249" i="1"/>
  <c r="P248" i="1"/>
  <c r="P247" i="1"/>
  <c r="P246" i="1"/>
  <c r="P245" i="1"/>
  <c r="P244" i="1"/>
  <c r="P243" i="1"/>
  <c r="P242" i="1"/>
  <c r="P241" i="1"/>
  <c r="P240" i="1"/>
  <c r="P239" i="1"/>
  <c r="P238" i="1"/>
  <c r="P237" i="1"/>
  <c r="P236" i="1"/>
  <c r="P235" i="1"/>
  <c r="P234" i="1"/>
  <c r="P233" i="1"/>
  <c r="P232" i="1"/>
  <c r="P231" i="1"/>
  <c r="P230" i="1"/>
  <c r="P223" i="1"/>
  <c r="P222" i="1"/>
  <c r="P221" i="1"/>
  <c r="P220" i="1"/>
  <c r="P219" i="1"/>
  <c r="P218" i="1"/>
  <c r="P217" i="1"/>
  <c r="P216" i="1"/>
  <c r="P215" i="1"/>
  <c r="P214" i="1"/>
  <c r="P213" i="1"/>
  <c r="P212" i="1"/>
  <c r="P211" i="1"/>
  <c r="P210" i="1"/>
  <c r="P209" i="1"/>
  <c r="P208" i="1"/>
  <c r="P207" i="1"/>
  <c r="P206" i="1"/>
  <c r="P205" i="1"/>
  <c r="P204" i="1"/>
  <c r="P203" i="1"/>
  <c r="P202" i="1"/>
  <c r="P195" i="1"/>
  <c r="P194" i="1"/>
  <c r="P193" i="1"/>
  <c r="P192" i="1"/>
  <c r="P191" i="1"/>
  <c r="P190" i="1"/>
  <c r="P189" i="1"/>
  <c r="P188" i="1"/>
  <c r="P187" i="1"/>
  <c r="P186" i="1"/>
  <c r="P185" i="1"/>
  <c r="P184" i="1"/>
  <c r="P183" i="1"/>
  <c r="P182" i="1"/>
  <c r="P181" i="1"/>
  <c r="P180" i="1"/>
  <c r="P179" i="1"/>
  <c r="P178" i="1"/>
  <c r="P177" i="1"/>
  <c r="P176" i="1"/>
  <c r="P175" i="1"/>
  <c r="P174" i="1"/>
  <c r="P167" i="1"/>
  <c r="P166" i="1"/>
  <c r="P165" i="1"/>
  <c r="P164" i="1"/>
  <c r="P163" i="1"/>
  <c r="P162" i="1"/>
  <c r="P161" i="1"/>
  <c r="P160" i="1"/>
  <c r="P159" i="1"/>
  <c r="P158" i="1"/>
  <c r="P157" i="1"/>
  <c r="P156" i="1"/>
  <c r="P155" i="1"/>
  <c r="P154" i="1"/>
  <c r="P153" i="1"/>
  <c r="P152" i="1"/>
  <c r="P151" i="1"/>
  <c r="P150" i="1"/>
  <c r="P149" i="1"/>
  <c r="P148" i="1"/>
  <c r="P147" i="1"/>
  <c r="P146" i="1"/>
  <c r="P139" i="1"/>
  <c r="P138" i="1"/>
  <c r="P137" i="1"/>
  <c r="P136" i="1"/>
  <c r="P135" i="1"/>
  <c r="P134" i="1"/>
  <c r="P133" i="1"/>
  <c r="P132" i="1"/>
  <c r="P131" i="1"/>
  <c r="P130" i="1"/>
  <c r="P129" i="1"/>
  <c r="P128" i="1"/>
  <c r="P127" i="1"/>
  <c r="P126" i="1"/>
  <c r="P125" i="1"/>
  <c r="P124" i="1"/>
  <c r="P123" i="1"/>
  <c r="P122" i="1"/>
  <c r="P121" i="1"/>
  <c r="P120" i="1"/>
  <c r="P119" i="1"/>
  <c r="P118" i="1"/>
  <c r="P111" i="1"/>
  <c r="P110" i="1"/>
  <c r="P109" i="1"/>
  <c r="P108" i="1"/>
  <c r="P107" i="1"/>
  <c r="P106" i="1"/>
  <c r="P105" i="1"/>
  <c r="P104" i="1"/>
  <c r="P103" i="1"/>
  <c r="P101" i="1"/>
  <c r="P100" i="1"/>
  <c r="P99" i="1"/>
  <c r="P98" i="1"/>
  <c r="P97" i="1"/>
  <c r="P96" i="1"/>
  <c r="P95" i="1"/>
  <c r="P94" i="1"/>
  <c r="P93" i="1"/>
  <c r="P92" i="1"/>
  <c r="P91" i="1"/>
  <c r="P90" i="1"/>
  <c r="P83" i="1"/>
  <c r="P82" i="1"/>
  <c r="P81" i="1"/>
  <c r="P80" i="1"/>
  <c r="P79" i="1"/>
  <c r="P78" i="1"/>
  <c r="P77" i="1"/>
  <c r="P76" i="1"/>
  <c r="P75" i="1"/>
  <c r="P74" i="1"/>
  <c r="P73" i="1"/>
  <c r="P72" i="1"/>
  <c r="P71" i="1"/>
  <c r="P70" i="1"/>
  <c r="P69" i="1"/>
  <c r="P68" i="1"/>
  <c r="P67" i="1"/>
  <c r="P66" i="1"/>
  <c r="P65" i="1"/>
  <c r="P64" i="1"/>
  <c r="P63" i="1"/>
  <c r="P62" i="1"/>
  <c r="P55" i="1"/>
  <c r="P54" i="1"/>
  <c r="P53" i="1"/>
  <c r="P52" i="1"/>
  <c r="P51" i="1"/>
  <c r="P50" i="1"/>
  <c r="P49" i="1"/>
  <c r="P48" i="1"/>
  <c r="P47" i="1"/>
  <c r="P46" i="1"/>
  <c r="P45" i="1"/>
  <c r="P44" i="1"/>
  <c r="P43" i="1"/>
  <c r="P42" i="1"/>
  <c r="P41" i="1"/>
  <c r="P40" i="1"/>
  <c r="P39" i="1"/>
  <c r="P38" i="1"/>
  <c r="P37" i="1"/>
  <c r="P36" i="1"/>
  <c r="P35" i="1"/>
  <c r="P34" i="1"/>
  <c r="U27" i="1"/>
  <c r="U26" i="1"/>
  <c r="U25" i="1"/>
  <c r="U24" i="1"/>
  <c r="U23" i="1"/>
  <c r="U22" i="1"/>
  <c r="U21" i="1"/>
  <c r="U20" i="1"/>
  <c r="U19" i="1"/>
  <c r="U18" i="1"/>
  <c r="U17" i="1"/>
  <c r="U16" i="1"/>
  <c r="U15" i="1"/>
  <c r="U14" i="1"/>
  <c r="U13" i="1"/>
  <c r="U12" i="1"/>
  <c r="U11" i="1"/>
  <c r="U10" i="1"/>
  <c r="U9" i="1"/>
  <c r="U8" i="1"/>
  <c r="U7" i="1"/>
  <c r="P27" i="1"/>
  <c r="P26" i="1"/>
  <c r="P25" i="1"/>
  <c r="P24" i="1"/>
  <c r="P23" i="1"/>
  <c r="P22" i="1"/>
  <c r="P21" i="1"/>
  <c r="P20" i="1"/>
  <c r="P19" i="1"/>
  <c r="P18" i="1"/>
  <c r="P17" i="1"/>
  <c r="P16" i="1"/>
  <c r="P15" i="1"/>
  <c r="P14" i="1"/>
  <c r="P13" i="1"/>
  <c r="P12" i="1"/>
  <c r="P11" i="1"/>
  <c r="P10" i="1"/>
  <c r="P9" i="1"/>
  <c r="P8" i="1"/>
  <c r="P7" i="1"/>
  <c r="P6" i="1"/>
  <c r="S62" i="6"/>
  <c r="W62" i="6"/>
  <c r="U62" i="6"/>
  <c r="T62" i="6"/>
  <c r="U61" i="6"/>
  <c r="T61" i="6"/>
  <c r="U60" i="6"/>
  <c r="T60" i="6"/>
  <c r="U59" i="6"/>
  <c r="T59" i="6"/>
  <c r="U58" i="6"/>
  <c r="T58" i="6"/>
  <c r="U57" i="6"/>
  <c r="T57" i="6"/>
  <c r="U56" i="6"/>
  <c r="T56" i="6"/>
  <c r="U55" i="6"/>
  <c r="T55" i="6"/>
  <c r="U54" i="6"/>
  <c r="T54" i="6"/>
  <c r="U53" i="6"/>
  <c r="T53" i="6"/>
  <c r="U52" i="6"/>
  <c r="T52" i="6"/>
  <c r="U51" i="6"/>
  <c r="T51" i="6"/>
  <c r="U50" i="6"/>
  <c r="T50" i="6"/>
  <c r="U49" i="6"/>
  <c r="T49" i="6"/>
  <c r="U48" i="6"/>
  <c r="T48" i="6"/>
  <c r="U47" i="6"/>
  <c r="T47" i="6"/>
  <c r="U46" i="6"/>
  <c r="T46" i="6"/>
  <c r="U45" i="6"/>
  <c r="T45" i="6"/>
  <c r="U44" i="6"/>
  <c r="T44" i="6"/>
  <c r="S38" i="6"/>
  <c r="W38" i="6"/>
  <c r="U38" i="6"/>
  <c r="T38" i="6"/>
  <c r="U37" i="6"/>
  <c r="T37" i="6"/>
  <c r="U36" i="6"/>
  <c r="T36" i="6"/>
  <c r="U35" i="6"/>
  <c r="T35" i="6"/>
  <c r="U34" i="6"/>
  <c r="T34" i="6"/>
  <c r="U33" i="6"/>
  <c r="T33" i="6"/>
  <c r="U32" i="6"/>
  <c r="T32" i="6"/>
  <c r="U31" i="6"/>
  <c r="T31" i="6"/>
  <c r="U30" i="6"/>
  <c r="T30" i="6"/>
  <c r="U29" i="6"/>
  <c r="T29" i="6"/>
  <c r="U28" i="6"/>
  <c r="T28" i="6"/>
  <c r="U27" i="6"/>
  <c r="T27" i="6"/>
  <c r="U26" i="6"/>
  <c r="T26" i="6"/>
  <c r="U25" i="6"/>
  <c r="T25" i="6"/>
  <c r="U24" i="6"/>
  <c r="T24" i="6"/>
  <c r="U23" i="6"/>
  <c r="T23" i="6"/>
  <c r="U22" i="6"/>
  <c r="T22" i="6"/>
  <c r="U21" i="6"/>
  <c r="T21" i="6"/>
  <c r="U20" i="6"/>
  <c r="T20" i="6"/>
  <c r="U19" i="6"/>
  <c r="T19" i="6"/>
  <c r="U18" i="6"/>
  <c r="T18" i="6"/>
  <c r="U17" i="6"/>
  <c r="T17" i="6"/>
  <c r="U16" i="6"/>
  <c r="T16" i="6"/>
  <c r="U15" i="6"/>
  <c r="T15" i="6"/>
  <c r="U14" i="6"/>
  <c r="T14" i="6"/>
  <c r="U13" i="6"/>
  <c r="T13" i="6"/>
  <c r="U12" i="6"/>
  <c r="T12" i="6"/>
  <c r="U11" i="6"/>
  <c r="T11" i="6"/>
  <c r="U10" i="6"/>
  <c r="T10" i="6"/>
  <c r="U9" i="6"/>
  <c r="T9" i="6"/>
  <c r="U8" i="6"/>
  <c r="T8" i="6"/>
  <c r="U7" i="6"/>
  <c r="T7" i="6"/>
  <c r="U6" i="6"/>
  <c r="T6" i="6"/>
  <c r="N62" i="6"/>
  <c r="Q62" i="6"/>
  <c r="P62" i="6"/>
  <c r="P61" i="6"/>
  <c r="P60" i="6"/>
  <c r="P59" i="6"/>
  <c r="P58" i="6"/>
  <c r="P57" i="6"/>
  <c r="P56" i="6"/>
  <c r="P55" i="6"/>
  <c r="P54" i="6"/>
  <c r="P53" i="6"/>
  <c r="P52" i="6"/>
  <c r="P51" i="6"/>
  <c r="P50" i="6"/>
  <c r="P49" i="6"/>
  <c r="P48" i="6"/>
  <c r="P47" i="6"/>
  <c r="P46" i="6"/>
  <c r="P45" i="6"/>
  <c r="P44"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N38" i="6"/>
  <c r="Q38" i="6"/>
  <c r="P38" i="6"/>
  <c r="P6" i="6"/>
  <c r="M140" i="4"/>
  <c r="AC140" i="4"/>
  <c r="K946" i="2"/>
  <c r="L946" i="2"/>
  <c r="O946" i="2"/>
  <c r="N946" i="2"/>
  <c r="Q946" i="2"/>
  <c r="U946" i="2"/>
  <c r="S946" i="2"/>
  <c r="W946" i="2"/>
  <c r="Y946" i="2"/>
  <c r="Z946" i="2"/>
  <c r="AA946" i="2"/>
  <c r="AB946" i="2"/>
  <c r="AC946" i="2"/>
  <c r="J946" i="2"/>
  <c r="K917" i="2"/>
  <c r="O917" i="2"/>
  <c r="Q917" i="2"/>
  <c r="U917" i="2"/>
  <c r="W917" i="2"/>
  <c r="Y917" i="2"/>
  <c r="Z917" i="2"/>
  <c r="AA917" i="2"/>
  <c r="J917" i="2"/>
  <c r="L918" i="1"/>
  <c r="M918" i="1"/>
  <c r="N918" i="1"/>
  <c r="O918" i="1"/>
  <c r="Q918" i="1"/>
  <c r="P918" i="1"/>
  <c r="R918" i="1"/>
  <c r="S918" i="1"/>
  <c r="W918" i="1"/>
  <c r="T918" i="1"/>
  <c r="Y918" i="1"/>
  <c r="AA918" i="1"/>
  <c r="AB918" i="1"/>
  <c r="AC918" i="1"/>
  <c r="AD918" i="1"/>
  <c r="AE918" i="1"/>
  <c r="K918" i="1"/>
  <c r="L890" i="1"/>
  <c r="M890" i="1"/>
  <c r="O890" i="1"/>
  <c r="Q890" i="1"/>
  <c r="P890" i="1"/>
  <c r="R890" i="1"/>
  <c r="S890" i="1"/>
  <c r="W890" i="1"/>
  <c r="U890" i="1"/>
  <c r="Y890" i="1"/>
  <c r="AA890" i="1"/>
  <c r="AB890" i="1"/>
  <c r="AC890" i="1"/>
  <c r="K890" i="1"/>
  <c r="AB516" i="2"/>
  <c r="AC516" i="2"/>
  <c r="L196" i="4"/>
  <c r="M196" i="4"/>
  <c r="Y196" i="4"/>
  <c r="AA196" i="4"/>
  <c r="AB196" i="4"/>
  <c r="AC196" i="4"/>
  <c r="K196" i="4"/>
  <c r="K888" i="2"/>
  <c r="L888" i="2"/>
  <c r="O888" i="2"/>
  <c r="W888" i="2"/>
  <c r="Y888" i="2"/>
  <c r="Z888" i="2"/>
  <c r="AA888" i="2"/>
  <c r="J888" i="2"/>
  <c r="L862" i="1"/>
  <c r="M862" i="1"/>
  <c r="N862" i="1"/>
  <c r="O862" i="1"/>
  <c r="Q862" i="1"/>
  <c r="P862" i="1"/>
  <c r="R862" i="1"/>
  <c r="T862" i="1"/>
  <c r="Y862" i="1"/>
  <c r="AA862" i="1"/>
  <c r="AB862" i="1"/>
  <c r="AC862" i="1"/>
  <c r="K862" i="1"/>
  <c r="K856" i="2"/>
  <c r="O856" i="2"/>
  <c r="Q856" i="2"/>
  <c r="U856" i="2"/>
  <c r="R856" i="2"/>
  <c r="W856" i="2"/>
  <c r="Y856" i="2"/>
  <c r="Z856" i="2"/>
  <c r="AA856" i="2"/>
  <c r="J856" i="2"/>
  <c r="L831" i="1"/>
  <c r="M831" i="1"/>
  <c r="O831" i="1"/>
  <c r="Q831" i="1"/>
  <c r="P831" i="1"/>
  <c r="R831" i="1"/>
  <c r="U831" i="1"/>
  <c r="Y831" i="1"/>
  <c r="AA831" i="1"/>
  <c r="AB831" i="1"/>
  <c r="AC831" i="1"/>
  <c r="K831" i="1"/>
  <c r="R364" i="1"/>
  <c r="O364" i="1"/>
  <c r="Q364" i="1"/>
  <c r="P364" i="1"/>
  <c r="R252" i="1"/>
  <c r="O252" i="1"/>
  <c r="Q252" i="1"/>
  <c r="P252" i="1"/>
  <c r="R196" i="1"/>
  <c r="O196" i="1"/>
  <c r="Q196" i="1"/>
  <c r="P196" i="1"/>
  <c r="R112" i="1"/>
  <c r="O112" i="1"/>
  <c r="Q112" i="1"/>
  <c r="P112" i="1"/>
  <c r="R84" i="1"/>
  <c r="O84" i="1"/>
  <c r="Q84" i="1"/>
  <c r="P84" i="1"/>
  <c r="R168" i="1"/>
  <c r="O168" i="1"/>
  <c r="Q168" i="1"/>
  <c r="P168" i="1"/>
  <c r="N800" i="1"/>
  <c r="Q800" i="1"/>
  <c r="P800" i="1"/>
  <c r="Q68" i="6"/>
  <c r="S68" i="6"/>
  <c r="W68" i="6"/>
  <c r="Y62" i="6"/>
  <c r="Y68" i="6"/>
  <c r="AA62" i="6"/>
  <c r="AA68" i="6"/>
  <c r="AC62" i="6"/>
  <c r="AC68" i="6"/>
  <c r="M62" i="6"/>
  <c r="L62" i="6"/>
  <c r="L68" i="6"/>
  <c r="K62" i="6"/>
  <c r="K68" i="6"/>
  <c r="AC38" i="6"/>
  <c r="AA38" i="6"/>
  <c r="Y38" i="6"/>
  <c r="L38" i="6"/>
  <c r="K38" i="6"/>
  <c r="O769" i="1"/>
  <c r="Q769" i="1"/>
  <c r="P769" i="1"/>
  <c r="R769" i="1"/>
  <c r="Z794" i="2"/>
  <c r="Y794" i="2"/>
  <c r="W794" i="2"/>
  <c r="U794" i="2"/>
  <c r="Q794" i="2"/>
  <c r="O794" i="2"/>
  <c r="L794" i="2"/>
  <c r="K794" i="2"/>
  <c r="J794" i="2"/>
  <c r="AB769" i="1"/>
  <c r="AA769" i="1"/>
  <c r="Y769" i="1"/>
  <c r="W769" i="1"/>
  <c r="S769" i="1"/>
  <c r="T769" i="1"/>
  <c r="N769" i="1"/>
  <c r="M769" i="1"/>
  <c r="L769" i="1"/>
  <c r="K769" i="1"/>
  <c r="AA825" i="2"/>
  <c r="AB825" i="2"/>
  <c r="AC825" i="2"/>
  <c r="AD825" i="2"/>
  <c r="AE825" i="2"/>
  <c r="AF825" i="2"/>
  <c r="AG825" i="2"/>
  <c r="AC800" i="1"/>
  <c r="AB800" i="1"/>
  <c r="AA800" i="1"/>
  <c r="Y800" i="1"/>
  <c r="W800" i="1"/>
  <c r="S800" i="1"/>
  <c r="T800" i="1"/>
  <c r="M800" i="1"/>
  <c r="L800" i="1"/>
  <c r="K800" i="1"/>
  <c r="Z825" i="2"/>
  <c r="Y825" i="2"/>
  <c r="W825" i="2"/>
  <c r="U825" i="2"/>
  <c r="Q825" i="2"/>
  <c r="O825" i="2"/>
  <c r="K825" i="2"/>
  <c r="J825" i="2"/>
  <c r="Z763" i="2"/>
  <c r="AB168" i="4"/>
  <c r="AA168" i="4"/>
  <c r="Y168" i="4"/>
  <c r="Y763" i="2"/>
  <c r="W763" i="2"/>
  <c r="S763" i="2"/>
  <c r="O763" i="2"/>
  <c r="L763" i="2"/>
  <c r="N763" i="2"/>
  <c r="K763" i="2"/>
  <c r="J763" i="2"/>
  <c r="AB738" i="1"/>
  <c r="AA738" i="1"/>
  <c r="Y738" i="1"/>
  <c r="T738" i="1"/>
  <c r="R738" i="1"/>
  <c r="Q738" i="1"/>
  <c r="O738" i="1"/>
  <c r="P738" i="1"/>
  <c r="N738" i="1"/>
  <c r="M738" i="1"/>
  <c r="L738" i="1"/>
  <c r="K738" i="1"/>
  <c r="AC710" i="1"/>
  <c r="AB710" i="1"/>
  <c r="M56" i="4"/>
  <c r="M28" i="4"/>
  <c r="AA734" i="2"/>
  <c r="Z734" i="2"/>
  <c r="Y734" i="2"/>
  <c r="W734" i="2"/>
  <c r="U734" i="2"/>
  <c r="Q734" i="2"/>
  <c r="S734" i="2"/>
  <c r="O734" i="2"/>
  <c r="L734" i="2"/>
  <c r="N734" i="2"/>
  <c r="J734" i="2"/>
  <c r="U705" i="2"/>
  <c r="Q705" i="2"/>
  <c r="O705" i="2"/>
  <c r="L705" i="2"/>
  <c r="J705" i="2"/>
  <c r="AA710" i="1"/>
  <c r="Y710" i="1"/>
  <c r="W710" i="1"/>
  <c r="S710" i="1"/>
  <c r="T710" i="1"/>
  <c r="Q710" i="1"/>
  <c r="N710" i="1"/>
  <c r="P710" i="1"/>
  <c r="L710" i="1"/>
  <c r="K710" i="1"/>
  <c r="AC682" i="1"/>
  <c r="W682" i="1"/>
  <c r="S682" i="1"/>
  <c r="U682" i="1"/>
  <c r="Q682" i="1"/>
  <c r="N682" i="1"/>
  <c r="P682" i="1"/>
  <c r="L682" i="1"/>
  <c r="K682" i="1"/>
  <c r="M168" i="4"/>
  <c r="M112" i="4"/>
  <c r="M84" i="4"/>
  <c r="AC112" i="4"/>
  <c r="AD112" i="4"/>
  <c r="AE112" i="4"/>
  <c r="L168" i="4"/>
  <c r="K168" i="4"/>
  <c r="AB140" i="4"/>
  <c r="AA140" i="4"/>
  <c r="Y140" i="4"/>
  <c r="N140" i="4"/>
  <c r="L140" i="4"/>
  <c r="K140" i="4"/>
  <c r="AC84" i="4"/>
  <c r="AD84" i="4"/>
  <c r="AE84" i="4"/>
  <c r="AB112" i="4"/>
  <c r="AA112" i="4"/>
  <c r="Z112" i="4"/>
  <c r="Y112" i="4"/>
  <c r="N112" i="4"/>
  <c r="L112" i="4"/>
  <c r="K112" i="4"/>
  <c r="AB84" i="4"/>
  <c r="AA84" i="4"/>
  <c r="Z84" i="4"/>
  <c r="Y84" i="4"/>
  <c r="N84" i="4"/>
  <c r="L84" i="4"/>
  <c r="K84" i="4"/>
  <c r="Z28" i="4"/>
  <c r="Z56" i="4"/>
  <c r="AB56" i="4"/>
  <c r="AA56" i="4"/>
  <c r="Y56" i="4"/>
  <c r="N56" i="4"/>
  <c r="L56" i="4"/>
  <c r="K56" i="4"/>
  <c r="AB28" i="4"/>
  <c r="AA28" i="4"/>
  <c r="Y28" i="4"/>
  <c r="N28" i="4"/>
  <c r="L28" i="4"/>
  <c r="K28" i="4"/>
  <c r="Z676" i="2"/>
  <c r="Y676" i="2"/>
  <c r="W676" i="2"/>
  <c r="U676" i="2"/>
  <c r="Q676" i="2"/>
  <c r="O676" i="2"/>
  <c r="L676" i="2"/>
  <c r="J676" i="2"/>
  <c r="Z647" i="2"/>
  <c r="Y647" i="2"/>
  <c r="W647" i="2"/>
  <c r="U647" i="2"/>
  <c r="Q647" i="2"/>
  <c r="O647" i="2"/>
  <c r="L647" i="2"/>
  <c r="J647" i="2"/>
  <c r="AB627" i="1"/>
  <c r="AA627" i="1"/>
  <c r="Y627" i="1"/>
  <c r="W627" i="1"/>
  <c r="S627" i="1"/>
  <c r="U627" i="1"/>
  <c r="Q627" i="1"/>
  <c r="N627" i="1"/>
  <c r="P627" i="1"/>
  <c r="M627" i="1"/>
  <c r="L627" i="1"/>
  <c r="K627" i="1"/>
  <c r="AB654" i="1"/>
  <c r="AA654" i="1"/>
  <c r="Y654" i="1"/>
  <c r="W654" i="1"/>
  <c r="S654" i="1"/>
  <c r="T654" i="1"/>
  <c r="Q654" i="1"/>
  <c r="N654" i="1"/>
  <c r="P654" i="1"/>
  <c r="M654" i="1"/>
  <c r="L654" i="1"/>
  <c r="K654" i="1"/>
  <c r="J614" i="2"/>
  <c r="K614" i="2"/>
  <c r="L614" i="2"/>
  <c r="O614" i="2"/>
  <c r="Q614" i="2"/>
  <c r="U614" i="2"/>
  <c r="W614" i="2"/>
  <c r="Y614" i="2"/>
  <c r="Z614" i="2"/>
  <c r="AA614" i="2"/>
  <c r="AB614" i="2"/>
  <c r="AC614" i="2"/>
  <c r="J429" i="2"/>
  <c r="K429" i="2"/>
  <c r="L429" i="2"/>
  <c r="O429" i="2"/>
  <c r="W429" i="2"/>
  <c r="Y429" i="2"/>
  <c r="Z429" i="2"/>
  <c r="AA429" i="2"/>
  <c r="J372" i="2"/>
  <c r="K372" i="2"/>
  <c r="L372" i="2"/>
  <c r="O372" i="2"/>
  <c r="Q372" i="2"/>
  <c r="U372" i="2"/>
  <c r="W372" i="2"/>
  <c r="Y372" i="2"/>
  <c r="Z372" i="2"/>
  <c r="AA372" i="2"/>
  <c r="J259" i="2"/>
  <c r="K259" i="2"/>
  <c r="L259" i="2"/>
  <c r="O259" i="2"/>
  <c r="Q259" i="2"/>
  <c r="U259" i="2"/>
  <c r="W259" i="2"/>
  <c r="Y259" i="2"/>
  <c r="Z259" i="2"/>
  <c r="AA259" i="2"/>
  <c r="J230" i="2"/>
  <c r="K230" i="2"/>
  <c r="L230" i="2"/>
  <c r="O230" i="2"/>
  <c r="Q230" i="2"/>
  <c r="U230" i="2"/>
  <c r="W230" i="2"/>
  <c r="Y230" i="2"/>
  <c r="Z230" i="2"/>
  <c r="AA230" i="2"/>
  <c r="AB230" i="2"/>
  <c r="AC230" i="2"/>
  <c r="AD230" i="2"/>
  <c r="AE230" i="2"/>
  <c r="AF230" i="2"/>
  <c r="AG230" i="2"/>
  <c r="J202" i="2"/>
  <c r="K202" i="2"/>
  <c r="L202" i="2"/>
  <c r="O202" i="2"/>
  <c r="Q202" i="2"/>
  <c r="U202" i="2"/>
  <c r="W202" i="2"/>
  <c r="Y202" i="2"/>
  <c r="Z202" i="2"/>
  <c r="AA202" i="2"/>
  <c r="J172" i="2"/>
  <c r="K172" i="2"/>
  <c r="L172" i="2"/>
  <c r="O172" i="2"/>
  <c r="Q172" i="2"/>
  <c r="U172" i="2"/>
  <c r="W172" i="2"/>
  <c r="Y172" i="2"/>
  <c r="Z172" i="2"/>
  <c r="AA172" i="2"/>
  <c r="J143" i="2"/>
  <c r="K143" i="2"/>
  <c r="O143" i="2"/>
  <c r="Q143" i="2"/>
  <c r="U143" i="2"/>
  <c r="R143" i="2"/>
  <c r="W143" i="2"/>
  <c r="Y143" i="2"/>
  <c r="Z143" i="2"/>
  <c r="AA143" i="2"/>
  <c r="J115" i="2"/>
  <c r="K115" i="2"/>
  <c r="L115" i="2"/>
  <c r="O115" i="2"/>
  <c r="N115" i="2"/>
  <c r="Q115" i="2"/>
  <c r="U115" i="2"/>
  <c r="S115" i="2"/>
  <c r="W115" i="2"/>
  <c r="Y115" i="2"/>
  <c r="Z115" i="2"/>
  <c r="AA115" i="2"/>
  <c r="J86" i="2"/>
  <c r="K86" i="2"/>
  <c r="L86" i="2"/>
  <c r="O86" i="2"/>
  <c r="N86" i="2"/>
  <c r="Q86" i="2"/>
  <c r="U86" i="2"/>
  <c r="R86" i="2"/>
  <c r="W86" i="2"/>
  <c r="Y86" i="2"/>
  <c r="Z86" i="2"/>
  <c r="AA86" i="2"/>
  <c r="K599" i="1"/>
  <c r="L599" i="1"/>
  <c r="M599" i="1"/>
  <c r="N599" i="1"/>
  <c r="Q599" i="1"/>
  <c r="P599" i="1"/>
  <c r="S599" i="1"/>
  <c r="W599" i="1"/>
  <c r="T599" i="1"/>
  <c r="Y599" i="1"/>
  <c r="AA599" i="1"/>
  <c r="AB599" i="1"/>
  <c r="AC599" i="1"/>
  <c r="AD599" i="1"/>
  <c r="AE599" i="1"/>
  <c r="J57" i="2"/>
  <c r="K57" i="2"/>
  <c r="O57" i="2"/>
  <c r="Q57" i="2"/>
  <c r="U57" i="2"/>
  <c r="S57" i="2"/>
  <c r="W57" i="2"/>
  <c r="Y57" i="2"/>
  <c r="Z57" i="2"/>
  <c r="AA57" i="2"/>
  <c r="K112" i="1"/>
  <c r="L112" i="1"/>
  <c r="M112" i="1"/>
  <c r="N112" i="1"/>
  <c r="S112" i="1"/>
  <c r="W112" i="1"/>
  <c r="T112" i="1"/>
  <c r="Y112" i="1"/>
  <c r="AA112" i="1"/>
  <c r="AB112" i="1"/>
  <c r="AC112" i="1"/>
  <c r="K420" i="1"/>
  <c r="L420" i="1"/>
  <c r="M420" i="1"/>
  <c r="N420" i="1"/>
  <c r="O420" i="1"/>
  <c r="Q420" i="1"/>
  <c r="P420" i="1"/>
  <c r="R420" i="1"/>
  <c r="U420" i="1"/>
  <c r="Y420" i="1"/>
  <c r="AA420" i="1"/>
  <c r="AB420" i="1"/>
  <c r="AC420" i="1"/>
  <c r="K364" i="1"/>
  <c r="L364" i="1"/>
  <c r="M364" i="1"/>
  <c r="N364" i="1"/>
  <c r="S364" i="1"/>
  <c r="W364" i="1"/>
  <c r="U364" i="1"/>
  <c r="Y364" i="1"/>
  <c r="AA364" i="1"/>
  <c r="AB364" i="1"/>
  <c r="AC364" i="1"/>
  <c r="K252" i="1"/>
  <c r="L252" i="1"/>
  <c r="M252" i="1"/>
  <c r="N252" i="1"/>
  <c r="S252" i="1"/>
  <c r="W252" i="1"/>
  <c r="U252" i="1"/>
  <c r="Y252" i="1"/>
  <c r="AA252" i="1"/>
  <c r="AB252" i="1"/>
  <c r="AC252" i="1"/>
  <c r="K224" i="1"/>
  <c r="L224" i="1"/>
  <c r="M224" i="1"/>
  <c r="N224" i="1"/>
  <c r="Q224" i="1"/>
  <c r="P224" i="1"/>
  <c r="S224" i="1"/>
  <c r="W224" i="1"/>
  <c r="T224" i="1"/>
  <c r="Y224" i="1"/>
  <c r="AA224" i="1"/>
  <c r="AB224" i="1"/>
  <c r="AC224" i="1"/>
  <c r="AD224" i="1"/>
  <c r="AE224" i="1"/>
  <c r="AF224" i="1"/>
  <c r="AG224" i="1"/>
  <c r="AH224" i="1"/>
  <c r="AI224" i="1"/>
  <c r="K84" i="1"/>
  <c r="L84" i="1"/>
  <c r="M84" i="1"/>
  <c r="N84" i="1"/>
  <c r="S84" i="1"/>
  <c r="W84" i="1"/>
  <c r="U84" i="1"/>
  <c r="Y84" i="1"/>
  <c r="AA84" i="1"/>
  <c r="AB84" i="1"/>
  <c r="AC84" i="1"/>
  <c r="K56" i="1"/>
  <c r="L56" i="1"/>
  <c r="M56" i="1"/>
  <c r="N56" i="1"/>
  <c r="O56" i="1"/>
  <c r="Q56" i="1"/>
  <c r="P56" i="1"/>
  <c r="R56" i="1"/>
  <c r="S56" i="1"/>
  <c r="W56" i="1"/>
  <c r="T56" i="1"/>
  <c r="Y56" i="1"/>
  <c r="AA56" i="1"/>
  <c r="AB56" i="1"/>
  <c r="AC56" i="1"/>
  <c r="K196" i="1"/>
  <c r="L196" i="1"/>
  <c r="M196" i="1"/>
  <c r="N196" i="1"/>
  <c r="S196" i="1"/>
  <c r="W196" i="1"/>
  <c r="U196" i="1"/>
  <c r="Y196" i="1"/>
  <c r="AA196" i="1"/>
  <c r="AB196" i="1"/>
  <c r="AC196" i="1"/>
  <c r="K168" i="1"/>
  <c r="L168" i="1"/>
  <c r="M168" i="1"/>
  <c r="N168" i="1"/>
  <c r="T168" i="1"/>
  <c r="Y168" i="1"/>
  <c r="AA168" i="1"/>
  <c r="AB168" i="1"/>
  <c r="AC168" i="1"/>
  <c r="K140" i="1"/>
  <c r="L140" i="1"/>
  <c r="M140" i="1"/>
  <c r="N140" i="1"/>
  <c r="O140" i="1"/>
  <c r="Q140" i="1"/>
  <c r="P140" i="1"/>
  <c r="R140" i="1"/>
  <c r="S140" i="1"/>
  <c r="W140" i="1"/>
  <c r="U140" i="1"/>
  <c r="Y140" i="1"/>
  <c r="AA140" i="1"/>
  <c r="AB140" i="1"/>
  <c r="AC140" i="1"/>
  <c r="K582" i="2"/>
  <c r="L582" i="2"/>
  <c r="O582" i="2"/>
  <c r="Q582" i="2"/>
  <c r="U582" i="2"/>
  <c r="J582" i="2"/>
  <c r="K549" i="2"/>
  <c r="L549" i="2"/>
  <c r="O549" i="2"/>
  <c r="Q549" i="2"/>
  <c r="U549" i="2"/>
  <c r="J549" i="2"/>
  <c r="K516" i="2"/>
  <c r="L516" i="2"/>
  <c r="O516" i="2"/>
  <c r="Q516" i="2"/>
  <c r="U516" i="2"/>
  <c r="W516" i="2"/>
  <c r="Y516" i="2"/>
  <c r="Z516" i="2"/>
  <c r="AA516" i="2"/>
  <c r="J516" i="2"/>
  <c r="K487" i="2"/>
  <c r="L487" i="2"/>
  <c r="O487" i="2"/>
  <c r="Q487" i="2"/>
  <c r="U487" i="2"/>
  <c r="W487" i="2"/>
  <c r="Y487" i="2"/>
  <c r="Z487" i="2"/>
  <c r="AA487" i="2"/>
  <c r="AB487" i="2"/>
  <c r="AC487" i="2"/>
  <c r="J487" i="2"/>
  <c r="K459" i="2"/>
  <c r="L459" i="2"/>
  <c r="O459" i="2"/>
  <c r="Q459" i="2"/>
  <c r="U459" i="2"/>
  <c r="W459" i="2"/>
  <c r="Y459" i="2"/>
  <c r="Z459" i="2"/>
  <c r="AA459" i="2"/>
  <c r="AB459" i="2"/>
  <c r="AC459" i="2"/>
  <c r="J459" i="2"/>
  <c r="K401" i="2"/>
  <c r="L401" i="2"/>
  <c r="O401" i="2"/>
  <c r="Q401" i="2"/>
  <c r="U401" i="2"/>
  <c r="W401" i="2"/>
  <c r="Y401" i="2"/>
  <c r="Z401" i="2"/>
  <c r="AA401" i="2"/>
  <c r="J401" i="2"/>
  <c r="K343" i="2"/>
  <c r="L343" i="2"/>
  <c r="O343" i="2"/>
  <c r="Q343" i="2"/>
  <c r="U343" i="2"/>
  <c r="W343" i="2"/>
  <c r="Y343" i="2"/>
  <c r="Z343" i="2"/>
  <c r="AA343" i="2"/>
  <c r="J343" i="2"/>
  <c r="J315" i="2"/>
  <c r="K315" i="2"/>
  <c r="L315" i="2"/>
  <c r="O315" i="2"/>
  <c r="N315" i="2"/>
  <c r="Q315" i="2"/>
  <c r="U315" i="2"/>
  <c r="R315" i="2"/>
  <c r="W315" i="2"/>
  <c r="Y315" i="2"/>
  <c r="Z315" i="2"/>
  <c r="AA315" i="2"/>
  <c r="J287" i="2"/>
  <c r="K287" i="2"/>
  <c r="L287" i="2"/>
  <c r="O287" i="2"/>
  <c r="N287" i="2"/>
  <c r="Q287" i="2"/>
  <c r="U287" i="2"/>
  <c r="S287" i="2"/>
  <c r="W287" i="2"/>
  <c r="Y287" i="2"/>
  <c r="Z287" i="2"/>
  <c r="AA287" i="2"/>
  <c r="J28" i="2"/>
  <c r="K28" i="2"/>
  <c r="L28" i="2"/>
  <c r="O28" i="2"/>
  <c r="N28" i="2"/>
  <c r="Q28" i="2"/>
  <c r="U28" i="2"/>
  <c r="R28" i="2"/>
  <c r="W28" i="2"/>
  <c r="Y28" i="2"/>
  <c r="Z28" i="2"/>
  <c r="AA28" i="2"/>
  <c r="K28" i="1"/>
  <c r="L308" i="1"/>
  <c r="M308" i="1"/>
  <c r="N308" i="1"/>
  <c r="O308" i="1"/>
  <c r="Q308" i="1"/>
  <c r="P308" i="1"/>
  <c r="R308" i="1"/>
  <c r="U308" i="1"/>
  <c r="Y308" i="1"/>
  <c r="AA308" i="1"/>
  <c r="AB308" i="1"/>
  <c r="AC308" i="1"/>
  <c r="K308" i="1"/>
  <c r="L568" i="1"/>
  <c r="M568" i="1"/>
  <c r="N568" i="1"/>
  <c r="Q568" i="1"/>
  <c r="P568" i="1"/>
  <c r="S568" i="1"/>
  <c r="W568" i="1"/>
  <c r="T568" i="1"/>
  <c r="Y568" i="1"/>
  <c r="AA568" i="1"/>
  <c r="AB568" i="1"/>
  <c r="AC568" i="1"/>
  <c r="AD568" i="1"/>
  <c r="AE568" i="1"/>
  <c r="K568" i="1"/>
  <c r="L537" i="1"/>
  <c r="M537" i="1"/>
  <c r="N537" i="1"/>
  <c r="Q537" i="1"/>
  <c r="P537" i="1"/>
  <c r="S537" i="1"/>
  <c r="W537" i="1"/>
  <c r="T537" i="1"/>
  <c r="Y537" i="1"/>
  <c r="AA537" i="1"/>
  <c r="AB537" i="1"/>
  <c r="AC537" i="1"/>
  <c r="AD537" i="1"/>
  <c r="AE537" i="1"/>
  <c r="K537" i="1"/>
  <c r="L506" i="1"/>
  <c r="M506" i="1"/>
  <c r="N506" i="1"/>
  <c r="Q506" i="1"/>
  <c r="P506" i="1"/>
  <c r="S506" i="1"/>
  <c r="W506" i="1"/>
  <c r="T506" i="1"/>
  <c r="Y506" i="1"/>
  <c r="AA506" i="1"/>
  <c r="AB506" i="1"/>
  <c r="AC506" i="1"/>
  <c r="AD506" i="1"/>
  <c r="AE506" i="1"/>
  <c r="K506" i="1"/>
  <c r="L478" i="1"/>
  <c r="M478" i="1"/>
  <c r="N478" i="1"/>
  <c r="O478" i="1"/>
  <c r="Q478" i="1"/>
  <c r="P478" i="1"/>
  <c r="R478" i="1"/>
  <c r="S478" i="1"/>
  <c r="W478" i="1"/>
  <c r="U478" i="1"/>
  <c r="Y478" i="1"/>
  <c r="AA478" i="1"/>
  <c r="AB478" i="1"/>
  <c r="AC478" i="1"/>
  <c r="AD478" i="1"/>
  <c r="AE478" i="1"/>
  <c r="K478" i="1"/>
  <c r="L450" i="1"/>
  <c r="M450" i="1"/>
  <c r="N450" i="1"/>
  <c r="O450" i="1"/>
  <c r="Q450" i="1"/>
  <c r="P450" i="1"/>
  <c r="R450" i="1"/>
  <c r="S450" i="1"/>
  <c r="W450" i="1"/>
  <c r="T450" i="1"/>
  <c r="Y450" i="1"/>
  <c r="AA450" i="1"/>
  <c r="AB450" i="1"/>
  <c r="AC450" i="1"/>
  <c r="AD450" i="1"/>
  <c r="AE450" i="1"/>
  <c r="K450" i="1"/>
  <c r="L392" i="1"/>
  <c r="M392" i="1"/>
  <c r="N392" i="1"/>
  <c r="O392" i="1"/>
  <c r="Q392" i="1"/>
  <c r="P392" i="1"/>
  <c r="R392" i="1"/>
  <c r="S392" i="1"/>
  <c r="W392" i="1"/>
  <c r="T392" i="1"/>
  <c r="Y392" i="1"/>
  <c r="AA392" i="1"/>
  <c r="AB392" i="1"/>
  <c r="AC392" i="1"/>
  <c r="K392" i="1"/>
  <c r="L336" i="1"/>
  <c r="M336" i="1"/>
  <c r="N336" i="1"/>
  <c r="O336" i="1"/>
  <c r="Q336" i="1"/>
  <c r="P336" i="1"/>
  <c r="R336" i="1"/>
  <c r="S336" i="1"/>
  <c r="W336" i="1"/>
  <c r="T336" i="1"/>
  <c r="Y336" i="1"/>
  <c r="AA336" i="1"/>
  <c r="AB336" i="1"/>
  <c r="AC336" i="1"/>
  <c r="K336" i="1"/>
  <c r="L280" i="1"/>
  <c r="M280" i="1"/>
  <c r="N280" i="1"/>
  <c r="O280" i="1"/>
  <c r="Q280" i="1"/>
  <c r="P280" i="1"/>
  <c r="R280" i="1"/>
  <c r="S280" i="1"/>
  <c r="W280" i="1"/>
  <c r="T280" i="1"/>
  <c r="Y280" i="1"/>
  <c r="AA280" i="1"/>
  <c r="AB280" i="1"/>
  <c r="AC280" i="1"/>
  <c r="K280" i="1"/>
  <c r="N28" i="1"/>
  <c r="O28" i="1"/>
  <c r="Q28" i="1"/>
  <c r="P28" i="1"/>
  <c r="R28" i="1"/>
  <c r="S28" i="1"/>
  <c r="W28" i="1"/>
  <c r="T28" i="1"/>
  <c r="Y28" i="1"/>
  <c r="AA28" i="1"/>
  <c r="AB28" i="1"/>
  <c r="AC28" i="1"/>
  <c r="M28" i="1"/>
  <c r="L28" i="1"/>
  <c r="N343" i="2"/>
  <c r="S401" i="2"/>
  <c r="R459" i="2"/>
  <c r="S487" i="2"/>
  <c r="N516" i="2"/>
  <c r="S549" i="2"/>
  <c r="N582" i="2"/>
  <c r="S172" i="2"/>
  <c r="N202" i="2"/>
  <c r="N230" i="2"/>
  <c r="R259" i="2"/>
  <c r="N372" i="2"/>
  <c r="R429" i="2"/>
  <c r="S614" i="2"/>
  <c r="R647" i="2"/>
  <c r="S676" i="2"/>
  <c r="R705" i="2"/>
  <c r="N794" i="2"/>
  <c r="N888" i="2"/>
  <c r="R917" i="2"/>
  <c r="S343" i="2"/>
  <c r="N401" i="2"/>
  <c r="N459" i="2"/>
  <c r="N487" i="2"/>
  <c r="R516" i="2"/>
  <c r="N549" i="2"/>
  <c r="R582" i="2"/>
  <c r="N172" i="2"/>
  <c r="R202" i="2"/>
  <c r="S230" i="2"/>
  <c r="N259" i="2"/>
  <c r="R372" i="2"/>
  <c r="N429" i="2"/>
  <c r="N614" i="2"/>
  <c r="N647" i="2"/>
  <c r="N676" i="2"/>
  <c r="N705" i="2"/>
  <c r="S825" i="2"/>
  <c r="S794" i="2"/>
  <c r="S888" i="2"/>
  <c r="U28" i="1"/>
  <c r="T84" i="1"/>
  <c r="T140" i="1"/>
  <c r="T196" i="1"/>
  <c r="T252" i="1"/>
  <c r="T308" i="1"/>
  <c r="T364" i="1"/>
  <c r="T420" i="1"/>
  <c r="T478" i="1"/>
  <c r="T627" i="1"/>
  <c r="T682" i="1"/>
  <c r="T831" i="1"/>
  <c r="T890" i="1"/>
  <c r="U56" i="1"/>
  <c r="U112" i="1"/>
  <c r="U168" i="1"/>
  <c r="U224" i="1"/>
  <c r="U280" i="1"/>
  <c r="U336" i="1"/>
  <c r="U392" i="1"/>
  <c r="U450" i="1"/>
  <c r="U599" i="1"/>
  <c r="U654" i="1"/>
  <c r="U710" i="1"/>
  <c r="U862" i="1"/>
  <c r="U918" i="1"/>
  <c r="U800" i="1"/>
  <c r="U769" i="1"/>
  <c r="U738" i="1"/>
  <c r="U568" i="1"/>
  <c r="U537" i="1"/>
  <c r="U506" i="1"/>
  <c r="R57" i="2"/>
  <c r="R115" i="2"/>
  <c r="R172" i="2"/>
  <c r="R230" i="2"/>
  <c r="R287" i="2"/>
  <c r="R343" i="2"/>
  <c r="R401" i="2"/>
  <c r="R487" i="2"/>
  <c r="R549" i="2"/>
  <c r="R614" i="2"/>
  <c r="R676" i="2"/>
  <c r="R734" i="2"/>
  <c r="R888" i="2"/>
  <c r="R946" i="2"/>
  <c r="R825" i="2"/>
  <c r="R794" i="2"/>
  <c r="R763" i="2"/>
  <c r="S86" i="2"/>
  <c r="S143" i="2"/>
  <c r="S202" i="2"/>
  <c r="S259" i="2"/>
  <c r="S315" i="2"/>
  <c r="S372" i="2"/>
  <c r="S429" i="2"/>
  <c r="S459" i="2"/>
  <c r="S516" i="2"/>
  <c r="S582" i="2"/>
  <c r="S647" i="2"/>
  <c r="S705" i="2"/>
  <c r="S856" i="2"/>
  <c r="S917" i="2"/>
  <c r="S28" i="2"/>
  <c r="S975" i="2"/>
  <c r="N975" i="2"/>
  <c r="R975" i="2"/>
  <c r="U946" i="1"/>
  <c r="P946" i="1"/>
  <c r="T946" i="1"/>
</calcChain>
</file>

<file path=xl/sharedStrings.xml><?xml version="1.0" encoding="utf-8"?>
<sst xmlns="http://schemas.openxmlformats.org/spreadsheetml/2006/main" count="6807" uniqueCount="698">
  <si>
    <t>Product Form</t>
  </si>
  <si>
    <t>Sy</t>
  </si>
  <si>
    <t>Material</t>
  </si>
  <si>
    <t xml:space="preserve">Min Tensile </t>
  </si>
  <si>
    <t>Min Yield</t>
  </si>
  <si>
    <t>-20 to 100</t>
  </si>
  <si>
    <t>100</t>
  </si>
  <si>
    <t>Plate, Bar, Shapes</t>
  </si>
  <si>
    <t>SA36</t>
  </si>
  <si>
    <t>NO CHANGES</t>
  </si>
  <si>
    <t>1991 addenda</t>
  </si>
  <si>
    <t>1992 addenda</t>
  </si>
  <si>
    <t>1993 addenda</t>
  </si>
  <si>
    <t>1994 addenda</t>
  </si>
  <si>
    <t>1955 addenda</t>
  </si>
  <si>
    <t>1996 addenda</t>
  </si>
  <si>
    <t>1997 adenda</t>
  </si>
  <si>
    <t>1999 addenda</t>
  </si>
  <si>
    <t>2000 addenda</t>
  </si>
  <si>
    <t>Plate, Sheet, Bar</t>
  </si>
  <si>
    <t>2002 addenda</t>
  </si>
  <si>
    <t>2003 addenda</t>
  </si>
  <si>
    <t>2005 addenda</t>
  </si>
  <si>
    <t>2006 addenda</t>
  </si>
  <si>
    <t>Plate</t>
  </si>
  <si>
    <t>SA516 Gr70</t>
  </si>
  <si>
    <t>1995 addenda</t>
  </si>
  <si>
    <t>1997 addenda</t>
  </si>
  <si>
    <t>SA299 &gt; 1"</t>
  </si>
  <si>
    <t>Bolting</t>
  </si>
  <si>
    <t>Product form</t>
  </si>
  <si>
    <t>Su</t>
  </si>
  <si>
    <t>1989 addenda</t>
  </si>
  <si>
    <t>2003 annenda</t>
  </si>
  <si>
    <t>SA299 ≤ 1"</t>
  </si>
  <si>
    <t>1990 addenda</t>
  </si>
  <si>
    <t>1990 addneda</t>
  </si>
  <si>
    <r>
      <t xml:space="preserve">1989 </t>
    </r>
    <r>
      <rPr>
        <sz val="10"/>
        <color indexed="10"/>
        <rFont val="Arial"/>
        <family val="2"/>
      </rPr>
      <t>N71-15</t>
    </r>
  </si>
  <si>
    <t>Not Listed</t>
  </si>
  <si>
    <r>
      <t xml:space="preserve">1992 </t>
    </r>
    <r>
      <rPr>
        <sz val="10"/>
        <color indexed="10"/>
        <rFont val="Arial"/>
        <family val="2"/>
      </rPr>
      <t>N71-15</t>
    </r>
  </si>
  <si>
    <r>
      <t xml:space="preserve">1995 </t>
    </r>
    <r>
      <rPr>
        <sz val="10"/>
        <color indexed="10"/>
        <rFont val="Arial"/>
        <family val="2"/>
      </rPr>
      <t>N71-16</t>
    </r>
  </si>
  <si>
    <t>Table</t>
  </si>
  <si>
    <t>Pages</t>
  </si>
  <si>
    <t>Section</t>
  </si>
  <si>
    <t>I-13.1</t>
  </si>
  <si>
    <t>240</t>
  </si>
  <si>
    <t>C-Mn-Si</t>
  </si>
  <si>
    <t>Composition</t>
  </si>
  <si>
    <t>I-2.1</t>
  </si>
  <si>
    <t>52-53</t>
  </si>
  <si>
    <t>58-59</t>
  </si>
  <si>
    <t>2 1/4Cr-1Mo</t>
  </si>
  <si>
    <t>I-2.2</t>
  </si>
  <si>
    <t>64-65</t>
  </si>
  <si>
    <t>18Cr-8Ni</t>
  </si>
  <si>
    <t>I-13.3</t>
  </si>
  <si>
    <t>1Cr-1/5Mo</t>
  </si>
  <si>
    <t>Y-1</t>
  </si>
  <si>
    <t>518-521</t>
  </si>
  <si>
    <t>514-517</t>
  </si>
  <si>
    <t>538-541</t>
  </si>
  <si>
    <t>570-573</t>
  </si>
  <si>
    <t>573.1-573.4</t>
  </si>
  <si>
    <t>530-533</t>
  </si>
  <si>
    <t>460-463</t>
  </si>
  <si>
    <t>464-467</t>
  </si>
  <si>
    <t>484-487</t>
  </si>
  <si>
    <t>528-531</t>
  </si>
  <si>
    <t>524-527</t>
  </si>
  <si>
    <t>468-471</t>
  </si>
  <si>
    <t>480-483</t>
  </si>
  <si>
    <t>516-519</t>
  </si>
  <si>
    <t>520-523</t>
  </si>
  <si>
    <t>Part D - Properties Section I, Section III, And Section VIII, Division 2</t>
  </si>
  <si>
    <t>Section III, Division 1-Appendices</t>
  </si>
  <si>
    <t>Part D - Properties Section II</t>
  </si>
  <si>
    <t>512-515</t>
  </si>
  <si>
    <t>496-499</t>
  </si>
  <si>
    <t>504-507</t>
  </si>
  <si>
    <t>507.1-507.4</t>
  </si>
  <si>
    <t>556-559</t>
  </si>
  <si>
    <t>552-555</t>
  </si>
  <si>
    <t>502-505</t>
  </si>
  <si>
    <t>510-513</t>
  </si>
  <si>
    <t>566-569</t>
  </si>
  <si>
    <t>562-565</t>
  </si>
  <si>
    <t>522-525</t>
  </si>
  <si>
    <t>Section II, Part D</t>
  </si>
  <si>
    <t>578-581</t>
  </si>
  <si>
    <t>582-585</t>
  </si>
  <si>
    <t>598-601</t>
  </si>
  <si>
    <t>646-649</t>
  </si>
  <si>
    <t>642-645</t>
  </si>
  <si>
    <t>590-593</t>
  </si>
  <si>
    <t>Minimum Enveloped Values (1989 through 2007)</t>
  </si>
  <si>
    <t>Temperature, degrees F.</t>
  </si>
  <si>
    <t>-</t>
  </si>
  <si>
    <t>222</t>
  </si>
  <si>
    <t>224</t>
  </si>
  <si>
    <t>230</t>
  </si>
  <si>
    <t>426-427</t>
  </si>
  <si>
    <t>Code Case N-71-15</t>
  </si>
  <si>
    <t>U</t>
  </si>
  <si>
    <t>Carbon Steel</t>
  </si>
  <si>
    <t>488-489</t>
  </si>
  <si>
    <t>84-85</t>
  </si>
  <si>
    <t>I-3.1</t>
  </si>
  <si>
    <t>86-87</t>
  </si>
  <si>
    <t>90-91</t>
  </si>
  <si>
    <t>I-3.2</t>
  </si>
  <si>
    <t>96-97</t>
  </si>
  <si>
    <t>*- See Note</t>
  </si>
  <si>
    <t>*-See Note</t>
  </si>
  <si>
    <t>Section III, Division 1-Appendices And Code Case N-249-9, -10, -11</t>
  </si>
  <si>
    <t>Code Case N-71-15, -16</t>
  </si>
  <si>
    <t>480-481</t>
  </si>
  <si>
    <t>482-483</t>
  </si>
  <si>
    <t>Part D - Properties, Section III</t>
  </si>
  <si>
    <t>486-487</t>
  </si>
  <si>
    <t>494-495</t>
  </si>
  <si>
    <t>Code Case p.410</t>
  </si>
  <si>
    <t>Table I-13.3 p.244</t>
  </si>
  <si>
    <t>* - NOTE: Table (Sy values) list Su as 100 ksi @ ambient temperature. Code case N-249 Table 5, list Su for the compatable nut material SA194 GR 2H as 105.0 ksi up to 400 deg. F. Tabulated values here are the minimum based on ambient or the SA194 GR 2H values.</t>
  </si>
  <si>
    <t>Code Case p.402</t>
  </si>
  <si>
    <t>* - NOTE: Table (Sy values) list Su as 115 ksi @ ambient temperature. Code case N-249 Table 5, list Su for the compatable nut material SA194 GR 2H as 105.0 ksi up to 400 deg. F. Tabulated values here are the minimum based on ambient or the SA194 GR 2H values.</t>
  </si>
  <si>
    <t>* - NOTE: Table (Sy values) list Su as 125 ksi @ ambient temperature. Code case N-249 Table 5, list Su for the compatable nut material SA194 GR 2H as 105.0 ksi up to 400 deg. F. Tabulated values here are the minimum based on ambient or the SA194 GR 2H values.</t>
  </si>
  <si>
    <t>Code Case p.534</t>
  </si>
  <si>
    <t>Code Case N-71-16</t>
  </si>
  <si>
    <t>424-425</t>
  </si>
  <si>
    <t>430-431</t>
  </si>
  <si>
    <t>440-441</t>
  </si>
  <si>
    <t>Table Y-1 p.530-533</t>
  </si>
  <si>
    <t>Table Y-1 p.476-479</t>
  </si>
  <si>
    <t>Part D - Properties, Section III ; Code Case N-249-13</t>
  </si>
  <si>
    <t>Part D - Properties Section II; Code Case N-249-13, -14</t>
  </si>
  <si>
    <t>476-479, Nut-note#1(p.452-455)</t>
  </si>
  <si>
    <t>530-533, Nut-Note#1(p.506-508)</t>
  </si>
  <si>
    <t>476-479, Nut-Note#1(p.452-455)</t>
  </si>
  <si>
    <t>472-475; Nut- code Case N-249-13, -14</t>
  </si>
  <si>
    <t>Part D - Properties Section II; Nut-Code Case N-249-13, -14. See note#2 above.</t>
  </si>
  <si>
    <r>
      <t xml:space="preserve">1998 </t>
    </r>
    <r>
      <rPr>
        <sz val="10"/>
        <color indexed="10"/>
        <rFont val="Arial"/>
        <family val="2"/>
      </rPr>
      <t>N71-17</t>
    </r>
  </si>
  <si>
    <t>58</t>
  </si>
  <si>
    <t>428-429</t>
  </si>
  <si>
    <t>434-435</t>
  </si>
  <si>
    <t>436-437</t>
  </si>
  <si>
    <t>444-445</t>
  </si>
  <si>
    <t>453.3-453.4</t>
  </si>
  <si>
    <t>442-443</t>
  </si>
  <si>
    <t>453.1-453.2</t>
  </si>
  <si>
    <t>Part D - Properties Section II, Nut-Code Case N-249-14</t>
  </si>
  <si>
    <t>422-423</t>
  </si>
  <si>
    <t>452-453</t>
  </si>
  <si>
    <t>450-451</t>
  </si>
  <si>
    <t>438-439</t>
  </si>
  <si>
    <t>458-459</t>
  </si>
  <si>
    <t>456-457</t>
  </si>
  <si>
    <t>Part D - Properties Section II; Code Case N-249-14</t>
  </si>
  <si>
    <t>490-491</t>
  </si>
  <si>
    <t>492-493</t>
  </si>
  <si>
    <t>500-501</t>
  </si>
  <si>
    <t>520-521</t>
  </si>
  <si>
    <t>518-519</t>
  </si>
  <si>
    <t>498-499</t>
  </si>
  <si>
    <t>Part D - Properties Section II; Nut-Code Case N-249-14. See note#2 above.</t>
  </si>
  <si>
    <t>Section II, Part D; Nut-Code Case N-249-14. See note#2 above.</t>
  </si>
  <si>
    <t>Table Y-1 p.472-475</t>
  </si>
  <si>
    <t xml:space="preserve"> Case-13 p.344 Case-14 p.346.9 </t>
  </si>
  <si>
    <t>Code Case p.353</t>
  </si>
  <si>
    <t>Su, KSI</t>
  </si>
  <si>
    <t>Sy, KSI</t>
  </si>
  <si>
    <t>244, Nut note#1 on p. 246</t>
  </si>
  <si>
    <t>Note#1: Nut Material = SA194 GR 2H,  No yield or tensile strength specified. Assumed same as SA193 GR B7 per note 1. Note#2: Nut Material = SA194 GR 2H, No yield or tensile strength specified. Assumed to be the same as SA-325 Type 1 bolts.</t>
  </si>
  <si>
    <t>**</t>
  </si>
  <si>
    <t>** - Enveloped values based on Later code years of no changes up to 600 deg F and difference of change above 600 for Tensile of 105 ksi.</t>
  </si>
  <si>
    <t>** - Enveloped values based on Later code years of no changes up to 650 deg F and difference of change above 650 for Tensile of 100 ksi.</t>
  </si>
  <si>
    <t>** - Enveloped values based on Later code years of no changes up to 700 deg F.</t>
  </si>
  <si>
    <t>Part D - Properties Section II: Code Case N-249-11, -12, -13</t>
  </si>
  <si>
    <t>Section III, Max. Temp. Limits</t>
  </si>
  <si>
    <t>SA387 Gr22 CL2</t>
  </si>
  <si>
    <t>SA240 T304</t>
  </si>
  <si>
    <t>SA240 T304L</t>
  </si>
  <si>
    <t>SA193 Gr B7 ≤2 1/2</t>
  </si>
  <si>
    <t>SA516 Gr 70</t>
  </si>
  <si>
    <t>SA387 Gr 22 CL2</t>
  </si>
  <si>
    <t>Table 5</t>
  </si>
  <si>
    <t>Code Case N-71-17</t>
  </si>
  <si>
    <t>CS</t>
  </si>
  <si>
    <t>C-Si</t>
  </si>
  <si>
    <t>82-83</t>
  </si>
  <si>
    <t>478-479</t>
  </si>
  <si>
    <t>SA515 Gr 55</t>
  </si>
  <si>
    <t>N-71-18</t>
  </si>
  <si>
    <t>102-103</t>
  </si>
  <si>
    <t>446-447</t>
  </si>
  <si>
    <t>447.1-447.2</t>
  </si>
  <si>
    <t>454-455</t>
  </si>
  <si>
    <t>16Cr-12Ni-2Mo</t>
  </si>
  <si>
    <t>SA312 TP 316</t>
  </si>
  <si>
    <t>SA182 F6a CL2</t>
  </si>
  <si>
    <t>94-95</t>
  </si>
  <si>
    <t>432-433</t>
  </si>
  <si>
    <t>13Cr</t>
  </si>
  <si>
    <t>Smls. Pipe</t>
  </si>
  <si>
    <t>Bar</t>
  </si>
  <si>
    <t>420-421</t>
  </si>
  <si>
    <t>SA675 Gr 55</t>
  </si>
  <si>
    <t>SA675 Gr 70</t>
  </si>
  <si>
    <t>484-485</t>
  </si>
  <si>
    <t>Forging</t>
  </si>
  <si>
    <t>Wld.&amp; smls. Pipe</t>
  </si>
  <si>
    <t>SA181 CL 60</t>
  </si>
  <si>
    <t>SA515 Gr 60</t>
  </si>
  <si>
    <t>C</t>
  </si>
  <si>
    <t>C-Mn</t>
  </si>
  <si>
    <t>1Cr-1/2Mo</t>
  </si>
  <si>
    <t>50-51</t>
  </si>
  <si>
    <t>506-509</t>
  </si>
  <si>
    <t>556-557</t>
  </si>
  <si>
    <t>** - Enveloped values based on Later code years.</t>
  </si>
  <si>
    <t>72-73</t>
  </si>
  <si>
    <t>508-511</t>
  </si>
  <si>
    <t>548-551</t>
  </si>
  <si>
    <t>558-561</t>
  </si>
  <si>
    <t>62-63</t>
  </si>
  <si>
    <t>546-549</t>
  </si>
  <si>
    <t>492-495</t>
  </si>
  <si>
    <t>488-491</t>
  </si>
  <si>
    <t>456-459</t>
  </si>
  <si>
    <t>Bar, Rod</t>
  </si>
  <si>
    <t>Bar, Shapes</t>
  </si>
  <si>
    <t>500-503</t>
  </si>
  <si>
    <t>476-479</t>
  </si>
  <si>
    <t>SA696 Gr B</t>
  </si>
  <si>
    <t>SA106 Gr B</t>
  </si>
  <si>
    <t>Smls. pipe</t>
  </si>
  <si>
    <t>Pipe</t>
  </si>
  <si>
    <t>SA53 Gr B</t>
  </si>
  <si>
    <t>504-505</t>
  </si>
  <si>
    <t>516-517</t>
  </si>
  <si>
    <t>231</t>
  </si>
  <si>
    <t>N-71-17</t>
  </si>
  <si>
    <t>Code Case N-71-18</t>
  </si>
  <si>
    <t>452-455</t>
  </si>
  <si>
    <t>498-501</t>
  </si>
  <si>
    <t>574-577</t>
  </si>
  <si>
    <t>594-597</t>
  </si>
  <si>
    <t>606-609</t>
  </si>
  <si>
    <t>634-637</t>
  </si>
  <si>
    <t>SA193 Gr B8 CL1</t>
  </si>
  <si>
    <t>Wld. &amp; smls.Pipe</t>
  </si>
  <si>
    <t>Wld. &amp; smls. Pipe</t>
  </si>
  <si>
    <t>1000 (p. 507)</t>
  </si>
  <si>
    <t>SA387 Gr 12 CL2</t>
  </si>
  <si>
    <t>Not listed in code or Code Cases</t>
  </si>
  <si>
    <t>236</t>
  </si>
  <si>
    <t>800 (p. 579)</t>
  </si>
  <si>
    <t>…</t>
  </si>
  <si>
    <t>Code Case N71-15</t>
  </si>
  <si>
    <t>Table 4</t>
  </si>
  <si>
    <t>223</t>
  </si>
  <si>
    <t>1000 (p. 563)</t>
  </si>
  <si>
    <t>1000 (p. 547)</t>
  </si>
  <si>
    <t>700 (p. 519)</t>
  </si>
  <si>
    <t>1000 (p. 531)</t>
  </si>
  <si>
    <t>1000 (p. 511)</t>
  </si>
  <si>
    <t>491.1-491.2</t>
  </si>
  <si>
    <t>294</t>
  </si>
  <si>
    <t>2A                      *Su=Smx3</t>
  </si>
  <si>
    <t>290-293</t>
  </si>
  <si>
    <t>1000 (p. 453)</t>
  </si>
  <si>
    <t>800 (p. 525)</t>
  </si>
  <si>
    <t>1000 (p. 517)</t>
  </si>
  <si>
    <t>1000 (p. 493)</t>
  </si>
  <si>
    <t>700 (p. 457)</t>
  </si>
  <si>
    <t>Smls/Wld Pipe</t>
  </si>
  <si>
    <t>700 (p. 453)</t>
  </si>
  <si>
    <t>700 (p. 461)</t>
  </si>
  <si>
    <t>1000 (p. 477)</t>
  </si>
  <si>
    <t>1000 (p. 461)</t>
  </si>
  <si>
    <t>1000 (p. 457)</t>
  </si>
  <si>
    <t>422-425</t>
  </si>
  <si>
    <t>268-270</t>
  </si>
  <si>
    <t>Not Listed in Code or Code Case</t>
  </si>
  <si>
    <t>800 (p. 395)</t>
  </si>
  <si>
    <t>1000 (p. 47)</t>
  </si>
  <si>
    <t>700 for S/B (p. 11)     300 CL3 only for E/B (p. 11)</t>
  </si>
  <si>
    <t>700 (p. 7)</t>
  </si>
  <si>
    <t>650 CL 3 Only (p. 15)</t>
  </si>
  <si>
    <t>700 (p. 31)</t>
  </si>
  <si>
    <t>700 (p. 11)</t>
  </si>
  <si>
    <t xml:space="preserve"> SA53 Gr E/B      SA53 Gr S/B</t>
  </si>
  <si>
    <t>272-274</t>
  </si>
  <si>
    <t>2A *Su=Smx3</t>
  </si>
  <si>
    <t>63</t>
  </si>
  <si>
    <t>800 (p. 71)</t>
  </si>
  <si>
    <t>700 (p. 43)</t>
  </si>
  <si>
    <t>800 (p. 391)</t>
  </si>
  <si>
    <t>700 (p. 3)</t>
  </si>
  <si>
    <t>700 (p. 27)</t>
  </si>
  <si>
    <t>Section not available</t>
  </si>
  <si>
    <t>800 (p. 75)</t>
  </si>
  <si>
    <t>700 (p. 47)</t>
  </si>
  <si>
    <t>700 for S/B (p. 15)     300 CL3 only for E/B (p. 15)</t>
  </si>
  <si>
    <t>650 CL 3 Only (p. 19)</t>
  </si>
  <si>
    <t>700 (p. 15)</t>
  </si>
  <si>
    <t xml:space="preserve">   SA53 Gr E/B           SA53 Gr S/B</t>
  </si>
  <si>
    <r>
      <t xml:space="preserve">1989 </t>
    </r>
    <r>
      <rPr>
        <sz val="10"/>
        <color indexed="10"/>
        <rFont val="Arial"/>
        <family val="2"/>
      </rPr>
      <t>N-71-15</t>
    </r>
  </si>
  <si>
    <r>
      <t xml:space="preserve">1992 </t>
    </r>
    <r>
      <rPr>
        <sz val="10"/>
        <color indexed="10"/>
        <rFont val="Arial"/>
        <family val="2"/>
      </rPr>
      <t>N-71-15</t>
    </r>
  </si>
  <si>
    <r>
      <t xml:space="preserve">1995 </t>
    </r>
    <r>
      <rPr>
        <sz val="10"/>
        <color indexed="10"/>
        <rFont val="Arial"/>
        <family val="2"/>
      </rPr>
      <t>N-71-16</t>
    </r>
  </si>
  <si>
    <r>
      <t xml:space="preserve">1998 </t>
    </r>
    <r>
      <rPr>
        <sz val="10"/>
        <color indexed="10"/>
        <rFont val="Arial"/>
        <family val="2"/>
      </rPr>
      <t>N-71-17</t>
    </r>
  </si>
  <si>
    <t>700 (p.19)</t>
  </si>
  <si>
    <t>700 (p. 19)</t>
  </si>
  <si>
    <t>700 (p.23)</t>
  </si>
  <si>
    <t>700 (p. 35)</t>
  </si>
  <si>
    <t>800 (p. 95)</t>
  </si>
  <si>
    <t>800 (p. 91)</t>
  </si>
  <si>
    <t>800 (p. 87)</t>
  </si>
  <si>
    <t>800 (p. 83)</t>
  </si>
  <si>
    <t>800 (p. 79)</t>
  </si>
  <si>
    <t>A668 CL C</t>
  </si>
  <si>
    <t>A668 CL F</t>
  </si>
  <si>
    <t>Spec 122</t>
  </si>
  <si>
    <t>Spec 124</t>
  </si>
  <si>
    <t>Spec 332</t>
  </si>
  <si>
    <t>code Case 249</t>
  </si>
  <si>
    <t>A500 GR B</t>
  </si>
  <si>
    <t>Paddles</t>
  </si>
  <si>
    <t>Tube sections and structural sections</t>
  </si>
  <si>
    <t xml:space="preserve"> </t>
  </si>
  <si>
    <t>Add the following materials to the tables:</t>
  </si>
  <si>
    <t>SA564 TP630</t>
  </si>
  <si>
    <t>Pins</t>
  </si>
  <si>
    <t>SA354 GR BC</t>
  </si>
  <si>
    <t>SA675 GR 75</t>
  </si>
  <si>
    <t>SA675 GR 70</t>
  </si>
  <si>
    <t>Rods</t>
  </si>
  <si>
    <t>SA194 GR 2H</t>
  </si>
  <si>
    <t>SA563 GR A</t>
  </si>
  <si>
    <t>Nuts</t>
  </si>
  <si>
    <t>SA 479 TP 410 (1m)</t>
  </si>
  <si>
    <t xml:space="preserve">SA 479 TP 410 </t>
  </si>
  <si>
    <t>244</t>
  </si>
  <si>
    <t>AISI  4037, 4340</t>
  </si>
  <si>
    <t>410</t>
  </si>
  <si>
    <t>Code Case N-249-11</t>
  </si>
  <si>
    <t>AISI 4037, 4340</t>
  </si>
  <si>
    <t>3</t>
  </si>
  <si>
    <t>420-423</t>
  </si>
  <si>
    <t>SA354 GR BC  2 1/2 &lt; t ≤ 4</t>
  </si>
  <si>
    <t>SA354 GR BC  ≤ 2 1/2</t>
  </si>
  <si>
    <t>I-7.3</t>
  </si>
  <si>
    <t>174-175</t>
  </si>
  <si>
    <t>382-385</t>
  </si>
  <si>
    <t>Bolting ≤ 2 1/2</t>
  </si>
  <si>
    <t>Bolting ≤ 1 1/2</t>
  </si>
  <si>
    <t>Bolting &gt; 2 1/2</t>
  </si>
  <si>
    <t>402</t>
  </si>
  <si>
    <t>534</t>
  </si>
  <si>
    <t>Code Case N-249-13</t>
  </si>
  <si>
    <t>SA354 GR BC &gt; 2 1/2                 (See Product form limitation)</t>
  </si>
  <si>
    <t>SA354 GR BC ≤ 2 1/2                (See Product form limitation)</t>
  </si>
  <si>
    <t>SA354 GR BC    2 1/2 &lt; t ≤ 4                     (See Product form limitation)</t>
  </si>
  <si>
    <t>SA354 GR BC ≤ 2 1/2                    (See Product form limitation)</t>
  </si>
  <si>
    <t>386-389</t>
  </si>
  <si>
    <t>650 (p. 386)</t>
  </si>
  <si>
    <t>Code Case N249-13</t>
  </si>
  <si>
    <t>344</t>
  </si>
  <si>
    <t>650 (p. 382)</t>
  </si>
  <si>
    <t>508</t>
  </si>
  <si>
    <t>Code Case N249-14</t>
  </si>
  <si>
    <t xml:space="preserve">C </t>
  </si>
  <si>
    <t>Bolting   2 1/2 &lt; t ≤ 4</t>
  </si>
  <si>
    <t>Bolting  ≤ 2 1/2</t>
  </si>
  <si>
    <t>Bolting  2 1/2 &lt; t ≤ 4</t>
  </si>
  <si>
    <t>348-351</t>
  </si>
  <si>
    <t xml:space="preserve"> ASME, Moduli Of Elasticity For Ferrous Material (Minimum Values 1989-2007)</t>
  </si>
  <si>
    <t>MATERIAL</t>
  </si>
  <si>
    <t>E = Modulus of Elasticity, psi (Multiply Tabulated Values by 10^6)</t>
  </si>
  <si>
    <t>TEMPERATURE, DEG F.</t>
  </si>
  <si>
    <t>*800</t>
  </si>
  <si>
    <t>**900</t>
  </si>
  <si>
    <t>Carbon steels with carbon content</t>
  </si>
  <si>
    <t>0.30 % or less</t>
  </si>
  <si>
    <t xml:space="preserve">above 0.30 % </t>
  </si>
  <si>
    <r>
      <t>Material Group A</t>
    </r>
    <r>
      <rPr>
        <sz val="10"/>
        <rFont val="Calibri"/>
        <family val="2"/>
      </rPr>
      <t>¹</t>
    </r>
  </si>
  <si>
    <r>
      <t>Material Group B</t>
    </r>
    <r>
      <rPr>
        <sz val="10"/>
        <rFont val="Calibri"/>
        <family val="2"/>
      </rPr>
      <t>²</t>
    </r>
  </si>
  <si>
    <r>
      <t>Material Group C</t>
    </r>
    <r>
      <rPr>
        <sz val="10"/>
        <rFont val="Calibri"/>
        <family val="2"/>
      </rPr>
      <t>³</t>
    </r>
  </si>
  <si>
    <r>
      <t>Material Group D</t>
    </r>
    <r>
      <rPr>
        <sz val="10"/>
        <rFont val="Calibri"/>
        <family val="2"/>
      </rPr>
      <t>⁴</t>
    </r>
  </si>
  <si>
    <r>
      <t>Material Group E</t>
    </r>
    <r>
      <rPr>
        <sz val="10"/>
        <rFont val="Calibri"/>
        <family val="2"/>
      </rPr>
      <t>⁵</t>
    </r>
  </si>
  <si>
    <r>
      <t>Material Group F</t>
    </r>
    <r>
      <rPr>
        <sz val="10"/>
        <rFont val="Calibri"/>
        <family val="2"/>
      </rPr>
      <t>⁶</t>
    </r>
  </si>
  <si>
    <r>
      <t>Material Group G</t>
    </r>
    <r>
      <rPr>
        <sz val="10"/>
        <rFont val="Calibri"/>
        <family val="2"/>
      </rPr>
      <t>⁷</t>
    </r>
  </si>
  <si>
    <r>
      <t>* 1989 Values Do Not Exceed 800</t>
    </r>
    <r>
      <rPr>
        <sz val="11"/>
        <color indexed="8"/>
        <rFont val="Calibri"/>
        <family val="2"/>
      </rPr>
      <t>˚F</t>
    </r>
    <r>
      <rPr>
        <sz val="10"/>
        <rFont val="Arial"/>
        <family val="2"/>
      </rPr>
      <t xml:space="preserve"> </t>
    </r>
  </si>
  <si>
    <t>Material Group A¹  (carbon-molybdenum steels)</t>
  </si>
  <si>
    <t>Material Group C³  (1/2-2Cr)</t>
  </si>
  <si>
    <t>Material Group F⁶  (chromium steels)</t>
  </si>
  <si>
    <r>
      <t>** 1992-1998 Values Do Not Exceed 900</t>
    </r>
    <r>
      <rPr>
        <sz val="11"/>
        <color indexed="8"/>
        <rFont val="Calibri"/>
        <family val="2"/>
      </rPr>
      <t>˚F</t>
    </r>
  </si>
  <si>
    <t>C-1/4Mo (1999-2007)</t>
  </si>
  <si>
    <t>Mn-V</t>
  </si>
  <si>
    <t>1/2Cr-1/5Mo-V (1999-2007)</t>
  </si>
  <si>
    <t>1Cr-1/2Mo-V (1999-2007)</t>
  </si>
  <si>
    <t>12Cr-Al</t>
  </si>
  <si>
    <t>15Cr</t>
  </si>
  <si>
    <t>C-1/2Mo</t>
  </si>
  <si>
    <t>Mn-1/2Mo-1/2Ni (1999-2007)</t>
  </si>
  <si>
    <t>1/2Cr-1/4Mo-Si (1999-2007)</t>
  </si>
  <si>
    <t>1 1/4Cr-1/2Mo</t>
  </si>
  <si>
    <t>17Cr</t>
  </si>
  <si>
    <t>Mn-1/4Mo</t>
  </si>
  <si>
    <t>Mn-1/2Ni-V (1999-2007)</t>
  </si>
  <si>
    <t>1/2Cr-1/2Mo</t>
  </si>
  <si>
    <t>1 1/4Cr-1/2Mo-Si</t>
  </si>
  <si>
    <t>Mn-1/2Mo</t>
  </si>
  <si>
    <t>Mn-1/2Mo-1/4Ni (1999-2007)</t>
  </si>
  <si>
    <t>1Cr-1/5Mo (1999-2007)</t>
  </si>
  <si>
    <t>1 3/4Cr-1/2Mo-Ti (1999-2007)</t>
  </si>
  <si>
    <t>Material Group G⁷  (austenitic steels)</t>
  </si>
  <si>
    <t>2Cr-1/2Mo</t>
  </si>
  <si>
    <t>16Cr-12Ni (1992-2001)</t>
  </si>
  <si>
    <t>18Cr-10Ni-Ti</t>
  </si>
  <si>
    <t>Material Group B²  (Ni steels)</t>
  </si>
  <si>
    <t>16Cr-12Ni-2Mo (2004-2007)</t>
  </si>
  <si>
    <t>18Cr-13Ni-3Mo</t>
  </si>
  <si>
    <t>3/4Cr-1/2Ni-Cu</t>
  </si>
  <si>
    <t>1 1/4Ni-1Cr-1/2Mo (1999-2007)</t>
  </si>
  <si>
    <t>Material Group D⁴  (2 1/4-3Cr)</t>
  </si>
  <si>
    <t>16Cr-12Ni-2Mo-N</t>
  </si>
  <si>
    <t>18Cr-18Ni-2Si</t>
  </si>
  <si>
    <t>3/4Cr-3/4Ni-Cu-Al</t>
  </si>
  <si>
    <t>1 3/4Ni-3/4Cr-1/4Mo (1999-2007)</t>
  </si>
  <si>
    <t>3Cr-1Mo-1/4V-Cb-Ca (2007)</t>
  </si>
  <si>
    <t>18Cr-3Ni-13Mn</t>
  </si>
  <si>
    <t>20Cr-6Ni-9Mn (1992-2004)</t>
  </si>
  <si>
    <t>1/2Ni-1/2Cr-1/4Mo-V</t>
  </si>
  <si>
    <t>2Ni-1 1/2Cr-1/4Mo-V (1999-2007)</t>
  </si>
  <si>
    <t>3Cr-1Mo</t>
  </si>
  <si>
    <t>3Cr-1Mo-1/4V-Ti-B (2007)</t>
  </si>
  <si>
    <t>21Cr-6Ni-9Mn (2007)</t>
  </si>
  <si>
    <t>1/2Ni-1/2Mo-V</t>
  </si>
  <si>
    <t>2Ni-1Cu</t>
  </si>
  <si>
    <t>18Cr-8Ni-N</t>
  </si>
  <si>
    <t>22Cr-13Ni-5Mn</t>
  </si>
  <si>
    <t>3/4Ni-1/2Cr-1/2Mo-V(1999-2007)</t>
  </si>
  <si>
    <t>2 1/2Ni</t>
  </si>
  <si>
    <t>Material Group E⁵  (5-9Cr)</t>
  </si>
  <si>
    <t>18Cr-8Ni-S (1999-2007)</t>
  </si>
  <si>
    <t>23Cr-12Ni</t>
  </si>
  <si>
    <t>3/4Ni-1/2Cu-Mo</t>
  </si>
  <si>
    <t>2 3/4Ni-1 1/2Cr-1/2Mo-V (1999-2007)</t>
  </si>
  <si>
    <t>5Cr-1/2Mo</t>
  </si>
  <si>
    <t>7Cr-1/2Mo</t>
  </si>
  <si>
    <t>18Cr-8Ni-Se (1999-2007)</t>
  </si>
  <si>
    <t>25Cr-20Ni</t>
  </si>
  <si>
    <t>3/4Ni-1/2Mo-1/3Cr-V</t>
  </si>
  <si>
    <t>3 1/2Ni</t>
  </si>
  <si>
    <t>5Cr-1/2Mo-Si</t>
  </si>
  <si>
    <t>9Cr-Mo, including variations thereof (2000-2007)</t>
  </si>
  <si>
    <t>18Cr-10Ni-Cb</t>
  </si>
  <si>
    <t>3/4Ni-1/2Mo-Cr-V</t>
  </si>
  <si>
    <t>3 1/2Ni-1 3/4Cr-1/2Mo-V (1999-2007)</t>
  </si>
  <si>
    <t>5Cr-1/2Mo-Ti</t>
  </si>
  <si>
    <t>3/4Ni-1Mo-3/4Cr</t>
  </si>
  <si>
    <t>4Ni-1 1/2Cr-1/2Mo-V (1999-2007)</t>
  </si>
  <si>
    <t>1Ni-1/2Cr-1/2Mo</t>
  </si>
  <si>
    <t>MIN temp</t>
  </si>
  <si>
    <t>Desired</t>
  </si>
  <si>
    <t>MAX temp</t>
  </si>
  <si>
    <t>TEMP</t>
  </si>
  <si>
    <t>S value (ksi)</t>
  </si>
  <si>
    <t>CHK: DCK</t>
  </si>
  <si>
    <t>DATE: 6/10/10</t>
  </si>
  <si>
    <t>DATE: 6/11/10</t>
  </si>
  <si>
    <t>BY: CWH     DATE: 10/6/10</t>
  </si>
  <si>
    <t>CHK: RM        DATE: 4/24/08</t>
  </si>
  <si>
    <t>BY: CWH        DATE: 4/1/08</t>
  </si>
  <si>
    <t>BY: CWH        DATE: 10/6/10</t>
  </si>
  <si>
    <t xml:space="preserve">  BY: PEW</t>
  </si>
  <si>
    <t>Shape, Plate, Bars</t>
  </si>
  <si>
    <t>I-7.1</t>
  </si>
  <si>
    <t>132-133</t>
  </si>
  <si>
    <t>SA193 Gr B7 2 1/2 &lt; t ≤ 4</t>
  </si>
  <si>
    <t>6-9</t>
  </si>
  <si>
    <t>1A</t>
  </si>
  <si>
    <t>424-427</t>
  </si>
  <si>
    <t xml:space="preserve"> -</t>
  </si>
  <si>
    <t>390-393</t>
  </si>
  <si>
    <t>10-13</t>
  </si>
  <si>
    <t>S Values, KSI (Class 2 and 3)</t>
  </si>
  <si>
    <t>4</t>
  </si>
  <si>
    <t>SA194  GR 2H</t>
  </si>
  <si>
    <t>[36] No yield or tensile strength specified, Assume to be the same as SA-325 Type 1 bolts for nut design calculations.</t>
  </si>
  <si>
    <t>344 [36]</t>
  </si>
  <si>
    <t>SA563  GR A</t>
  </si>
  <si>
    <t>353</t>
  </si>
  <si>
    <t>353 [45]</t>
  </si>
  <si>
    <t xml:space="preserve">[45] Same allowable stresses a SA-307 GR A bolt. </t>
  </si>
  <si>
    <t>Code Case NF-71-18 (No class restrictions.)</t>
  </si>
  <si>
    <t>S</t>
  </si>
  <si>
    <t>CHK: DCK   DATE: 12/17/10</t>
  </si>
  <si>
    <t>423.1 -.4</t>
  </si>
  <si>
    <t xml:space="preserve">CHK: DCK        DATE: 12/17/10 </t>
  </si>
  <si>
    <t>CHK: DCK      DATE: 12/17/10</t>
  </si>
  <si>
    <t>650 (p. 349)</t>
  </si>
  <si>
    <t>CHK: DCK     DATE: 12/17/10</t>
  </si>
  <si>
    <t>16(N-249-14) [36]</t>
  </si>
  <si>
    <t>406 [36]</t>
  </si>
  <si>
    <t>398 [36]</t>
  </si>
  <si>
    <t>530 [36]</t>
  </si>
  <si>
    <t>340 [36]</t>
  </si>
  <si>
    <t>Code Case N-249-14</t>
  </si>
  <si>
    <t>[45] Same allowable stresses as SA-307 GR A bolt. SA-307 GR A allowable yield stress same as SA-36 allowable yield stress.</t>
  </si>
  <si>
    <t>No Reference Material at Lisega Inc.</t>
  </si>
  <si>
    <t>CHK: DCK     DATE: 12/1710</t>
  </si>
  <si>
    <t>344 [45]        (SA 307)</t>
  </si>
  <si>
    <t>406 [45]        (SA 307)</t>
  </si>
  <si>
    <t>398 [45]        (SA 307)</t>
  </si>
  <si>
    <t>530 [45]        (SA 307)</t>
  </si>
  <si>
    <t>340 [45]        (SA 307)</t>
  </si>
  <si>
    <t>16(N-249-14)        (SA 307)</t>
  </si>
  <si>
    <t>1989 N-249-11</t>
  </si>
  <si>
    <t>1992 N-249-11</t>
  </si>
  <si>
    <t>1995 N-249-13</t>
  </si>
  <si>
    <t>1998 N-249-13</t>
  </si>
  <si>
    <t>2001 N-249-14</t>
  </si>
  <si>
    <t>2007 N-249-14</t>
  </si>
  <si>
    <t>2001 N-71-18</t>
  </si>
  <si>
    <t>CHK: DCK     DATE: 1/20/11</t>
  </si>
  <si>
    <t>1989 N-71-15</t>
  </si>
  <si>
    <t>1995 N-71-16</t>
  </si>
  <si>
    <t>354</t>
  </si>
  <si>
    <t>No Code Case Reference Available at Lisega Inc.</t>
  </si>
  <si>
    <t>No Reference Available at Lisega, Inc.</t>
  </si>
  <si>
    <t xml:space="preserve">25 </t>
  </si>
  <si>
    <t>25</t>
  </si>
  <si>
    <t>1992 N-71-15</t>
  </si>
  <si>
    <t>1998 N-71-17</t>
  </si>
  <si>
    <t>2001  N-249-14</t>
  </si>
  <si>
    <t>2007  N-249-14</t>
  </si>
  <si>
    <t>CHK: DCK       DATE: 1/20/11</t>
  </si>
  <si>
    <t>1-7.1</t>
  </si>
  <si>
    <t>146-147</t>
  </si>
  <si>
    <t>17Cr-4Ni-4Cu</t>
  </si>
  <si>
    <t>54-56</t>
  </si>
  <si>
    <t>650</t>
  </si>
  <si>
    <t xml:space="preserve"> 17Cr-4Ni-4Cu</t>
  </si>
  <si>
    <r>
      <t>650 (p.</t>
    </r>
    <r>
      <rPr>
        <sz val="10"/>
        <color rgb="FFFF0000"/>
        <rFont val="Arial"/>
        <family val="2"/>
      </rPr>
      <t xml:space="preserve"> </t>
    </r>
    <r>
      <rPr>
        <sz val="10"/>
        <rFont val="Arial"/>
        <family val="2"/>
      </rPr>
      <t>46</t>
    </r>
    <r>
      <rPr>
        <sz val="10"/>
        <rFont val="Arial"/>
        <family val="2"/>
      </rPr>
      <t>)</t>
    </r>
  </si>
  <si>
    <t>46-49</t>
  </si>
  <si>
    <r>
      <t>650 (p. 46</t>
    </r>
    <r>
      <rPr>
        <sz val="10"/>
        <rFont val="Arial"/>
        <family val="2"/>
      </rPr>
      <t>)</t>
    </r>
  </si>
  <si>
    <t>42-45</t>
  </si>
  <si>
    <r>
      <t>650 (p. 42</t>
    </r>
    <r>
      <rPr>
        <sz val="10"/>
        <rFont val="Arial"/>
        <family val="2"/>
      </rPr>
      <t>)</t>
    </r>
  </si>
  <si>
    <t>614-617</t>
  </si>
  <si>
    <t>506-507</t>
  </si>
  <si>
    <t>650 (p. 46)</t>
  </si>
  <si>
    <t>BY: CWH        DATE: 1/25/11</t>
  </si>
  <si>
    <t>CHK: WTT        DATE: 1/26/11</t>
  </si>
  <si>
    <t>CHK: WTT      DATE: 1/26/11</t>
  </si>
  <si>
    <t>...</t>
  </si>
  <si>
    <t>470-471</t>
  </si>
  <si>
    <t>560-563</t>
  </si>
  <si>
    <t>2008 addenda</t>
  </si>
  <si>
    <t>2009 addenda</t>
  </si>
  <si>
    <t>560-561</t>
  </si>
  <si>
    <t>Bolting ≤4</t>
  </si>
  <si>
    <t>572-575</t>
  </si>
  <si>
    <t>478-481</t>
  </si>
  <si>
    <t>580-583</t>
  </si>
  <si>
    <t>SA193 Gr B7 4 &lt; t ≤ 7</t>
  </si>
  <si>
    <t>576-579</t>
  </si>
  <si>
    <t xml:space="preserve">Section II, Part D </t>
  </si>
  <si>
    <t>BY: PEW   DATE: 7/19/11</t>
  </si>
  <si>
    <t>CHK: CWH   DATE: 7/19/11</t>
  </si>
  <si>
    <t>SA193 Gr B7 ≤ 2 1/2</t>
  </si>
  <si>
    <t>BY: PEW        DATE: 7/19/11</t>
  </si>
  <si>
    <t>CHK: CWH        DATE: 7/19/11</t>
  </si>
  <si>
    <t>Sm, KSI</t>
  </si>
  <si>
    <t>I-1.3</t>
  </si>
  <si>
    <t>44-45</t>
  </si>
  <si>
    <t>Bolting Material</t>
  </si>
  <si>
    <t>466-469</t>
  </si>
  <si>
    <t>412-414</t>
  </si>
  <si>
    <t>BY: KAB        DATE: 7/19/11</t>
  </si>
  <si>
    <t>SA193 Gr B6 ≤ 4</t>
  </si>
  <si>
    <t>416-418</t>
  </si>
  <si>
    <t>Summer 1974</t>
  </si>
  <si>
    <t>No changes</t>
  </si>
  <si>
    <t>Winter 1974</t>
  </si>
  <si>
    <t>Summer 1975</t>
  </si>
  <si>
    <t>Winter 1975</t>
  </si>
  <si>
    <t>Summer 1976</t>
  </si>
  <si>
    <t>Winter 1976</t>
  </si>
  <si>
    <t>30-31</t>
  </si>
  <si>
    <t>Summer 1977</t>
  </si>
  <si>
    <t>Winter 1977</t>
  </si>
  <si>
    <t>Summer 1978</t>
  </si>
  <si>
    <t>Winter 1978</t>
  </si>
  <si>
    <t>Summer 1979</t>
  </si>
  <si>
    <t>Winter 1979</t>
  </si>
  <si>
    <t>38-39</t>
  </si>
  <si>
    <t>Summer 1980</t>
  </si>
  <si>
    <t>Winter 1980</t>
  </si>
  <si>
    <t>Summer 1981</t>
  </si>
  <si>
    <t>Winter 1981</t>
  </si>
  <si>
    <t>Summer 1982</t>
  </si>
  <si>
    <t>Winter 1982</t>
  </si>
  <si>
    <t>Summer 1983</t>
  </si>
  <si>
    <t>Winter 1983</t>
  </si>
  <si>
    <t>Summer 1984</t>
  </si>
  <si>
    <t>Winter 1984</t>
  </si>
  <si>
    <t>Summer 1985</t>
  </si>
  <si>
    <t>Winter 1985</t>
  </si>
  <si>
    <t>1986 Addenda</t>
  </si>
  <si>
    <t>1987 Addenda</t>
  </si>
  <si>
    <t>1988 Addenda</t>
  </si>
  <si>
    <t>Minimum Enveloped Values (1974 up to and not including 1989)</t>
  </si>
  <si>
    <t>BY: KAB          DATE: 7/19/11</t>
  </si>
  <si>
    <t>Minimum Enveloped Values (1989 up to and not including 2004)</t>
  </si>
  <si>
    <r>
      <t xml:space="preserve">Not Listed in Code or Code Case.    </t>
    </r>
    <r>
      <rPr>
        <b/>
        <sz val="10"/>
        <rFont val="Arial"/>
        <family val="2"/>
      </rPr>
      <t>Sy value = 3 * Sm</t>
    </r>
  </si>
  <si>
    <t>Bolting ≤ 4</t>
  </si>
  <si>
    <t>Sy = 3 * Sm, KSI</t>
  </si>
  <si>
    <t>SA182 F6NM</t>
  </si>
  <si>
    <t>700 (p. 50)</t>
  </si>
  <si>
    <t>13Cr-4Ni</t>
  </si>
  <si>
    <t>Forgings</t>
  </si>
  <si>
    <t>700 (p. 42)</t>
  </si>
  <si>
    <t>700 (p. 46)</t>
  </si>
  <si>
    <t>BY: PEW   DATE: 7/21/11</t>
  </si>
  <si>
    <t>CHK: KAV   DATE: 7/21/11</t>
  </si>
  <si>
    <t>BY: PEW        DATE: 7/21/11</t>
  </si>
  <si>
    <t>CHK: KAV        DATE: 7/21/11</t>
  </si>
  <si>
    <t>BY: DCK        DATE: 8/17/11</t>
  </si>
  <si>
    <t>60-61</t>
  </si>
  <si>
    <t>NO Changes</t>
  </si>
  <si>
    <t>700 (P.47)</t>
  </si>
  <si>
    <t>700 (P.43)</t>
  </si>
  <si>
    <t>534-537</t>
  </si>
  <si>
    <t>700 (p.43)</t>
  </si>
  <si>
    <t>92-93</t>
  </si>
  <si>
    <t>442-445</t>
  </si>
  <si>
    <t>50-53</t>
  </si>
  <si>
    <t>700</t>
  </si>
  <si>
    <t>1000 (p.547)                           700 (p.51)</t>
  </si>
  <si>
    <t>1000 (p.493)                           700 (p.51)</t>
  </si>
  <si>
    <t>CHK: CWH     DATE: 8/18/11</t>
  </si>
  <si>
    <t>CHK:CWH      DATE: 8/18/11</t>
  </si>
  <si>
    <t>CHK: CWH      DATE: 8/18/11</t>
  </si>
  <si>
    <t>SA 479 TP 410 (Condition 1)</t>
  </si>
  <si>
    <t>SA564 TP 630 (H1075)</t>
  </si>
  <si>
    <t>SA564 TP 630 (H1100)</t>
  </si>
  <si>
    <t>9Cr-1Mo-V</t>
  </si>
  <si>
    <t>700 (P. 493)</t>
  </si>
  <si>
    <t>No Changes</t>
  </si>
  <si>
    <t>700 (P. 43)</t>
  </si>
  <si>
    <t>700 (P.39)</t>
  </si>
  <si>
    <t>602-605</t>
  </si>
  <si>
    <t>SA 240 TP 316</t>
  </si>
  <si>
    <t>1000 (P. 517)</t>
  </si>
  <si>
    <t>800 (P. 75)</t>
  </si>
  <si>
    <t>800 (P. 71)</t>
  </si>
  <si>
    <t>800 (P.67)</t>
  </si>
  <si>
    <t>800 (P.75)</t>
  </si>
  <si>
    <t>SA479 TP 410 (Condition 1)</t>
  </si>
  <si>
    <t>1000 (p.562)</t>
  </si>
  <si>
    <t>491.1-492.1</t>
  </si>
  <si>
    <t>542-545</t>
  </si>
  <si>
    <t>700 ( P. 943 )</t>
  </si>
  <si>
    <t>SA387 GR 91 CL2 ≤ 3"</t>
  </si>
  <si>
    <t>SA387 Gr 91 CL2 ≤ 3"</t>
  </si>
  <si>
    <t>CHK: CWH        DATE: 8/31/11</t>
  </si>
  <si>
    <t>BY: RA             DATE: 8/29/11</t>
  </si>
  <si>
    <t>BY: RA               DATE: 8/29/11</t>
  </si>
  <si>
    <t>SA240 TP 316</t>
  </si>
  <si>
    <t>(Bar 650) (Plate 700)</t>
  </si>
  <si>
    <t>(Bar)</t>
  </si>
  <si>
    <t>(Plate/Bar)</t>
  </si>
  <si>
    <t>Plate, Bars, Shapes</t>
  </si>
  <si>
    <t>Su Value Not listed at temp. range in code or Code Cases. (Sm value is listed with ambient Su value.)</t>
  </si>
  <si>
    <t>BY: CWH        DATE: 9/1/11</t>
  </si>
  <si>
    <t>CHK: RM        DATE: 9/1/11</t>
  </si>
  <si>
    <t>I-11.1  *Sm</t>
  </si>
  <si>
    <t>2A  *Sm</t>
  </si>
  <si>
    <t>2A   *Sm</t>
  </si>
  <si>
    <t>2A *Sm</t>
  </si>
  <si>
    <t>700 (p.547)</t>
  </si>
  <si>
    <t>13cr-4Ni</t>
  </si>
  <si>
    <t>Interpolated
 Value</t>
  </si>
  <si>
    <t xml:space="preserve">CHK:         DATE: </t>
  </si>
  <si>
    <t>BY: KBU             DATE: 3/13/14</t>
  </si>
  <si>
    <t>Wld. &amp; Smls. Pipe</t>
  </si>
  <si>
    <t>CHK:        DATE:</t>
  </si>
  <si>
    <t>BY: KBU               DATE: 3/13/14</t>
  </si>
  <si>
    <t>2011 addenda</t>
  </si>
  <si>
    <t>700 (p.47)</t>
  </si>
  <si>
    <t>800 (p.297)</t>
  </si>
  <si>
    <t>596-599</t>
  </si>
  <si>
    <t>600-603</t>
  </si>
  <si>
    <t>800 (p.311)</t>
  </si>
  <si>
    <t>638-641</t>
  </si>
  <si>
    <t>512-513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</si>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</sst>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8" x14ac:knownFonts="1">
    <font>
      <sz val="10"/>
      <name val="Arial"/>
    </font>
    <font>
      <sz val="10"/>
      <name val="Arial"/>
      <family val="2"/>
    </font>
    <font>
      <b/>
      <sz val="10"/>
      <name val="Arial"/>
      <family val="2"/>
    </font>
    <font>
      <sz val="10"/>
      <name val="Arial"/>
      <family val="2"/>
    </font>
    <font>
      <sz val="10"/>
      <color indexed="10"/>
      <name val="Arial"/>
      <family val="2"/>
    </font>
    <font>
      <sz val="10"/>
      <color indexed="10"/>
      <name val="Arial"/>
      <family val="2"/>
    </font>
    <font>
      <b/>
      <sz val="20"/>
      <name val="Arial"/>
      <family val="2"/>
    </font>
    <font>
      <sz val="10"/>
      <name val="Arial"/>
      <family val="2"/>
    </font>
    <font>
      <b/>
      <sz val="14"/>
      <name val="Arial"/>
      <family val="2"/>
    </font>
    <font>
      <sz val="10"/>
      <name val="Calibri"/>
      <family val="2"/>
    </font>
    <font>
      <sz val="11"/>
      <color indexed="8"/>
      <name val="Calibri"/>
      <family val="2"/>
    </font>
    <font>
      <b/>
      <sz val="11"/>
      <color theme="1"/>
      <name val="Calibri"/>
      <family val="2"/>
      <scheme val="minor"/>
    </font>
    <font>
      <sz val="10"/>
      <color rgb="FFFF0000"/>
      <name val="Arial"/>
      <family val="2"/>
    </font>
    <font>
      <b/>
      <sz val="12"/>
      <color rgb="FFFF0000"/>
      <name val="Arial"/>
      <family val="2"/>
    </font>
    <font>
      <b/>
      <sz val="10"/>
      <color theme="1"/>
      <name val="Calibri"/>
      <family val="2"/>
      <scheme val="minor"/>
    </font>
    <font>
      <b/>
      <sz val="10"/>
      <color theme="1"/>
      <name val="Arial"/>
      <family val="2"/>
    </font>
    <font>
      <b/>
      <sz val="10"/>
      <color rgb="FFFF0000"/>
      <name val="Arial"/>
      <family val="2"/>
    </font>
    <font>
      <sz val="9"/>
      <name val="Arial"/>
      <family val="2"/>
    </font>
  </fonts>
  <fills count="12">
    <fill>
      <patternFill patternType="none"/>
    </fill>
    <fill>
      <patternFill patternType="gray125"/>
    </fill>
    <fill>
      <patternFill patternType="solid">
        <fgColor indexed="41"/>
        <bgColor indexed="64"/>
      </patternFill>
    </fill>
    <fill>
      <patternFill patternType="solid">
        <fgColor indexed="8"/>
        <bgColor indexed="64"/>
      </patternFill>
    </fill>
    <fill>
      <patternFill patternType="solid">
        <fgColor indexed="10"/>
        <bgColor indexed="64"/>
      </patternFill>
    </fill>
    <fill>
      <patternFill patternType="solid">
        <fgColor indexed="27"/>
        <bgColor indexed="64"/>
      </patternFill>
    </fill>
    <fill>
      <patternFill patternType="solid">
        <fgColor indexed="43"/>
        <bgColor indexed="64"/>
      </patternFill>
    </fill>
    <fill>
      <patternFill patternType="solid">
        <fgColor theme="1"/>
        <bgColor indexed="64"/>
      </patternFill>
    </fill>
    <fill>
      <patternFill patternType="solid">
        <fgColor rgb="FFD1F3FF"/>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style="medium">
        <color indexed="64"/>
      </left>
      <right style="thin">
        <color indexed="64"/>
      </right>
      <top/>
      <bottom/>
      <diagonal/>
    </border>
    <border>
      <left/>
      <right style="thin">
        <color indexed="64"/>
      </right>
      <top style="thin">
        <color indexed="64"/>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0" fontId="3" fillId="0" borderId="0"/>
    <xf numFmtId="0" fontId="3" fillId="0" borderId="0"/>
    <xf numFmtId="0" fontId="1" fillId="0" borderId="0"/>
    <xf numFmtId="0" fontId="1" fillId="0" borderId="0"/>
  </cellStyleXfs>
  <cellXfs count="1668">
    <xf numFmtId="0" fontId="0" fillId="0" borderId="0" xfId="0"/>
    <xf numFmtId="0" fontId="0" fillId="0" borderId="1" xfId="0" applyBorder="1" applyAlignment="1">
      <alignment horizontal="center"/>
    </xf>
    <xf numFmtId="164" fontId="0" fillId="0" borderId="1" xfId="0" applyNumberFormat="1" applyBorder="1" applyAlignment="1">
      <alignment horizontal="center"/>
    </xf>
    <xf numFmtId="164" fontId="1" fillId="0" borderId="1" xfId="0" applyNumberFormat="1" applyFon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164" fontId="1" fillId="2" borderId="1" xfId="0" applyNumberFormat="1" applyFont="1" applyFill="1" applyBorder="1" applyAlignment="1">
      <alignment horizontal="center"/>
    </xf>
    <xf numFmtId="0" fontId="0" fillId="2" borderId="1" xfId="0" applyFill="1" applyBorder="1"/>
    <xf numFmtId="164" fontId="1" fillId="0" borderId="1" xfId="0" applyNumberFormat="1" applyFont="1" applyFill="1" applyBorder="1" applyAlignment="1">
      <alignment horizontal="center"/>
    </xf>
    <xf numFmtId="2" fontId="0" fillId="0" borderId="1" xfId="0" applyNumberFormat="1" applyFill="1" applyBorder="1" applyAlignment="1">
      <alignment horizontal="center"/>
    </xf>
    <xf numFmtId="0" fontId="0" fillId="0" borderId="1" xfId="0" applyFill="1" applyBorder="1" applyAlignment="1">
      <alignment horizontal="center"/>
    </xf>
    <xf numFmtId="0" fontId="3" fillId="0" borderId="1" xfId="0" applyFont="1" applyBorder="1" applyAlignment="1">
      <alignment horizontal="center"/>
    </xf>
    <xf numFmtId="164" fontId="3" fillId="0" borderId="1" xfId="0" applyNumberFormat="1" applyFont="1" applyBorder="1" applyAlignment="1">
      <alignment horizontal="center" wrapText="1"/>
    </xf>
    <xf numFmtId="164" fontId="3" fillId="0" borderId="1" xfId="0" applyNumberFormat="1" applyFont="1" applyBorder="1" applyAlignment="1">
      <alignment horizontal="center"/>
    </xf>
    <xf numFmtId="164" fontId="3" fillId="0" borderId="1" xfId="0" applyNumberFormat="1" applyFont="1" applyFill="1" applyBorder="1" applyAlignment="1">
      <alignment horizontal="center"/>
    </xf>
    <xf numFmtId="0" fontId="0" fillId="0" borderId="0" xfId="0" applyBorder="1"/>
    <xf numFmtId="0" fontId="0" fillId="0" borderId="0" xfId="0" applyBorder="1" applyAlignment="1">
      <alignment horizontal="center"/>
    </xf>
    <xf numFmtId="164" fontId="0" fillId="0" borderId="0" xfId="0" applyNumberFormat="1" applyBorder="1" applyAlignment="1">
      <alignment horizontal="center"/>
    </xf>
    <xf numFmtId="0" fontId="0" fillId="0" borderId="2" xfId="0" applyBorder="1"/>
    <xf numFmtId="0" fontId="0" fillId="0" borderId="3" xfId="0"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xf numFmtId="0" fontId="0" fillId="0" borderId="5" xfId="0" applyBorder="1"/>
    <xf numFmtId="164" fontId="0" fillId="0" borderId="6" xfId="0" applyNumberFormat="1" applyBorder="1" applyAlignment="1">
      <alignment horizontal="center"/>
    </xf>
    <xf numFmtId="164" fontId="0" fillId="2" borderId="6" xfId="0" applyNumberFormat="1" applyFill="1" applyBorder="1" applyAlignment="1">
      <alignment horizontal="center"/>
    </xf>
    <xf numFmtId="164" fontId="0" fillId="0" borderId="6" xfId="0" applyNumberFormat="1" applyFill="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164" fontId="3" fillId="0" borderId="6" xfId="0" applyNumberFormat="1" applyFont="1" applyBorder="1" applyAlignment="1">
      <alignment horizontal="center"/>
    </xf>
    <xf numFmtId="164" fontId="3" fillId="0" borderId="6" xfId="0" applyNumberFormat="1" applyFont="1" applyFill="1" applyBorder="1" applyAlignment="1">
      <alignment horizontal="center"/>
    </xf>
    <xf numFmtId="0" fontId="0" fillId="0" borderId="3" xfId="0" applyFill="1" applyBorder="1" applyAlignment="1">
      <alignment horizontal="center"/>
    </xf>
    <xf numFmtId="49" fontId="0" fillId="0" borderId="0" xfId="0" applyNumberFormat="1" applyAlignment="1">
      <alignment horizontal="center"/>
    </xf>
    <xf numFmtId="49" fontId="0" fillId="0" borderId="0" xfId="0" applyNumberFormat="1" applyBorder="1" applyAlignment="1">
      <alignment horizontal="center"/>
    </xf>
    <xf numFmtId="49" fontId="0" fillId="0" borderId="10" xfId="0" applyNumberFormat="1" applyBorder="1" applyAlignment="1">
      <alignment horizontal="center" vertical="center"/>
    </xf>
    <xf numFmtId="2" fontId="0" fillId="0" borderId="3" xfId="0" applyNumberFormat="1" applyFill="1" applyBorder="1" applyAlignment="1">
      <alignment horizontal="center"/>
    </xf>
    <xf numFmtId="49" fontId="0" fillId="0" borderId="1" xfId="0" applyNumberFormat="1" applyBorder="1" applyAlignment="1">
      <alignment horizontal="center" vertical="center"/>
    </xf>
    <xf numFmtId="164" fontId="5" fillId="0" borderId="1" xfId="0" applyNumberFormat="1" applyFont="1" applyFill="1"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3" xfId="0" applyNumberFormat="1"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0" fontId="2" fillId="0" borderId="14" xfId="0" applyFont="1" applyBorder="1" applyAlignment="1">
      <alignment horizontal="center"/>
    </xf>
    <xf numFmtId="0" fontId="2" fillId="0" borderId="14" xfId="0" applyFont="1" applyBorder="1" applyAlignment="1">
      <alignment horizontal="center" wrapText="1"/>
    </xf>
    <xf numFmtId="49" fontId="2" fillId="0" borderId="14" xfId="0" applyNumberFormat="1" applyFont="1" applyBorder="1" applyAlignment="1">
      <alignment horizontal="center" wrapText="1"/>
    </xf>
    <xf numFmtId="1" fontId="2" fillId="0" borderId="14" xfId="0" applyNumberFormat="1" applyFont="1" applyBorder="1" applyAlignment="1">
      <alignment horizontal="center"/>
    </xf>
    <xf numFmtId="1" fontId="2" fillId="0" borderId="15" xfId="0" applyNumberFormat="1" applyFont="1" applyBorder="1" applyAlignment="1">
      <alignment horizontal="center"/>
    </xf>
    <xf numFmtId="49" fontId="0" fillId="0" borderId="9" xfId="0" applyNumberFormat="1" applyBorder="1" applyAlignment="1">
      <alignment horizontal="center"/>
    </xf>
    <xf numFmtId="164" fontId="0" fillId="0" borderId="16" xfId="0" applyNumberFormat="1" applyBorder="1" applyAlignment="1">
      <alignment horizontal="center"/>
    </xf>
    <xf numFmtId="0" fontId="2" fillId="0" borderId="17" xfId="0" applyFon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49" fontId="2" fillId="0" borderId="19" xfId="0" applyNumberFormat="1" applyFont="1" applyBorder="1" applyAlignment="1">
      <alignment horizontal="center"/>
    </xf>
    <xf numFmtId="0" fontId="2" fillId="0" borderId="18" xfId="0" applyFont="1" applyBorder="1" applyAlignment="1">
      <alignment horizontal="center"/>
    </xf>
    <xf numFmtId="0" fontId="2" fillId="0" borderId="16" xfId="0" applyFont="1" applyBorder="1" applyAlignment="1">
      <alignment horizontal="center"/>
    </xf>
    <xf numFmtId="0" fontId="2" fillId="0" borderId="16" xfId="0" applyFont="1" applyBorder="1" applyAlignment="1">
      <alignment horizontal="center" wrapText="1"/>
    </xf>
    <xf numFmtId="49" fontId="2" fillId="0" borderId="16" xfId="0" applyNumberFormat="1" applyFont="1" applyBorder="1" applyAlignment="1">
      <alignment horizontal="center" wrapText="1"/>
    </xf>
    <xf numFmtId="1" fontId="2" fillId="0" borderId="16" xfId="0" applyNumberFormat="1" applyFont="1" applyBorder="1" applyAlignment="1">
      <alignment horizontal="center"/>
    </xf>
    <xf numFmtId="1" fontId="2" fillId="0" borderId="19" xfId="0" applyNumberFormat="1" applyFont="1" applyBorder="1" applyAlignment="1">
      <alignment horizontal="center"/>
    </xf>
    <xf numFmtId="0" fontId="3" fillId="0" borderId="10" xfId="0" applyFont="1" applyBorder="1" applyAlignment="1">
      <alignment horizontal="center"/>
    </xf>
    <xf numFmtId="164" fontId="0" fillId="0" borderId="10" xfId="0" applyNumberFormat="1" applyFill="1" applyBorder="1" applyAlignment="1">
      <alignment horizontal="center"/>
    </xf>
    <xf numFmtId="164" fontId="0" fillId="0" borderId="13" xfId="0" applyNumberFormat="1" applyFill="1" applyBorder="1" applyAlignment="1">
      <alignment horizontal="center"/>
    </xf>
    <xf numFmtId="164" fontId="0" fillId="0" borderId="20" xfId="0" applyNumberFormat="1" applyBorder="1" applyAlignment="1">
      <alignment horizontal="center"/>
    </xf>
    <xf numFmtId="0" fontId="1" fillId="0" borderId="1" xfId="0" applyFont="1" applyBorder="1" applyAlignment="1">
      <alignment horizontal="center"/>
    </xf>
    <xf numFmtId="49" fontId="0" fillId="0" borderId="21"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13" xfId="0" applyNumberFormat="1" applyBorder="1" applyAlignment="1">
      <alignment horizontal="center" vertical="center"/>
    </xf>
    <xf numFmtId="49" fontId="0" fillId="0" borderId="25" xfId="0" applyNumberFormat="1" applyBorder="1" applyAlignment="1">
      <alignment horizontal="center" vertical="center"/>
    </xf>
    <xf numFmtId="164" fontId="3" fillId="0" borderId="0" xfId="0" applyNumberFormat="1" applyFont="1" applyBorder="1" applyAlignment="1">
      <alignment horizontal="center" wrapText="1"/>
    </xf>
    <xf numFmtId="49" fontId="3" fillId="0" borderId="0" xfId="0" applyNumberFormat="1" applyFont="1" applyBorder="1" applyAlignment="1">
      <alignment horizontal="center" wrapText="1"/>
    </xf>
    <xf numFmtId="164" fontId="3" fillId="0" borderId="0" xfId="0" applyNumberFormat="1" applyFont="1" applyBorder="1" applyAlignment="1">
      <alignment horizontal="center"/>
    </xf>
    <xf numFmtId="0" fontId="2" fillId="0" borderId="0" xfId="0" applyFont="1" applyBorder="1" applyAlignment="1">
      <alignment horizontal="center"/>
    </xf>
    <xf numFmtId="0" fontId="2" fillId="0" borderId="14" xfId="0" applyNumberFormat="1" applyFont="1" applyBorder="1" applyAlignment="1">
      <alignment horizontal="center" wrapText="1"/>
    </xf>
    <xf numFmtId="0" fontId="2" fillId="0" borderId="14" xfId="0" applyNumberFormat="1" applyFont="1" applyBorder="1" applyAlignment="1">
      <alignment horizontal="center"/>
    </xf>
    <xf numFmtId="0" fontId="2" fillId="0" borderId="15" xfId="0" applyFont="1" applyBorder="1" applyAlignment="1">
      <alignment horizontal="center"/>
    </xf>
    <xf numFmtId="164" fontId="0" fillId="0" borderId="5" xfId="0" applyNumberFormat="1" applyBorder="1" applyAlignment="1">
      <alignment horizontal="center"/>
    </xf>
    <xf numFmtId="164" fontId="0" fillId="2" borderId="5" xfId="0" applyNumberFormat="1" applyFill="1" applyBorder="1" applyAlignment="1">
      <alignment horizontal="center"/>
    </xf>
    <xf numFmtId="164" fontId="0" fillId="0" borderId="5" xfId="0" applyNumberFormat="1" applyFill="1" applyBorder="1" applyAlignment="1">
      <alignment horizontal="center"/>
    </xf>
    <xf numFmtId="0" fontId="2" fillId="0" borderId="17" xfId="0" applyFont="1" applyBorder="1" applyAlignment="1">
      <alignment horizontal="center" wrapText="1"/>
    </xf>
    <xf numFmtId="164" fontId="3" fillId="0" borderId="11" xfId="0" applyNumberFormat="1" applyFont="1" applyBorder="1" applyAlignment="1">
      <alignment horizontal="center"/>
    </xf>
    <xf numFmtId="164" fontId="0" fillId="2" borderId="11" xfId="0" applyNumberFormat="1" applyFill="1" applyBorder="1" applyAlignment="1">
      <alignment horizontal="center"/>
    </xf>
    <xf numFmtId="164" fontId="0" fillId="0" borderId="11" xfId="0" applyNumberFormat="1" applyBorder="1" applyAlignment="1">
      <alignment horizontal="center"/>
    </xf>
    <xf numFmtId="0" fontId="2" fillId="0" borderId="26" xfId="0" applyFont="1" applyBorder="1" applyAlignment="1">
      <alignment horizontal="center"/>
    </xf>
    <xf numFmtId="0" fontId="2" fillId="0" borderId="19" xfId="0" applyFont="1" applyBorder="1" applyAlignment="1">
      <alignment horizontal="center"/>
    </xf>
    <xf numFmtId="0" fontId="2" fillId="0" borderId="27" xfId="0" applyFont="1" applyBorder="1" applyAlignment="1">
      <alignment horizontal="center" wrapText="1"/>
    </xf>
    <xf numFmtId="0" fontId="2" fillId="0" borderId="16" xfId="0" applyNumberFormat="1" applyFont="1" applyBorder="1" applyAlignment="1">
      <alignment horizontal="center" wrapText="1"/>
    </xf>
    <xf numFmtId="0" fontId="2" fillId="0" borderId="16" xfId="0" applyNumberFormat="1" applyFont="1" applyBorder="1" applyAlignment="1">
      <alignment horizontal="center"/>
    </xf>
    <xf numFmtId="164" fontId="0" fillId="0" borderId="28" xfId="0" applyNumberFormat="1" applyBorder="1" applyAlignment="1">
      <alignment horizontal="center"/>
    </xf>
    <xf numFmtId="0" fontId="0" fillId="0" borderId="0" xfId="0" applyFill="1" applyBorder="1"/>
    <xf numFmtId="0" fontId="0" fillId="0" borderId="0" xfId="0" applyFill="1" applyBorder="1" applyAlignment="1">
      <alignment horizontal="center"/>
    </xf>
    <xf numFmtId="164" fontId="0" fillId="0" borderId="0" xfId="0" applyNumberFormat="1" applyFill="1" applyBorder="1" applyAlignment="1">
      <alignment horizontal="center"/>
    </xf>
    <xf numFmtId="49" fontId="0" fillId="0" borderId="0" xfId="0" applyNumberFormat="1"/>
    <xf numFmtId="49" fontId="2" fillId="0" borderId="29" xfId="0" applyNumberFormat="1" applyFont="1" applyBorder="1" applyAlignment="1">
      <alignment horizontal="center"/>
    </xf>
    <xf numFmtId="49" fontId="0" fillId="0" borderId="30" xfId="0" applyNumberFormat="1" applyBorder="1" applyAlignment="1">
      <alignment horizontal="center" vertical="center" wrapText="1"/>
    </xf>
    <xf numFmtId="0" fontId="2" fillId="0" borderId="30" xfId="0" applyFont="1" applyBorder="1" applyAlignment="1">
      <alignment horizontal="center"/>
    </xf>
    <xf numFmtId="0" fontId="0" fillId="0" borderId="0" xfId="0" applyNumberFormat="1"/>
    <xf numFmtId="0" fontId="0" fillId="0" borderId="0" xfId="0" applyNumberFormat="1" applyAlignment="1">
      <alignment horizontal="center"/>
    </xf>
    <xf numFmtId="0" fontId="0" fillId="0" borderId="0" xfId="0" applyNumberFormat="1" applyBorder="1" applyAlignment="1">
      <alignment horizontal="center"/>
    </xf>
    <xf numFmtId="0" fontId="2" fillId="0" borderId="31" xfId="0" applyNumberFormat="1" applyFont="1" applyBorder="1" applyAlignment="1">
      <alignment horizontal="center" wrapText="1"/>
    </xf>
    <xf numFmtId="164" fontId="0" fillId="0" borderId="2" xfId="0" applyNumberFormat="1" applyBorder="1" applyAlignment="1">
      <alignment horizontal="center"/>
    </xf>
    <xf numFmtId="164" fontId="0" fillId="0" borderId="32" xfId="0" applyNumberFormat="1" applyBorder="1" applyAlignment="1">
      <alignment horizontal="center"/>
    </xf>
    <xf numFmtId="164" fontId="0" fillId="2" borderId="22" xfId="0" applyNumberFormat="1" applyFill="1" applyBorder="1" applyAlignment="1">
      <alignment horizontal="center"/>
    </xf>
    <xf numFmtId="164" fontId="0" fillId="2" borderId="23" xfId="0" applyNumberFormat="1" applyFill="1" applyBorder="1" applyAlignment="1">
      <alignment horizontal="center"/>
    </xf>
    <xf numFmtId="164" fontId="0" fillId="2" borderId="25" xfId="0" applyNumberFormat="1" applyFill="1" applyBorder="1" applyAlignment="1">
      <alignment horizontal="center"/>
    </xf>
    <xf numFmtId="49" fontId="0" fillId="0" borderId="33" xfId="0" applyNumberFormat="1" applyBorder="1" applyAlignment="1">
      <alignment horizontal="center"/>
    </xf>
    <xf numFmtId="49" fontId="2" fillId="0" borderId="34" xfId="0" applyNumberFormat="1" applyFont="1" applyBorder="1" applyAlignment="1">
      <alignment horizontal="center"/>
    </xf>
    <xf numFmtId="49" fontId="2" fillId="0" borderId="35" xfId="0" applyNumberFormat="1" applyFont="1" applyBorder="1" applyAlignment="1">
      <alignment horizontal="center"/>
    </xf>
    <xf numFmtId="49" fontId="2" fillId="0" borderId="36" xfId="0" applyNumberFormat="1" applyFont="1" applyBorder="1" applyAlignment="1">
      <alignment horizontal="center"/>
    </xf>
    <xf numFmtId="0" fontId="2" fillId="0" borderId="37" xfId="0" applyFont="1" applyBorder="1" applyAlignment="1">
      <alignment horizontal="center"/>
    </xf>
    <xf numFmtId="0" fontId="2" fillId="0" borderId="38" xfId="0" applyFont="1" applyBorder="1" applyAlignment="1">
      <alignment horizontal="center"/>
    </xf>
    <xf numFmtId="0" fontId="2" fillId="0" borderId="39" xfId="0" applyFont="1" applyBorder="1" applyAlignment="1">
      <alignment horizontal="center" wrapText="1"/>
    </xf>
    <xf numFmtId="0" fontId="2" fillId="0" borderId="30" xfId="0" applyNumberFormat="1" applyFont="1" applyBorder="1" applyAlignment="1">
      <alignment horizontal="center" wrapText="1"/>
    </xf>
    <xf numFmtId="164" fontId="0" fillId="0" borderId="25"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164" fontId="3" fillId="0" borderId="18" xfId="0" applyNumberFormat="1" applyFont="1" applyBorder="1" applyAlignment="1">
      <alignment horizontal="center" wrapText="1"/>
    </xf>
    <xf numFmtId="164" fontId="3" fillId="0" borderId="16" xfId="0" applyNumberFormat="1" applyFont="1" applyBorder="1" applyAlignment="1">
      <alignment horizontal="center" wrapText="1"/>
    </xf>
    <xf numFmtId="164" fontId="0" fillId="0" borderId="40" xfId="0" applyNumberFormat="1" applyBorder="1" applyAlignment="1">
      <alignment horizontal="center"/>
    </xf>
    <xf numFmtId="164" fontId="0" fillId="0" borderId="18" xfId="0" applyNumberFormat="1" applyBorder="1" applyAlignment="1">
      <alignment horizontal="center"/>
    </xf>
    <xf numFmtId="164" fontId="0" fillId="0" borderId="25" xfId="0" applyNumberFormat="1" applyFill="1" applyBorder="1" applyAlignment="1">
      <alignment horizontal="center"/>
    </xf>
    <xf numFmtId="164" fontId="0" fillId="0" borderId="22" xfId="0" applyNumberFormat="1" applyFill="1" applyBorder="1" applyAlignment="1">
      <alignment horizontal="center"/>
    </xf>
    <xf numFmtId="164" fontId="0" fillId="0" borderId="23" xfId="0" applyNumberFormat="1" applyFill="1" applyBorder="1" applyAlignment="1">
      <alignment horizontal="center"/>
    </xf>
    <xf numFmtId="0" fontId="5" fillId="0" borderId="3" xfId="0" applyFont="1" applyBorder="1" applyAlignment="1">
      <alignment horizontal="center"/>
    </xf>
    <xf numFmtId="164" fontId="0" fillId="0" borderId="14" xfId="0" applyNumberFormat="1" applyBorder="1" applyAlignment="1">
      <alignment horizontal="center"/>
    </xf>
    <xf numFmtId="0" fontId="0" fillId="0" borderId="16" xfId="0" applyBorder="1" applyAlignment="1">
      <alignment horizontal="center"/>
    </xf>
    <xf numFmtId="164" fontId="0" fillId="0" borderId="26" xfId="0" applyNumberFormat="1" applyBorder="1" applyAlignment="1">
      <alignment horizontal="center"/>
    </xf>
    <xf numFmtId="0" fontId="0" fillId="0" borderId="27" xfId="0" applyBorder="1" applyAlignment="1">
      <alignment horizontal="center"/>
    </xf>
    <xf numFmtId="164" fontId="0" fillId="0" borderId="27" xfId="0" applyNumberFormat="1" applyBorder="1" applyAlignment="1">
      <alignment horizontal="center"/>
    </xf>
    <xf numFmtId="164" fontId="3" fillId="3" borderId="16" xfId="0" applyNumberFormat="1" applyFont="1" applyFill="1" applyBorder="1" applyAlignment="1">
      <alignment horizontal="center" wrapText="1"/>
    </xf>
    <xf numFmtId="164" fontId="3" fillId="3" borderId="19" xfId="0" applyNumberFormat="1" applyFont="1" applyFill="1" applyBorder="1" applyAlignment="1">
      <alignment horizontal="center" wrapText="1"/>
    </xf>
    <xf numFmtId="164" fontId="0" fillId="3" borderId="20" xfId="0" applyNumberFormat="1" applyFill="1" applyBorder="1" applyAlignment="1">
      <alignment horizontal="center"/>
    </xf>
    <xf numFmtId="164" fontId="0" fillId="3" borderId="29" xfId="0" applyNumberFormat="1" applyFill="1" applyBorder="1" applyAlignment="1">
      <alignment horizontal="center"/>
    </xf>
    <xf numFmtId="164" fontId="0" fillId="3" borderId="16" xfId="0" applyNumberFormat="1" applyFill="1" applyBorder="1" applyAlignment="1">
      <alignment horizontal="center"/>
    </xf>
    <xf numFmtId="164" fontId="0" fillId="3" borderId="19" xfId="0" applyNumberFormat="1" applyFill="1" applyBorder="1" applyAlignment="1">
      <alignment horizontal="center"/>
    </xf>
    <xf numFmtId="164" fontId="0" fillId="3" borderId="14" xfId="0" applyNumberFormat="1" applyFill="1" applyBorder="1" applyAlignment="1">
      <alignment horizontal="center"/>
    </xf>
    <xf numFmtId="164" fontId="0" fillId="3" borderId="15" xfId="0" applyNumberFormat="1" applyFill="1" applyBorder="1" applyAlignment="1">
      <alignment horizontal="center"/>
    </xf>
    <xf numFmtId="0" fontId="0" fillId="3" borderId="20" xfId="0" applyFill="1" applyBorder="1" applyAlignment="1">
      <alignment horizontal="center"/>
    </xf>
    <xf numFmtId="0" fontId="0" fillId="3" borderId="29" xfId="0" applyFill="1" applyBorder="1" applyAlignment="1">
      <alignment horizontal="center"/>
    </xf>
    <xf numFmtId="0" fontId="0" fillId="0" borderId="7" xfId="0" applyBorder="1" applyAlignment="1">
      <alignment horizontal="center" vertical="center"/>
    </xf>
    <xf numFmtId="0" fontId="0" fillId="0" borderId="0" xfId="0" applyNumberFormat="1" applyFont="1" applyFill="1" applyBorder="1" applyAlignment="1" applyProtection="1"/>
    <xf numFmtId="49" fontId="7" fillId="0" borderId="0" xfId="0" applyNumberFormat="1" applyFont="1" applyFill="1" applyBorder="1" applyAlignment="1" applyProtection="1">
      <alignment horizontal="center"/>
    </xf>
    <xf numFmtId="0" fontId="7" fillId="0" borderId="0" xfId="0" applyNumberFormat="1" applyFont="1" applyFill="1" applyBorder="1" applyAlignment="1" applyProtection="1">
      <alignment horizontal="center"/>
    </xf>
    <xf numFmtId="49" fontId="7" fillId="0" borderId="42" xfId="0" applyNumberFormat="1" applyFont="1" applyFill="1" applyBorder="1" applyAlignment="1" applyProtection="1">
      <alignment horizontal="centerContinuous"/>
    </xf>
    <xf numFmtId="49" fontId="7" fillId="0" borderId="43" xfId="0" applyNumberFormat="1" applyFont="1" applyFill="1" applyBorder="1" applyAlignment="1" applyProtection="1">
      <alignment horizontal="centerContinuous"/>
    </xf>
    <xf numFmtId="49" fontId="7" fillId="0" borderId="44" xfId="0" applyNumberFormat="1" applyFont="1" applyFill="1" applyBorder="1" applyAlignment="1" applyProtection="1">
      <alignment horizontal="centerContinuous"/>
    </xf>
    <xf numFmtId="49" fontId="2" fillId="0" borderId="42" xfId="0" applyNumberFormat="1" applyFont="1" applyFill="1" applyBorder="1" applyAlignment="1" applyProtection="1">
      <alignment horizontal="centerContinuous" vertical="center"/>
    </xf>
    <xf numFmtId="49" fontId="2" fillId="0" borderId="43" xfId="0" applyNumberFormat="1" applyFont="1" applyFill="1" applyBorder="1" applyAlignment="1" applyProtection="1">
      <alignment horizontal="centerContinuous" vertical="center"/>
    </xf>
    <xf numFmtId="49" fontId="2" fillId="0" borderId="44" xfId="0" applyNumberFormat="1" applyFont="1" applyFill="1" applyBorder="1" applyAlignment="1" applyProtection="1">
      <alignment horizontal="centerContinuous" vertical="center"/>
    </xf>
    <xf numFmtId="49" fontId="7" fillId="0" borderId="45" xfId="0" applyNumberFormat="1" applyFont="1" applyFill="1" applyBorder="1" applyAlignment="1" applyProtection="1">
      <alignment horizontal="centerContinuous"/>
    </xf>
    <xf numFmtId="49" fontId="7" fillId="0" borderId="46" xfId="0" applyNumberFormat="1" applyFont="1" applyFill="1" applyBorder="1" applyAlignment="1" applyProtection="1">
      <alignment horizontal="centerContinuous"/>
    </xf>
    <xf numFmtId="49" fontId="7" fillId="0" borderId="47" xfId="0" applyNumberFormat="1" applyFont="1" applyFill="1" applyBorder="1" applyAlignment="1" applyProtection="1">
      <alignment horizontal="centerContinuous"/>
    </xf>
    <xf numFmtId="49" fontId="2" fillId="0" borderId="45" xfId="0" applyNumberFormat="1" applyFont="1" applyFill="1" applyBorder="1" applyAlignment="1" applyProtection="1">
      <alignment horizontal="centerContinuous" vertical="center"/>
    </xf>
    <xf numFmtId="49" fontId="2" fillId="0" borderId="46" xfId="0" applyNumberFormat="1" applyFont="1" applyFill="1" applyBorder="1" applyAlignment="1" applyProtection="1">
      <alignment horizontal="centerContinuous" vertical="center"/>
    </xf>
    <xf numFmtId="49" fontId="2" fillId="0" borderId="47" xfId="0" applyNumberFormat="1" applyFont="1" applyFill="1" applyBorder="1" applyAlignment="1" applyProtection="1">
      <alignment horizontal="centerContinuous" vertical="center"/>
    </xf>
    <xf numFmtId="49" fontId="2" fillId="0" borderId="18" xfId="0" applyNumberFormat="1" applyFont="1" applyFill="1" applyBorder="1" applyAlignment="1" applyProtection="1">
      <alignment horizontal="center"/>
    </xf>
    <xf numFmtId="49" fontId="2" fillId="0" borderId="16" xfId="0" applyNumberFormat="1" applyFont="1" applyFill="1" applyBorder="1" applyAlignment="1" applyProtection="1">
      <alignment horizontal="center"/>
    </xf>
    <xf numFmtId="49" fontId="2" fillId="0" borderId="31" xfId="0" applyNumberFormat="1" applyFont="1" applyFill="1" applyBorder="1" applyAlignment="1" applyProtection="1">
      <alignment horizontal="centerContinuous"/>
    </xf>
    <xf numFmtId="49" fontId="2" fillId="0" borderId="20" xfId="0" applyNumberFormat="1" applyFont="1" applyFill="1" applyBorder="1" applyAlignment="1" applyProtection="1">
      <alignment horizontal="centerContinuous"/>
    </xf>
    <xf numFmtId="0" fontId="2" fillId="0" borderId="31" xfId="0" applyNumberFormat="1" applyFont="1" applyFill="1" applyBorder="1" applyAlignment="1" applyProtection="1">
      <alignment horizontal="center" wrapText="1"/>
    </xf>
    <xf numFmtId="49" fontId="2" fillId="0" borderId="29" xfId="0" applyNumberFormat="1" applyFont="1" applyFill="1" applyBorder="1" applyAlignment="1" applyProtection="1">
      <alignment horizontal="center"/>
    </xf>
    <xf numFmtId="0" fontId="2" fillId="0" borderId="18" xfId="0" applyNumberFormat="1" applyFont="1" applyFill="1" applyBorder="1" applyAlignment="1" applyProtection="1">
      <alignment horizontal="center"/>
    </xf>
    <xf numFmtId="0" fontId="2" fillId="0" borderId="16" xfId="0" applyNumberFormat="1" applyFont="1" applyFill="1" applyBorder="1" applyAlignment="1" applyProtection="1">
      <alignment horizontal="center"/>
    </xf>
    <xf numFmtId="0" fontId="2" fillId="0" borderId="16" xfId="0" applyNumberFormat="1" applyFont="1" applyFill="1" applyBorder="1" applyAlignment="1" applyProtection="1">
      <alignment horizontal="center" wrapText="1"/>
    </xf>
    <xf numFmtId="49" fontId="2" fillId="0" borderId="16" xfId="0" applyNumberFormat="1" applyFont="1" applyFill="1" applyBorder="1" applyAlignment="1" applyProtection="1">
      <alignment horizontal="center" wrapText="1"/>
    </xf>
    <xf numFmtId="1" fontId="2" fillId="0" borderId="16" xfId="0" applyNumberFormat="1" applyFont="1" applyFill="1" applyBorder="1" applyAlignment="1" applyProtection="1">
      <alignment horizontal="center"/>
    </xf>
    <xf numFmtId="1" fontId="2" fillId="0" borderId="19" xfId="0" applyNumberFormat="1" applyFont="1" applyFill="1" applyBorder="1" applyAlignment="1" applyProtection="1">
      <alignment horizontal="center"/>
    </xf>
    <xf numFmtId="49" fontId="7" fillId="0" borderId="32" xfId="0" applyNumberFormat="1" applyFont="1" applyFill="1" applyBorder="1" applyAlignment="1" applyProtection="1">
      <alignment horizontal="center" vertical="center"/>
    </xf>
    <xf numFmtId="49" fontId="7" fillId="0" borderId="10" xfId="0" applyNumberFormat="1" applyFont="1" applyFill="1" applyBorder="1" applyAlignment="1" applyProtection="1">
      <alignment horizontal="center" vertical="center"/>
    </xf>
    <xf numFmtId="49" fontId="7" fillId="0" borderId="30" xfId="0" applyNumberFormat="1" applyFont="1" applyFill="1" applyBorder="1" applyAlignment="1" applyProtection="1">
      <alignment horizontal="center" vertical="center"/>
    </xf>
    <xf numFmtId="0" fontId="7" fillId="0" borderId="32" xfId="0" applyNumberFormat="1" applyFont="1" applyFill="1" applyBorder="1" applyAlignment="1" applyProtection="1">
      <alignment horizontal="center" vertical="center"/>
    </xf>
    <xf numFmtId="0" fontId="7" fillId="0" borderId="10" xfId="0" applyNumberFormat="1" applyFont="1" applyFill="1" applyBorder="1" applyAlignment="1" applyProtection="1">
      <alignment horizontal="center"/>
    </xf>
    <xf numFmtId="164" fontId="7" fillId="0" borderId="10" xfId="0" applyNumberFormat="1" applyFont="1" applyFill="1" applyBorder="1" applyAlignment="1" applyProtection="1">
      <alignment horizontal="center"/>
    </xf>
    <xf numFmtId="164" fontId="7" fillId="0" borderId="13" xfId="0" applyNumberFormat="1" applyFont="1" applyFill="1" applyBorder="1" applyAlignment="1" applyProtection="1">
      <alignment horizontal="center"/>
    </xf>
    <xf numFmtId="0" fontId="7" fillId="0" borderId="1" xfId="0" applyNumberFormat="1" applyFont="1" applyFill="1" applyBorder="1" applyAlignment="1" applyProtection="1">
      <alignment horizontal="center"/>
    </xf>
    <xf numFmtId="164" fontId="7" fillId="5" borderId="11" xfId="0" applyNumberFormat="1" applyFont="1" applyFill="1" applyBorder="1" applyAlignment="1" applyProtection="1">
      <alignment horizontal="center"/>
    </xf>
    <xf numFmtId="164" fontId="7" fillId="5" borderId="1" xfId="0" applyNumberFormat="1" applyFont="1" applyFill="1" applyBorder="1" applyAlignment="1" applyProtection="1">
      <alignment horizontal="center"/>
    </xf>
    <xf numFmtId="164" fontId="7" fillId="0" borderId="1" xfId="0" applyNumberFormat="1" applyFont="1" applyFill="1" applyBorder="1" applyAlignment="1" applyProtection="1">
      <alignment horizontal="center"/>
    </xf>
    <xf numFmtId="164" fontId="7" fillId="0" borderId="6" xfId="0" applyNumberFormat="1" applyFont="1" applyFill="1" applyBorder="1" applyAlignment="1" applyProtection="1">
      <alignment horizontal="center"/>
    </xf>
    <xf numFmtId="49" fontId="7" fillId="0" borderId="5" xfId="0" applyNumberFormat="1" applyFont="1" applyFill="1" applyBorder="1" applyAlignment="1" applyProtection="1">
      <alignment horizontal="center" vertical="center"/>
    </xf>
    <xf numFmtId="49" fontId="7" fillId="0" borderId="25" xfId="0" applyNumberFormat="1" applyFont="1" applyFill="1" applyBorder="1" applyAlignment="1" applyProtection="1">
      <alignment horizontal="center" vertical="center"/>
    </xf>
    <xf numFmtId="49" fontId="7" fillId="0" borderId="1" xfId="0" applyNumberFormat="1" applyFont="1" applyFill="1" applyBorder="1" applyAlignment="1" applyProtection="1">
      <alignment horizontal="center" vertical="center"/>
    </xf>
    <xf numFmtId="49" fontId="7" fillId="0" borderId="22"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wrapText="1"/>
    </xf>
    <xf numFmtId="164" fontId="7" fillId="5" borderId="6" xfId="0" applyNumberFormat="1" applyFont="1" applyFill="1" applyBorder="1" applyAlignment="1" applyProtection="1">
      <alignment horizontal="center"/>
    </xf>
    <xf numFmtId="49" fontId="7" fillId="0" borderId="7" xfId="0" applyNumberFormat="1" applyFont="1" applyFill="1" applyBorder="1" applyAlignment="1" applyProtection="1">
      <alignment horizontal="center"/>
    </xf>
    <xf numFmtId="0" fontId="7" fillId="0" borderId="8" xfId="0" applyNumberFormat="1" applyFont="1" applyFill="1" applyBorder="1" applyAlignment="1" applyProtection="1">
      <alignment horizontal="center"/>
    </xf>
    <xf numFmtId="49" fontId="7" fillId="0" borderId="48" xfId="0" applyNumberFormat="1" applyFont="1" applyFill="1" applyBorder="1" applyAlignment="1" applyProtection="1">
      <alignment horizontal="centerContinuous"/>
    </xf>
    <xf numFmtId="49" fontId="7" fillId="0" borderId="12" xfId="0" applyNumberFormat="1" applyFont="1" applyFill="1" applyBorder="1" applyAlignment="1" applyProtection="1">
      <alignment horizontal="centerContinuous"/>
    </xf>
    <xf numFmtId="0" fontId="7" fillId="0" borderId="48" xfId="0" applyNumberFormat="1" applyFont="1" applyFill="1" applyBorder="1" applyAlignment="1" applyProtection="1">
      <alignment horizontal="center"/>
    </xf>
    <xf numFmtId="49" fontId="7" fillId="0" borderId="9" xfId="0" applyNumberFormat="1" applyFont="1" applyFill="1" applyBorder="1" applyAlignment="1" applyProtection="1">
      <alignment horizontal="center"/>
    </xf>
    <xf numFmtId="0" fontId="7" fillId="0" borderId="7" xfId="0" applyNumberFormat="1" applyFont="1" applyFill="1" applyBorder="1" applyAlignment="1" applyProtection="1">
      <alignment horizontal="center"/>
    </xf>
    <xf numFmtId="164" fontId="7" fillId="0" borderId="8" xfId="0" applyNumberFormat="1" applyFont="1" applyFill="1" applyBorder="1" applyAlignment="1" applyProtection="1">
      <alignment horizontal="center"/>
    </xf>
    <xf numFmtId="164" fontId="7" fillId="0" borderId="9" xfId="0" applyNumberFormat="1" applyFont="1" applyFill="1" applyBorder="1" applyAlignment="1" applyProtection="1">
      <alignment horizontal="center"/>
    </xf>
    <xf numFmtId="0" fontId="7" fillId="0" borderId="49" xfId="0" applyNumberFormat="1" applyFont="1" applyFill="1" applyBorder="1" applyAlignment="1" applyProtection="1">
      <alignment horizontal="centerContinuous"/>
    </xf>
    <xf numFmtId="0" fontId="7" fillId="0" borderId="20" xfId="0" applyNumberFormat="1" applyFont="1" applyFill="1" applyBorder="1" applyAlignment="1" applyProtection="1">
      <alignment horizontal="centerContinuous"/>
    </xf>
    <xf numFmtId="0" fontId="7" fillId="0" borderId="27" xfId="0" applyNumberFormat="1" applyFont="1" applyFill="1" applyBorder="1" applyAlignment="1" applyProtection="1">
      <alignment horizontal="centerContinuous"/>
    </xf>
    <xf numFmtId="164" fontId="7" fillId="0" borderId="16" xfId="0" applyNumberFormat="1" applyFont="1" applyFill="1" applyBorder="1" applyAlignment="1" applyProtection="1">
      <alignment horizontal="center"/>
    </xf>
    <xf numFmtId="164" fontId="7" fillId="0" borderId="14" xfId="0" applyNumberFormat="1" applyFont="1" applyFill="1" applyBorder="1" applyAlignment="1" applyProtection="1">
      <alignment horizontal="center"/>
    </xf>
    <xf numFmtId="0" fontId="7" fillId="0" borderId="49" xfId="0" applyNumberFormat="1" applyFont="1" applyFill="1" applyBorder="1" applyAlignment="1" applyProtection="1">
      <alignment horizontal="left"/>
    </xf>
    <xf numFmtId="164" fontId="7" fillId="0" borderId="18" xfId="0" applyNumberFormat="1" applyFont="1" applyFill="1" applyBorder="1" applyAlignment="1" applyProtection="1">
      <alignment horizontal="center"/>
    </xf>
    <xf numFmtId="0" fontId="7" fillId="0" borderId="0" xfId="0" applyNumberFormat="1" applyFont="1" applyFill="1" applyBorder="1" applyAlignment="1" applyProtection="1">
      <alignment horizontal="centerContinuous"/>
    </xf>
    <xf numFmtId="164" fontId="7" fillId="0" borderId="0" xfId="0" applyNumberFormat="1" applyFont="1" applyFill="1" applyBorder="1" applyAlignment="1" applyProtection="1">
      <alignment horizontal="center"/>
    </xf>
    <xf numFmtId="0" fontId="2" fillId="0" borderId="42" xfId="0" applyNumberFormat="1" applyFont="1" applyFill="1" applyBorder="1" applyAlignment="1" applyProtection="1">
      <alignment horizontal="centerContinuous" wrapText="1"/>
    </xf>
    <xf numFmtId="0" fontId="2" fillId="0" borderId="43" xfId="0" applyNumberFormat="1" applyFont="1" applyFill="1" applyBorder="1" applyAlignment="1" applyProtection="1">
      <alignment horizontal="centerContinuous" wrapText="1"/>
    </xf>
    <xf numFmtId="0" fontId="2" fillId="0" borderId="44" xfId="0" applyNumberFormat="1" applyFont="1" applyFill="1" applyBorder="1" applyAlignment="1" applyProtection="1">
      <alignment horizontal="centerContinuous" wrapText="1"/>
    </xf>
    <xf numFmtId="0" fontId="2" fillId="0" borderId="45" xfId="0" applyNumberFormat="1" applyFont="1" applyFill="1" applyBorder="1" applyAlignment="1" applyProtection="1">
      <alignment horizontal="centerContinuous" wrapText="1"/>
    </xf>
    <xf numFmtId="0" fontId="2" fillId="0" borderId="46" xfId="0" applyNumberFormat="1" applyFont="1" applyFill="1" applyBorder="1" applyAlignment="1" applyProtection="1">
      <alignment horizontal="centerContinuous" wrapText="1"/>
    </xf>
    <xf numFmtId="0" fontId="2" fillId="0" borderId="47" xfId="0" applyNumberFormat="1" applyFont="1" applyFill="1" applyBorder="1" applyAlignment="1" applyProtection="1">
      <alignment horizontal="centerContinuous" wrapText="1"/>
    </xf>
    <xf numFmtId="49" fontId="2" fillId="0" borderId="27" xfId="0" applyNumberFormat="1" applyFont="1" applyFill="1" applyBorder="1" applyAlignment="1" applyProtection="1">
      <alignment horizontal="centerContinuous"/>
    </xf>
    <xf numFmtId="49" fontId="2" fillId="0" borderId="19" xfId="0" applyNumberFormat="1" applyFont="1" applyFill="1" applyBorder="1" applyAlignment="1" applyProtection="1">
      <alignment horizontal="center"/>
    </xf>
    <xf numFmtId="0" fontId="3" fillId="0" borderId="10" xfId="0" applyNumberFormat="1" applyFont="1" applyFill="1" applyBorder="1" applyAlignment="1" applyProtection="1">
      <alignment horizontal="center"/>
    </xf>
    <xf numFmtId="0" fontId="3" fillId="0" borderId="1" xfId="0" applyNumberFormat="1" applyFont="1" applyFill="1" applyBorder="1" applyAlignment="1" applyProtection="1">
      <alignment horizontal="center"/>
    </xf>
    <xf numFmtId="49" fontId="7" fillId="0" borderId="22" xfId="0" applyNumberFormat="1" applyFont="1" applyFill="1" applyBorder="1" applyAlignment="1" applyProtection="1">
      <alignment horizontal="center" vertical="center" wrapText="1"/>
    </xf>
    <xf numFmtId="49" fontId="7" fillId="0" borderId="30" xfId="0" applyNumberFormat="1" applyFont="1" applyFill="1" applyBorder="1" applyAlignment="1" applyProtection="1">
      <alignment horizontal="center" vertical="center" wrapText="1"/>
    </xf>
    <xf numFmtId="164" fontId="3" fillId="0" borderId="1" xfId="0" applyNumberFormat="1" applyFont="1" applyFill="1" applyBorder="1" applyAlignment="1" applyProtection="1">
      <alignment horizontal="center" wrapText="1"/>
    </xf>
    <xf numFmtId="164" fontId="3" fillId="0" borderId="1" xfId="0" applyNumberFormat="1" applyFont="1" applyFill="1" applyBorder="1" applyAlignment="1" applyProtection="1">
      <alignment horizontal="center"/>
    </xf>
    <xf numFmtId="164" fontId="3" fillId="0" borderId="6" xfId="0" applyNumberFormat="1" applyFont="1" applyFill="1" applyBorder="1" applyAlignment="1" applyProtection="1">
      <alignment horizontal="center"/>
    </xf>
    <xf numFmtId="49" fontId="7" fillId="0" borderId="8" xfId="0" applyNumberFormat="1" applyFont="1" applyFill="1" applyBorder="1" applyAlignment="1" applyProtection="1">
      <alignment horizontal="center"/>
    </xf>
    <xf numFmtId="0" fontId="7" fillId="0" borderId="12" xfId="0" applyNumberFormat="1" applyFont="1" applyFill="1" applyBorder="1" applyAlignment="1" applyProtection="1">
      <alignment horizontal="center"/>
    </xf>
    <xf numFmtId="0" fontId="7" fillId="0" borderId="41" xfId="0" applyNumberFormat="1" applyFont="1" applyFill="1" applyBorder="1" applyAlignment="1" applyProtection="1">
      <alignment horizontal="center"/>
    </xf>
    <xf numFmtId="0" fontId="7" fillId="0" borderId="25" xfId="0" applyNumberFormat="1" applyFont="1" applyFill="1" applyBorder="1" applyAlignment="1" applyProtection="1">
      <alignment horizontal="center"/>
    </xf>
    <xf numFmtId="0" fontId="7" fillId="0" borderId="22" xfId="0" applyNumberFormat="1" applyFont="1" applyFill="1" applyBorder="1" applyAlignment="1" applyProtection="1">
      <alignment horizontal="center"/>
    </xf>
    <xf numFmtId="164" fontId="7" fillId="0" borderId="22" xfId="0" applyNumberFormat="1" applyFont="1" applyFill="1" applyBorder="1" applyAlignment="1" applyProtection="1">
      <alignment horizontal="center"/>
    </xf>
    <xf numFmtId="164" fontId="7" fillId="0" borderId="23" xfId="0" applyNumberFormat="1" applyFont="1" applyFill="1" applyBorder="1" applyAlignment="1" applyProtection="1">
      <alignment horizontal="center"/>
    </xf>
    <xf numFmtId="49" fontId="7" fillId="0" borderId="48" xfId="0" applyNumberFormat="1" applyFont="1" applyFill="1" applyBorder="1" applyAlignment="1" applyProtection="1">
      <alignment horizontal="center"/>
    </xf>
    <xf numFmtId="0" fontId="7" fillId="0" borderId="48" xfId="0" applyNumberFormat="1" applyFont="1" applyFill="1" applyBorder="1" applyAlignment="1" applyProtection="1">
      <alignment horizontal="center" wrapText="1"/>
    </xf>
    <xf numFmtId="49" fontId="2" fillId="0" borderId="26" xfId="0" applyNumberFormat="1" applyFont="1" applyFill="1" applyBorder="1" applyAlignment="1" applyProtection="1">
      <alignment horizontal="center"/>
    </xf>
    <xf numFmtId="0" fontId="7" fillId="0" borderId="11" xfId="0" applyNumberFormat="1" applyFont="1" applyFill="1" applyBorder="1" applyAlignment="1" applyProtection="1">
      <alignment horizontal="center" vertical="center"/>
    </xf>
    <xf numFmtId="49" fontId="2" fillId="0" borderId="14" xfId="0" applyNumberFormat="1" applyFont="1" applyFill="1" applyBorder="1" applyAlignment="1" applyProtection="1">
      <alignment horizontal="center"/>
    </xf>
    <xf numFmtId="49" fontId="2" fillId="0" borderId="51" xfId="0" applyNumberFormat="1" applyFont="1" applyFill="1" applyBorder="1" applyAlignment="1" applyProtection="1">
      <alignment horizontal="centerContinuous"/>
    </xf>
    <xf numFmtId="49" fontId="2" fillId="0" borderId="17" xfId="0" applyNumberFormat="1" applyFont="1" applyFill="1" applyBorder="1" applyAlignment="1" applyProtection="1">
      <alignment horizontal="centerContinuous"/>
    </xf>
    <xf numFmtId="0" fontId="2" fillId="0" borderId="51" xfId="0" applyNumberFormat="1" applyFont="1" applyFill="1" applyBorder="1" applyAlignment="1" applyProtection="1">
      <alignment horizontal="center" wrapText="1"/>
    </xf>
    <xf numFmtId="49" fontId="2" fillId="0" borderId="15" xfId="0" applyNumberFormat="1" applyFont="1" applyFill="1" applyBorder="1" applyAlignment="1" applyProtection="1">
      <alignment horizontal="center"/>
    </xf>
    <xf numFmtId="0" fontId="7" fillId="0" borderId="40" xfId="0" applyNumberFormat="1" applyFont="1" applyFill="1" applyBorder="1" applyAlignment="1" applyProtection="1">
      <alignment horizontal="center"/>
    </xf>
    <xf numFmtId="0" fontId="2" fillId="0" borderId="14" xfId="0" applyNumberFormat="1" applyFont="1" applyFill="1" applyBorder="1" applyAlignment="1" applyProtection="1">
      <alignment horizontal="center" wrapText="1"/>
    </xf>
    <xf numFmtId="0" fontId="2" fillId="0" borderId="14" xfId="0" applyNumberFormat="1" applyFont="1" applyFill="1" applyBorder="1" applyAlignment="1" applyProtection="1">
      <alignment horizontal="center"/>
    </xf>
    <xf numFmtId="0" fontId="7" fillId="0" borderId="3" xfId="0" applyNumberFormat="1" applyFont="1" applyFill="1" applyBorder="1" applyAlignment="1" applyProtection="1">
      <alignment horizontal="center"/>
    </xf>
    <xf numFmtId="164" fontId="7" fillId="0" borderId="3" xfId="0" applyNumberFormat="1" applyFont="1" applyFill="1" applyBorder="1" applyAlignment="1" applyProtection="1">
      <alignment horizontal="center"/>
    </xf>
    <xf numFmtId="164" fontId="7" fillId="0" borderId="4" xfId="0" applyNumberFormat="1" applyFont="1" applyFill="1" applyBorder="1" applyAlignment="1" applyProtection="1">
      <alignment horizontal="center"/>
    </xf>
    <xf numFmtId="2" fontId="7" fillId="0" borderId="1" xfId="0" applyNumberFormat="1" applyFont="1" applyFill="1" applyBorder="1" applyAlignment="1" applyProtection="1">
      <alignment horizontal="center"/>
    </xf>
    <xf numFmtId="0" fontId="2" fillId="0" borderId="19" xfId="0" applyNumberFormat="1" applyFont="1" applyFill="1" applyBorder="1" applyAlignment="1" applyProtection="1">
      <alignment horizontal="center"/>
    </xf>
    <xf numFmtId="0" fontId="2" fillId="0" borderId="27" xfId="0" applyNumberFormat="1" applyFont="1" applyFill="1" applyBorder="1" applyAlignment="1" applyProtection="1">
      <alignment horizontal="center" wrapText="1"/>
    </xf>
    <xf numFmtId="0" fontId="7" fillId="0" borderId="1" xfId="0" applyNumberFormat="1" applyFont="1" applyFill="1" applyBorder="1" applyAlignment="1" applyProtection="1">
      <alignment horizontal="center" vertical="center"/>
    </xf>
    <xf numFmtId="164" fontId="7" fillId="0" borderId="11" xfId="0" applyNumberFormat="1" applyFont="1" applyFill="1" applyBorder="1" applyAlignment="1" applyProtection="1">
      <alignment horizontal="center"/>
    </xf>
    <xf numFmtId="49" fontId="7" fillId="0" borderId="0" xfId="0" applyNumberFormat="1" applyFont="1" applyFill="1" applyBorder="1" applyAlignment="1" applyProtection="1"/>
    <xf numFmtId="164" fontId="7" fillId="0" borderId="28" xfId="0" applyNumberFormat="1" applyFont="1" applyFill="1" applyBorder="1" applyAlignment="1" applyProtection="1">
      <alignment horizontal="center"/>
    </xf>
    <xf numFmtId="164" fontId="7" fillId="5" borderId="5" xfId="0" applyNumberFormat="1" applyFont="1" applyFill="1" applyBorder="1" applyAlignment="1" applyProtection="1">
      <alignment horizontal="center"/>
    </xf>
    <xf numFmtId="164" fontId="7" fillId="0" borderId="40" xfId="0" applyNumberFormat="1" applyFont="1" applyFill="1" applyBorder="1" applyAlignment="1" applyProtection="1">
      <alignment horizontal="center"/>
    </xf>
    <xf numFmtId="0" fontId="7" fillId="0" borderId="42" xfId="0" applyNumberFormat="1" applyFont="1" applyFill="1" applyBorder="1" applyAlignment="1" applyProtection="1">
      <alignment horizontal="centerContinuous"/>
    </xf>
    <xf numFmtId="0" fontId="7" fillId="0" borderId="43" xfId="0" applyNumberFormat="1" applyFont="1" applyFill="1" applyBorder="1" applyAlignment="1" applyProtection="1">
      <alignment horizontal="centerContinuous"/>
    </xf>
    <xf numFmtId="0" fontId="7" fillId="0" borderId="42" xfId="0" applyNumberFormat="1" applyFont="1" applyFill="1" applyBorder="1" applyAlignment="1" applyProtection="1">
      <alignment horizontal="centerContinuous" vertical="center" wrapText="1"/>
    </xf>
    <xf numFmtId="0" fontId="7" fillId="0" borderId="43" xfId="0" applyNumberFormat="1" applyFont="1" applyFill="1" applyBorder="1" applyAlignment="1" applyProtection="1">
      <alignment horizontal="centerContinuous" vertical="center" wrapText="1"/>
    </xf>
    <xf numFmtId="0" fontId="7" fillId="0" borderId="44" xfId="0" applyNumberFormat="1" applyFont="1" applyFill="1" applyBorder="1" applyAlignment="1" applyProtection="1">
      <alignment horizontal="centerContinuous" vertical="center" wrapText="1"/>
    </xf>
    <xf numFmtId="0" fontId="7" fillId="0" borderId="52" xfId="0" applyNumberFormat="1" applyFont="1" applyFill="1" applyBorder="1" applyAlignment="1" applyProtection="1">
      <alignment horizontal="centerContinuous" vertical="center" wrapText="1"/>
    </xf>
    <xf numFmtId="0" fontId="7" fillId="0" borderId="0" xfId="0" applyNumberFormat="1" applyFont="1" applyFill="1" applyBorder="1" applyAlignment="1" applyProtection="1">
      <alignment horizontal="centerContinuous" vertical="center" wrapText="1"/>
    </xf>
    <xf numFmtId="0" fontId="7" fillId="0" borderId="53" xfId="0" applyNumberFormat="1" applyFont="1" applyFill="1" applyBorder="1" applyAlignment="1" applyProtection="1">
      <alignment horizontal="centerContinuous" vertical="center" wrapText="1"/>
    </xf>
    <xf numFmtId="49" fontId="2" fillId="0" borderId="52" xfId="0" applyNumberFormat="1" applyFont="1" applyFill="1" applyBorder="1" applyAlignment="1" applyProtection="1">
      <alignment horizontal="centerContinuous" vertical="center"/>
    </xf>
    <xf numFmtId="49" fontId="2" fillId="0" borderId="0" xfId="0" applyNumberFormat="1" applyFont="1" applyFill="1" applyBorder="1" applyAlignment="1" applyProtection="1">
      <alignment horizontal="centerContinuous" vertical="center"/>
    </xf>
    <xf numFmtId="49" fontId="2" fillId="0" borderId="53" xfId="0" applyNumberFormat="1" applyFont="1" applyFill="1" applyBorder="1" applyAlignment="1" applyProtection="1">
      <alignment horizontal="centerContinuous" vertical="center"/>
    </xf>
    <xf numFmtId="0" fontId="7" fillId="0" borderId="45" xfId="0" applyNumberFormat="1" applyFont="1" applyFill="1" applyBorder="1" applyAlignment="1" applyProtection="1">
      <alignment horizontal="centerContinuous" vertical="center" wrapText="1"/>
    </xf>
    <xf numFmtId="0" fontId="7" fillId="0" borderId="46" xfId="0" applyNumberFormat="1" applyFont="1" applyFill="1" applyBorder="1" applyAlignment="1" applyProtection="1">
      <alignment horizontal="centerContinuous" vertical="center" wrapText="1"/>
    </xf>
    <xf numFmtId="0" fontId="7" fillId="0" borderId="47" xfId="0" applyNumberFormat="1" applyFont="1" applyFill="1" applyBorder="1" applyAlignment="1" applyProtection="1">
      <alignment horizontal="centerContinuous" vertical="center" wrapText="1"/>
    </xf>
    <xf numFmtId="164" fontId="7" fillId="0" borderId="2" xfId="0" applyNumberFormat="1" applyFont="1" applyFill="1" applyBorder="1" applyAlignment="1" applyProtection="1">
      <alignment horizontal="center"/>
    </xf>
    <xf numFmtId="164" fontId="5" fillId="0" borderId="3" xfId="0" applyNumberFormat="1" applyFont="1" applyFill="1" applyBorder="1" applyAlignment="1" applyProtection="1">
      <alignment horizontal="center" vertical="center"/>
    </xf>
    <xf numFmtId="164" fontId="7" fillId="0" borderId="5" xfId="0" applyNumberFormat="1" applyFont="1" applyFill="1" applyBorder="1" applyAlignment="1" applyProtection="1">
      <alignment horizontal="center"/>
    </xf>
    <xf numFmtId="164" fontId="7" fillId="0" borderId="1" xfId="0" applyNumberFormat="1" applyFont="1" applyFill="1" applyBorder="1" applyAlignment="1" applyProtection="1">
      <alignment horizontal="center" vertical="center"/>
    </xf>
    <xf numFmtId="164" fontId="7" fillId="0" borderId="25" xfId="0" applyNumberFormat="1" applyFont="1" applyFill="1" applyBorder="1" applyAlignment="1" applyProtection="1">
      <alignment horizontal="center"/>
    </xf>
    <xf numFmtId="164" fontId="7" fillId="0" borderId="22" xfId="0" applyNumberFormat="1" applyFont="1" applyFill="1" applyBorder="1" applyAlignment="1" applyProtection="1">
      <alignment horizontal="center" vertical="center"/>
    </xf>
    <xf numFmtId="164" fontId="7" fillId="0" borderId="32" xfId="0" applyNumberFormat="1" applyFont="1" applyFill="1" applyBorder="1" applyAlignment="1" applyProtection="1">
      <alignment horizontal="center"/>
    </xf>
    <xf numFmtId="49" fontId="7" fillId="0" borderId="6" xfId="0" applyNumberFormat="1" applyFont="1" applyFill="1" applyBorder="1" applyAlignment="1" applyProtection="1">
      <alignment horizontal="centerContinuous" vertical="center"/>
    </xf>
    <xf numFmtId="0" fontId="7" fillId="0" borderId="18" xfId="0" applyNumberFormat="1" applyFont="1" applyFill="1" applyBorder="1" applyAlignment="1" applyProtection="1">
      <alignment horizontal="centerContinuous"/>
    </xf>
    <xf numFmtId="0" fontId="5" fillId="0" borderId="3" xfId="0" applyNumberFormat="1" applyFont="1" applyFill="1" applyBorder="1" applyAlignment="1" applyProtection="1">
      <alignment horizontal="center"/>
    </xf>
    <xf numFmtId="49" fontId="2" fillId="0" borderId="39" xfId="0" applyNumberFormat="1" applyFont="1" applyFill="1" applyBorder="1" applyAlignment="1" applyProtection="1">
      <alignment horizontal="center"/>
    </xf>
    <xf numFmtId="49" fontId="2" fillId="0" borderId="30" xfId="0" applyNumberFormat="1" applyFont="1" applyFill="1" applyBorder="1" applyAlignment="1" applyProtection="1">
      <alignment horizontal="center"/>
    </xf>
    <xf numFmtId="49" fontId="2" fillId="0" borderId="38" xfId="0" applyNumberFormat="1" applyFont="1" applyFill="1" applyBorder="1" applyAlignment="1" applyProtection="1">
      <alignment horizontal="centerContinuous"/>
    </xf>
    <xf numFmtId="49" fontId="2" fillId="0" borderId="0" xfId="0" applyNumberFormat="1" applyFont="1" applyFill="1" applyBorder="1" applyAlignment="1" applyProtection="1">
      <alignment horizontal="centerContinuous"/>
    </xf>
    <xf numFmtId="49" fontId="2" fillId="0" borderId="24" xfId="0" applyNumberFormat="1" applyFont="1" applyFill="1" applyBorder="1" applyAlignment="1" applyProtection="1">
      <alignment horizontal="center"/>
    </xf>
    <xf numFmtId="0" fontId="2" fillId="0" borderId="37" xfId="0" applyNumberFormat="1" applyFont="1" applyFill="1" applyBorder="1" applyAlignment="1" applyProtection="1">
      <alignment horizontal="center"/>
    </xf>
    <xf numFmtId="0" fontId="2" fillId="0" borderId="30" xfId="0" applyNumberFormat="1" applyFont="1" applyFill="1" applyBorder="1" applyAlignment="1" applyProtection="1">
      <alignment horizontal="center"/>
    </xf>
    <xf numFmtId="0" fontId="2" fillId="0" borderId="38" xfId="0" applyNumberFormat="1" applyFont="1" applyFill="1" applyBorder="1" applyAlignment="1" applyProtection="1">
      <alignment horizontal="center"/>
    </xf>
    <xf numFmtId="0" fontId="2" fillId="0" borderId="15" xfId="0" applyNumberFormat="1" applyFont="1" applyFill="1" applyBorder="1" applyAlignment="1" applyProtection="1">
      <alignment horizontal="center"/>
    </xf>
    <xf numFmtId="164" fontId="3" fillId="0" borderId="18" xfId="0" applyNumberFormat="1" applyFont="1" applyFill="1" applyBorder="1" applyAlignment="1" applyProtection="1">
      <alignment horizontal="center" wrapText="1"/>
    </xf>
    <xf numFmtId="164" fontId="3" fillId="0" borderId="16" xfId="0" applyNumberFormat="1" applyFont="1" applyFill="1" applyBorder="1" applyAlignment="1" applyProtection="1">
      <alignment horizontal="center" wrapText="1"/>
    </xf>
    <xf numFmtId="164" fontId="3" fillId="0" borderId="19" xfId="0" applyNumberFormat="1" applyFont="1" applyFill="1" applyBorder="1" applyAlignment="1" applyProtection="1">
      <alignment horizontal="center" wrapText="1"/>
    </xf>
    <xf numFmtId="0" fontId="2" fillId="0" borderId="26" xfId="0" applyNumberFormat="1" applyFont="1" applyFill="1" applyBorder="1" applyAlignment="1" applyProtection="1">
      <alignment horizontal="center"/>
    </xf>
    <xf numFmtId="0" fontId="7" fillId="0" borderId="29" xfId="0" applyNumberFormat="1" applyFont="1" applyFill="1" applyBorder="1" applyAlignment="1" applyProtection="1">
      <alignment horizontal="centerContinuous"/>
    </xf>
    <xf numFmtId="0" fontId="7" fillId="0" borderId="54" xfId="0" applyNumberFormat="1" applyFont="1" applyFill="1" applyBorder="1" applyAlignment="1" applyProtection="1">
      <alignment horizontal="center"/>
    </xf>
    <xf numFmtId="0" fontId="7" fillId="0" borderId="55" xfId="0" applyNumberFormat="1" applyFont="1" applyFill="1" applyBorder="1" applyAlignment="1" applyProtection="1">
      <alignment horizontal="center"/>
    </xf>
    <xf numFmtId="164" fontId="7" fillId="0" borderId="7" xfId="0" applyNumberFormat="1" applyFont="1" applyFill="1" applyBorder="1" applyAlignment="1" applyProtection="1">
      <alignment horizontal="center"/>
    </xf>
    <xf numFmtId="0" fontId="7" fillId="0" borderId="46" xfId="0" applyNumberFormat="1" applyFont="1" applyFill="1" applyBorder="1" applyAlignment="1" applyProtection="1">
      <alignment horizontal="centerContinuous"/>
    </xf>
    <xf numFmtId="0" fontId="2" fillId="0" borderId="17" xfId="0" applyNumberFormat="1" applyFont="1" applyFill="1" applyBorder="1" applyAlignment="1" applyProtection="1">
      <alignment horizontal="center" wrapText="1"/>
    </xf>
    <xf numFmtId="164" fontId="3" fillId="0" borderId="11" xfId="0" applyNumberFormat="1" applyFont="1" applyFill="1" applyBorder="1" applyAlignment="1" applyProtection="1">
      <alignment horizontal="center"/>
    </xf>
    <xf numFmtId="0" fontId="7" fillId="0" borderId="1" xfId="0" applyNumberFormat="1" applyFont="1" applyFill="1" applyBorder="1" applyAlignment="1" applyProtection="1">
      <alignment horizontal="centerContinuous" vertical="center"/>
    </xf>
    <xf numFmtId="49" fontId="7" fillId="0" borderId="34" xfId="0" applyNumberFormat="1" applyFont="1" applyFill="1" applyBorder="1" applyAlignment="1" applyProtection="1">
      <alignment horizontal="center"/>
    </xf>
    <xf numFmtId="49" fontId="7" fillId="0" borderId="35" xfId="0" applyNumberFormat="1" applyFont="1" applyFill="1" applyBorder="1" applyAlignment="1" applyProtection="1">
      <alignment horizontal="center"/>
    </xf>
    <xf numFmtId="49" fontId="7" fillId="0" borderId="47" xfId="0" applyNumberFormat="1" applyFont="1" applyFill="1" applyBorder="1" applyAlignment="1" applyProtection="1">
      <alignment horizontal="center"/>
    </xf>
    <xf numFmtId="0" fontId="0" fillId="0" borderId="48" xfId="0" applyNumberFormat="1" applyFill="1" applyBorder="1" applyAlignment="1">
      <alignment horizontal="center"/>
    </xf>
    <xf numFmtId="164" fontId="7" fillId="3" borderId="14" xfId="0" applyNumberFormat="1" applyFont="1" applyFill="1" applyBorder="1" applyAlignment="1" applyProtection="1">
      <alignment horizontal="center"/>
    </xf>
    <xf numFmtId="164" fontId="7" fillId="3" borderId="15" xfId="0" applyNumberFormat="1" applyFont="1" applyFill="1" applyBorder="1" applyAlignment="1" applyProtection="1">
      <alignment horizontal="center"/>
    </xf>
    <xf numFmtId="164" fontId="7" fillId="3" borderId="16" xfId="0" applyNumberFormat="1" applyFont="1" applyFill="1" applyBorder="1" applyAlignment="1" applyProtection="1">
      <alignment horizontal="center"/>
    </xf>
    <xf numFmtId="164" fontId="7" fillId="3" borderId="19" xfId="0" applyNumberFormat="1" applyFont="1" applyFill="1" applyBorder="1" applyAlignment="1" applyProtection="1">
      <alignment horizontal="center"/>
    </xf>
    <xf numFmtId="0" fontId="12" fillId="0" borderId="0" xfId="0" applyFont="1"/>
    <xf numFmtId="0" fontId="2" fillId="0" borderId="27" xfId="0" applyFont="1" applyBorder="1" applyAlignment="1">
      <alignment horizontal="center"/>
    </xf>
    <xf numFmtId="164" fontId="0" fillId="7" borderId="16" xfId="0" applyNumberFormat="1" applyFill="1" applyBorder="1" applyAlignment="1">
      <alignment horizontal="center"/>
    </xf>
    <xf numFmtId="164" fontId="0" fillId="0" borderId="16" xfId="0" applyNumberFormat="1" applyFill="1" applyBorder="1" applyAlignment="1">
      <alignment horizontal="center"/>
    </xf>
    <xf numFmtId="164" fontId="0" fillId="8" borderId="1" xfId="0" applyNumberFormat="1" applyFill="1" applyBorder="1" applyAlignment="1">
      <alignment horizontal="center"/>
    </xf>
    <xf numFmtId="164" fontId="0" fillId="8" borderId="6" xfId="0" applyNumberFormat="1" applyFill="1" applyBorder="1" applyAlignment="1">
      <alignment horizontal="center"/>
    </xf>
    <xf numFmtId="164" fontId="0" fillId="0" borderId="3" xfId="0" applyNumberFormat="1" applyFill="1" applyBorder="1" applyAlignment="1">
      <alignment horizontal="center"/>
    </xf>
    <xf numFmtId="164" fontId="0" fillId="0" borderId="4" xfId="0" applyNumberFormat="1" applyFill="1" applyBorder="1" applyAlignment="1">
      <alignment horizontal="center"/>
    </xf>
    <xf numFmtId="2" fontId="0" fillId="8" borderId="1" xfId="0" applyNumberFormat="1" applyFill="1" applyBorder="1" applyAlignment="1">
      <alignment horizontal="center"/>
    </xf>
    <xf numFmtId="164" fontId="0" fillId="0" borderId="8" xfId="0" applyNumberFormat="1" applyFill="1" applyBorder="1" applyAlignment="1">
      <alignment horizontal="center"/>
    </xf>
    <xf numFmtId="164" fontId="0" fillId="0" borderId="9" xfId="0" applyNumberFormat="1" applyFill="1" applyBorder="1" applyAlignment="1">
      <alignment horizontal="center"/>
    </xf>
    <xf numFmtId="0" fontId="0" fillId="0" borderId="8" xfId="0" applyFill="1" applyBorder="1" applyAlignment="1">
      <alignment horizontal="center"/>
    </xf>
    <xf numFmtId="49" fontId="0" fillId="0" borderId="9" xfId="0" applyNumberFormat="1" applyFill="1" applyBorder="1" applyAlignment="1">
      <alignment horizontal="center"/>
    </xf>
    <xf numFmtId="49" fontId="3" fillId="0" borderId="9" xfId="0" applyNumberFormat="1"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xf>
    <xf numFmtId="49" fontId="3" fillId="0" borderId="8" xfId="0" applyNumberFormat="1" applyFont="1" applyFill="1" applyBorder="1" applyAlignment="1">
      <alignment horizontal="center"/>
    </xf>
    <xf numFmtId="0" fontId="3" fillId="0" borderId="48" xfId="0" applyNumberFormat="1" applyFont="1" applyFill="1" applyBorder="1" applyAlignment="1">
      <alignment horizontal="center"/>
    </xf>
    <xf numFmtId="49" fontId="3" fillId="0" borderId="10" xfId="0" applyNumberFormat="1" applyFont="1" applyFill="1" applyBorder="1" applyAlignment="1">
      <alignment horizontal="center" vertical="center"/>
    </xf>
    <xf numFmtId="1" fontId="3" fillId="0" borderId="56" xfId="1" applyNumberFormat="1" applyFont="1" applyBorder="1" applyAlignment="1">
      <alignment horizontal="center"/>
    </xf>
    <xf numFmtId="1" fontId="3" fillId="0" borderId="57" xfId="1" applyNumberFormat="1" applyFont="1" applyBorder="1" applyAlignment="1">
      <alignment horizontal="center"/>
    </xf>
    <xf numFmtId="1" fontId="3" fillId="0" borderId="57" xfId="1" applyNumberFormat="1" applyBorder="1" applyAlignment="1">
      <alignment horizontal="center"/>
    </xf>
    <xf numFmtId="1" fontId="3" fillId="0" borderId="58" xfId="1" applyNumberFormat="1" applyBorder="1" applyAlignment="1">
      <alignment horizontal="center"/>
    </xf>
    <xf numFmtId="164" fontId="3" fillId="0" borderId="59" xfId="1" applyNumberFormat="1" applyBorder="1" applyAlignment="1">
      <alignment horizontal="center"/>
    </xf>
    <xf numFmtId="164" fontId="3" fillId="0" borderId="60" xfId="1" applyNumberFormat="1" applyBorder="1" applyAlignment="1">
      <alignment horizontal="center"/>
    </xf>
    <xf numFmtId="164" fontId="3" fillId="0" borderId="61" xfId="1" applyNumberFormat="1" applyBorder="1" applyAlignment="1">
      <alignment horizontal="center"/>
    </xf>
    <xf numFmtId="0" fontId="3" fillId="0" borderId="21" xfId="1" applyBorder="1" applyAlignment="1">
      <alignment horizontal="left"/>
    </xf>
    <xf numFmtId="0" fontId="3" fillId="0" borderId="62" xfId="1" applyBorder="1" applyAlignment="1">
      <alignment horizontal="left"/>
    </xf>
    <xf numFmtId="164" fontId="3" fillId="0" borderId="0" xfId="1" applyNumberFormat="1" applyBorder="1" applyAlignment="1">
      <alignment horizontal="center"/>
    </xf>
    <xf numFmtId="164" fontId="3" fillId="0" borderId="53" xfId="1" applyNumberFormat="1" applyBorder="1" applyAlignment="1">
      <alignment horizontal="center"/>
    </xf>
    <xf numFmtId="164" fontId="3" fillId="0" borderId="56" xfId="1" applyNumberFormat="1" applyBorder="1" applyAlignment="1">
      <alignment horizontal="center"/>
    </xf>
    <xf numFmtId="164" fontId="3" fillId="0" borderId="57" xfId="1" applyNumberFormat="1" applyBorder="1" applyAlignment="1">
      <alignment horizontal="center"/>
    </xf>
    <xf numFmtId="164" fontId="3" fillId="0" borderId="58" xfId="1" applyNumberFormat="1" applyBorder="1" applyAlignment="1">
      <alignment horizontal="center"/>
    </xf>
    <xf numFmtId="164" fontId="3" fillId="0" borderId="45" xfId="1" applyNumberFormat="1" applyBorder="1" applyAlignment="1">
      <alignment horizontal="center" vertical="center"/>
    </xf>
    <xf numFmtId="164" fontId="3" fillId="0" borderId="46" xfId="1" applyNumberFormat="1" applyBorder="1" applyAlignment="1">
      <alignment horizontal="center" vertical="center"/>
    </xf>
    <xf numFmtId="164" fontId="3" fillId="0" borderId="47" xfId="1" applyNumberFormat="1" applyBorder="1" applyAlignment="1">
      <alignment horizontal="center" vertical="center"/>
    </xf>
    <xf numFmtId="0" fontId="11" fillId="0" borderId="0" xfId="0" applyFont="1" applyBorder="1" applyAlignment="1"/>
    <xf numFmtId="0" fontId="0" fillId="0" borderId="43" xfId="0" applyBorder="1"/>
    <xf numFmtId="0" fontId="0" fillId="0" borderId="0" xfId="0" applyBorder="1" applyAlignment="1"/>
    <xf numFmtId="0" fontId="0" fillId="0" borderId="46" xfId="0" applyBorder="1"/>
    <xf numFmtId="0" fontId="0" fillId="0" borderId="47" xfId="0" applyBorder="1"/>
    <xf numFmtId="0" fontId="3" fillId="0" borderId="2" xfId="2" applyBorder="1"/>
    <xf numFmtId="0" fontId="3" fillId="0" borderId="43" xfId="2" applyBorder="1" applyAlignment="1">
      <alignment horizontal="center"/>
    </xf>
    <xf numFmtId="0" fontId="3" fillId="0" borderId="44" xfId="2" applyBorder="1" applyAlignment="1">
      <alignment horizontal="center"/>
    </xf>
    <xf numFmtId="0" fontId="3" fillId="0" borderId="52" xfId="2" applyBorder="1"/>
    <xf numFmtId="1" fontId="3" fillId="6" borderId="63" xfId="2" applyNumberFormat="1" applyFill="1" applyBorder="1" applyAlignment="1" applyProtection="1">
      <alignment horizontal="center"/>
      <protection locked="0"/>
    </xf>
    <xf numFmtId="1" fontId="3" fillId="6" borderId="60" xfId="2" applyNumberFormat="1" applyFill="1" applyBorder="1" applyAlignment="1" applyProtection="1">
      <alignment horizontal="center"/>
      <protection locked="0"/>
    </xf>
    <xf numFmtId="1" fontId="3" fillId="6" borderId="61" xfId="2" applyNumberFormat="1" applyFill="1" applyBorder="1" applyAlignment="1" applyProtection="1">
      <alignment horizontal="center"/>
      <protection locked="0"/>
    </xf>
    <xf numFmtId="0" fontId="3" fillId="0" borderId="45" xfId="2" applyBorder="1"/>
    <xf numFmtId="165" fontId="3" fillId="6" borderId="64" xfId="2" applyNumberFormat="1" applyFill="1" applyBorder="1" applyAlignment="1" applyProtection="1">
      <alignment horizontal="center"/>
      <protection locked="0"/>
    </xf>
    <xf numFmtId="165" fontId="3" fillId="0" borderId="46" xfId="2" applyNumberFormat="1" applyFont="1" applyBorder="1" applyAlignment="1">
      <alignment horizontal="center"/>
    </xf>
    <xf numFmtId="165" fontId="3" fillId="6" borderId="47" xfId="2" applyNumberFormat="1" applyFill="1" applyBorder="1" applyAlignment="1" applyProtection="1">
      <alignment horizontal="center"/>
      <protection locked="0"/>
    </xf>
    <xf numFmtId="0" fontId="3" fillId="0" borderId="42" xfId="0" applyFont="1" applyBorder="1"/>
    <xf numFmtId="0" fontId="3" fillId="0" borderId="44" xfId="0" applyFont="1" applyBorder="1"/>
    <xf numFmtId="0" fontId="3" fillId="0" borderId="45" xfId="0" applyFont="1" applyBorder="1"/>
    <xf numFmtId="0" fontId="3" fillId="0" borderId="47" xfId="0" applyFont="1" applyBorder="1"/>
    <xf numFmtId="0" fontId="3" fillId="0" borderId="12" xfId="0" applyFont="1" applyBorder="1" applyAlignment="1">
      <alignment horizontal="center"/>
    </xf>
    <xf numFmtId="164" fontId="3" fillId="0" borderId="3" xfId="0" applyNumberFormat="1" applyFont="1" applyFill="1" applyBorder="1" applyAlignment="1">
      <alignment horizontal="center"/>
    </xf>
    <xf numFmtId="49" fontId="3" fillId="0" borderId="9" xfId="0" applyNumberFormat="1" applyFont="1" applyFill="1" applyBorder="1" applyAlignment="1">
      <alignment horizontal="center"/>
    </xf>
    <xf numFmtId="0" fontId="3" fillId="0" borderId="48" xfId="0" applyNumberFormat="1" applyFont="1" applyFill="1" applyBorder="1" applyAlignment="1">
      <alignment horizontal="center" wrapText="1"/>
    </xf>
    <xf numFmtId="49" fontId="3" fillId="0" borderId="7" xfId="0" applyNumberFormat="1" applyFont="1" applyFill="1" applyBorder="1" applyAlignment="1">
      <alignment horizontal="center"/>
    </xf>
    <xf numFmtId="49" fontId="0" fillId="0" borderId="7" xfId="0" applyNumberFormat="1" applyFill="1" applyBorder="1" applyAlignment="1">
      <alignment horizontal="center"/>
    </xf>
    <xf numFmtId="164" fontId="3" fillId="7" borderId="16" xfId="0" applyNumberFormat="1" applyFont="1" applyFill="1" applyBorder="1" applyAlignment="1">
      <alignment horizontal="center" wrapText="1"/>
    </xf>
    <xf numFmtId="0" fontId="0" fillId="0" borderId="0" xfId="0" applyFill="1"/>
    <xf numFmtId="49" fontId="7" fillId="0" borderId="49" xfId="0" applyNumberFormat="1" applyFont="1" applyFill="1" applyBorder="1" applyAlignment="1" applyProtection="1">
      <alignment horizontal="center"/>
    </xf>
    <xf numFmtId="49" fontId="7" fillId="0" borderId="20" xfId="0" applyNumberFormat="1" applyFont="1" applyFill="1" applyBorder="1" applyAlignment="1" applyProtection="1">
      <alignment horizontal="center"/>
    </xf>
    <xf numFmtId="0" fontId="3" fillId="0" borderId="20" xfId="0" applyNumberFormat="1" applyFont="1" applyFill="1" applyBorder="1" applyAlignment="1" applyProtection="1">
      <alignment horizontal="center"/>
    </xf>
    <xf numFmtId="49" fontId="7" fillId="0" borderId="29" xfId="0" applyNumberFormat="1" applyFont="1" applyFill="1" applyBorder="1" applyAlignment="1" applyProtection="1">
      <alignment horizontal="center"/>
    </xf>
    <xf numFmtId="49" fontId="3" fillId="0" borderId="10" xfId="0" applyNumberFormat="1" applyFont="1" applyFill="1" applyBorder="1" applyAlignment="1">
      <alignment horizontal="center" vertical="center"/>
    </xf>
    <xf numFmtId="0" fontId="0" fillId="0" borderId="12" xfId="0" applyBorder="1" applyAlignment="1">
      <alignment horizontal="center"/>
    </xf>
    <xf numFmtId="0" fontId="3" fillId="0" borderId="3" xfId="0" applyFont="1" applyFill="1" applyBorder="1" applyAlignment="1">
      <alignment horizontal="center"/>
    </xf>
    <xf numFmtId="0" fontId="3" fillId="0" borderId="1" xfId="0" applyFont="1" applyFill="1" applyBorder="1" applyAlignment="1">
      <alignment horizont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wrapText="1"/>
    </xf>
    <xf numFmtId="0" fontId="3" fillId="0" borderId="8" xfId="0" applyFont="1" applyBorder="1" applyAlignment="1">
      <alignment horizontal="center" vertical="center"/>
    </xf>
    <xf numFmtId="164" fontId="0" fillId="0" borderId="8" xfId="0" applyNumberFormat="1" applyBorder="1" applyAlignment="1">
      <alignment horizontal="center" vertical="center"/>
    </xf>
    <xf numFmtId="164" fontId="0" fillId="0" borderId="9" xfId="0" applyNumberFormat="1" applyBorder="1" applyAlignment="1">
      <alignment horizontal="center" vertical="center"/>
    </xf>
    <xf numFmtId="0" fontId="3" fillId="0" borderId="48" xfId="0" applyNumberFormat="1" applyFont="1" applyFill="1" applyBorder="1" applyAlignment="1">
      <alignment horizontal="center" vertical="center"/>
    </xf>
    <xf numFmtId="0" fontId="2" fillId="0" borderId="12" xfId="0" applyFont="1" applyBorder="1" applyAlignment="1">
      <alignment horizontal="center" vertical="center"/>
    </xf>
    <xf numFmtId="49" fontId="2" fillId="0" borderId="9" xfId="0" applyNumberFormat="1" applyFont="1" applyBorder="1" applyAlignment="1">
      <alignment horizontal="center" vertical="center"/>
    </xf>
    <xf numFmtId="49" fontId="13" fillId="0" borderId="0" xfId="0" applyNumberFormat="1" applyFont="1" applyBorder="1" applyAlignment="1"/>
    <xf numFmtId="0" fontId="12" fillId="0" borderId="1" xfId="0" applyFont="1" applyBorder="1" applyAlignment="1">
      <alignment horizontal="center"/>
    </xf>
    <xf numFmtId="0" fontId="3" fillId="0" borderId="8" xfId="0" applyFont="1" applyBorder="1" applyAlignment="1">
      <alignment horizontal="center"/>
    </xf>
    <xf numFmtId="0" fontId="0" fillId="0" borderId="0" xfId="0" applyAlignment="1">
      <alignment horizontal="center"/>
    </xf>
    <xf numFmtId="0" fontId="0" fillId="0" borderId="0" xfId="0" applyBorder="1" applyAlignment="1">
      <alignment horizontal="center"/>
    </xf>
    <xf numFmtId="0" fontId="3" fillId="0" borderId="0" xfId="0" applyFont="1" applyBorder="1" applyAlignment="1">
      <alignment horizontal="center" textRotation="90"/>
    </xf>
    <xf numFmtId="49" fontId="0" fillId="0" borderId="0" xfId="0" applyNumberFormat="1" applyBorder="1" applyAlignment="1">
      <alignment horizontal="center"/>
    </xf>
    <xf numFmtId="0" fontId="0" fillId="0" borderId="0" xfId="0" applyBorder="1" applyAlignment="1">
      <alignment horizontal="center"/>
    </xf>
    <xf numFmtId="49" fontId="1" fillId="0" borderId="45" xfId="0" applyNumberFormat="1" applyFont="1" applyBorder="1" applyAlignment="1">
      <alignment horizontal="center"/>
    </xf>
    <xf numFmtId="49" fontId="1" fillId="0" borderId="8" xfId="0" applyNumberFormat="1" applyFont="1" applyBorder="1" applyAlignment="1">
      <alignment horizontal="center"/>
    </xf>
    <xf numFmtId="49" fontId="1" fillId="0" borderId="8" xfId="0" applyNumberFormat="1" applyFont="1" applyBorder="1" applyAlignment="1">
      <alignment horizontal="center"/>
    </xf>
    <xf numFmtId="0" fontId="1" fillId="0" borderId="3" xfId="0" applyFont="1" applyBorder="1" applyAlignment="1">
      <alignment horizontal="center"/>
    </xf>
    <xf numFmtId="49" fontId="1" fillId="0" borderId="7" xfId="0" applyNumberFormat="1" applyFont="1" applyBorder="1" applyAlignment="1">
      <alignment horizontal="center"/>
    </xf>
    <xf numFmtId="0" fontId="1" fillId="0" borderId="8" xfId="0" applyNumberFormat="1" applyFont="1" applyBorder="1" applyAlignment="1">
      <alignment horizontal="center"/>
    </xf>
    <xf numFmtId="0" fontId="1" fillId="0" borderId="8" xfId="0" applyFont="1" applyBorder="1" applyAlignment="1">
      <alignment horizontal="center"/>
    </xf>
    <xf numFmtId="0" fontId="0" fillId="0" borderId="1" xfId="0" applyFont="1" applyFill="1" applyBorder="1" applyAlignment="1">
      <alignment horizontal="center"/>
    </xf>
    <xf numFmtId="49" fontId="0" fillId="0" borderId="8" xfId="0" applyNumberFormat="1" applyBorder="1" applyAlignment="1">
      <alignment horizontal="center"/>
    </xf>
    <xf numFmtId="49" fontId="1" fillId="0" borderId="9" xfId="0" applyNumberFormat="1" applyFont="1" applyBorder="1" applyAlignment="1">
      <alignment horizontal="center"/>
    </xf>
    <xf numFmtId="0" fontId="1" fillId="0" borderId="9" xfId="0" applyNumberFormat="1" applyFont="1" applyBorder="1" applyAlignment="1">
      <alignment horizontal="center"/>
    </xf>
    <xf numFmtId="164" fontId="0" fillId="2" borderId="28" xfId="0" applyNumberFormat="1" applyFill="1" applyBorder="1" applyAlignment="1">
      <alignment horizontal="center"/>
    </xf>
    <xf numFmtId="164" fontId="0" fillId="0" borderId="12" xfId="0" applyNumberFormat="1" applyBorder="1" applyAlignment="1">
      <alignment horizontal="center"/>
    </xf>
    <xf numFmtId="164" fontId="0" fillId="0" borderId="7" xfId="0" applyNumberFormat="1" applyBorder="1" applyAlignment="1">
      <alignment horizontal="center"/>
    </xf>
    <xf numFmtId="0" fontId="1" fillId="0" borderId="14"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0" fontId="1" fillId="0" borderId="8" xfId="0" applyNumberFormat="1" applyFont="1" applyBorder="1" applyAlignment="1">
      <alignment horizontal="center" vertical="center"/>
    </xf>
    <xf numFmtId="49" fontId="1" fillId="0" borderId="8" xfId="0" applyNumberFormat="1" applyFont="1" applyBorder="1" applyAlignment="1">
      <alignment horizontal="center"/>
    </xf>
    <xf numFmtId="49" fontId="0" fillId="0" borderId="8" xfId="0" applyNumberFormat="1" applyBorder="1" applyAlignment="1">
      <alignment horizontal="center"/>
    </xf>
    <xf numFmtId="164" fontId="16" fillId="0" borderId="1" xfId="0" applyNumberFormat="1" applyFont="1" applyBorder="1" applyAlignment="1">
      <alignment horizontal="center"/>
    </xf>
    <xf numFmtId="0" fontId="1" fillId="0" borderId="48" xfId="0" applyNumberFormat="1" applyFont="1" applyFill="1" applyBorder="1" applyAlignment="1">
      <alignment horizontal="center"/>
    </xf>
    <xf numFmtId="0" fontId="2" fillId="0" borderId="7" xfId="0" applyFont="1" applyBorder="1" applyAlignment="1">
      <alignment horizontal="center" vertical="center"/>
    </xf>
    <xf numFmtId="164" fontId="0" fillId="2" borderId="4" xfId="0" applyNumberFormat="1" applyFill="1" applyBorder="1" applyAlignment="1">
      <alignment horizontal="center"/>
    </xf>
    <xf numFmtId="164" fontId="0" fillId="0" borderId="28" xfId="0" applyNumberFormat="1" applyFill="1" applyBorder="1" applyAlignment="1">
      <alignment horizontal="center"/>
    </xf>
    <xf numFmtId="164" fontId="0" fillId="0" borderId="11" xfId="0" applyNumberFormat="1" applyFill="1" applyBorder="1" applyAlignment="1">
      <alignment horizontal="center"/>
    </xf>
    <xf numFmtId="0" fontId="1" fillId="0" borderId="51" xfId="0" applyFont="1" applyBorder="1" applyAlignment="1">
      <alignment horizontal="center"/>
    </xf>
    <xf numFmtId="0" fontId="0" fillId="0" borderId="65" xfId="0" applyFont="1" applyFill="1" applyBorder="1" applyAlignment="1">
      <alignment horizontal="center"/>
    </xf>
    <xf numFmtId="0" fontId="1" fillId="0" borderId="9" xfId="0" applyFont="1" applyBorder="1" applyAlignment="1">
      <alignment horizontal="center"/>
    </xf>
    <xf numFmtId="0" fontId="0" fillId="0" borderId="65" xfId="0" applyBorder="1" applyAlignment="1">
      <alignment horizontal="center"/>
    </xf>
    <xf numFmtId="0" fontId="0" fillId="0" borderId="8" xfId="0" applyNumberFormat="1" applyBorder="1" applyAlignment="1">
      <alignment horizontal="center"/>
    </xf>
    <xf numFmtId="0" fontId="0" fillId="0" borderId="9" xfId="0" applyNumberFormat="1" applyBorder="1" applyAlignment="1">
      <alignment horizontal="center"/>
    </xf>
    <xf numFmtId="49" fontId="0" fillId="0" borderId="8" xfId="0" applyNumberFormat="1" applyBorder="1" applyAlignment="1">
      <alignment horizontal="center"/>
    </xf>
    <xf numFmtId="0" fontId="0" fillId="0" borderId="12" xfId="0" applyBorder="1" applyAlignment="1">
      <alignment horizontal="center"/>
    </xf>
    <xf numFmtId="49" fontId="0" fillId="0" borderId="0" xfId="0" applyNumberFormat="1" applyBorder="1" applyAlignment="1">
      <alignment horizontal="center"/>
    </xf>
    <xf numFmtId="0" fontId="0" fillId="0" borderId="46" xfId="0" applyBorder="1" applyAlignment="1">
      <alignment horizontal="center"/>
    </xf>
    <xf numFmtId="0" fontId="0" fillId="0" borderId="0" xfId="0" applyBorder="1" applyAlignment="1">
      <alignment horizontal="center"/>
    </xf>
    <xf numFmtId="49" fontId="1" fillId="0" borderId="8" xfId="0" applyNumberFormat="1" applyFont="1" applyBorder="1" applyAlignment="1">
      <alignment horizontal="center" vertical="center"/>
    </xf>
    <xf numFmtId="49" fontId="0" fillId="0" borderId="8" xfId="0" applyNumberFormat="1" applyBorder="1" applyAlignment="1">
      <alignment horizontal="center" vertical="center"/>
    </xf>
    <xf numFmtId="49" fontId="0" fillId="0" borderId="9" xfId="0" applyNumberFormat="1" applyBorder="1" applyAlignment="1">
      <alignment horizontal="center" vertical="center"/>
    </xf>
    <xf numFmtId="49" fontId="1" fillId="0" borderId="9" xfId="0" applyNumberFormat="1" applyFont="1" applyBorder="1" applyAlignment="1">
      <alignment horizontal="center" vertical="center"/>
    </xf>
    <xf numFmtId="0" fontId="0" fillId="0" borderId="8" xfId="0" applyBorder="1" applyAlignment="1">
      <alignment horizontal="center" vertical="center"/>
    </xf>
    <xf numFmtId="0" fontId="1" fillId="0" borderId="9" xfId="0" applyNumberFormat="1" applyFont="1" applyBorder="1" applyAlignment="1">
      <alignment horizontal="center" vertical="center"/>
    </xf>
    <xf numFmtId="49" fontId="0" fillId="0" borderId="7" xfId="0" applyNumberFormat="1" applyBorder="1" applyAlignment="1">
      <alignment horizontal="center" vertical="center"/>
    </xf>
    <xf numFmtId="49" fontId="1" fillId="0" borderId="7" xfId="0" applyNumberFormat="1" applyFont="1" applyBorder="1" applyAlignment="1">
      <alignment horizontal="center" vertical="center"/>
    </xf>
    <xf numFmtId="49" fontId="7" fillId="0" borderId="8" xfId="0" applyNumberFormat="1" applyFont="1" applyFill="1" applyBorder="1" applyAlignment="1" applyProtection="1">
      <alignment horizontal="center" vertical="center"/>
    </xf>
    <xf numFmtId="49" fontId="7" fillId="0" borderId="9" xfId="0" applyNumberFormat="1" applyFont="1" applyFill="1" applyBorder="1" applyAlignment="1" applyProtection="1">
      <alignment horizontal="center" vertical="center"/>
    </xf>
    <xf numFmtId="0" fontId="7" fillId="0" borderId="7" xfId="0" applyNumberFormat="1" applyFont="1" applyFill="1" applyBorder="1" applyAlignment="1" applyProtection="1">
      <alignment horizontal="center" vertical="center"/>
    </xf>
    <xf numFmtId="0" fontId="7" fillId="0" borderId="8" xfId="0" applyNumberFormat="1" applyFont="1" applyFill="1" applyBorder="1" applyAlignment="1" applyProtection="1">
      <alignment horizontal="center" vertical="center"/>
    </xf>
    <xf numFmtId="0" fontId="0" fillId="0" borderId="7" xfId="0" applyBorder="1" applyAlignment="1">
      <alignment horizontal="center"/>
    </xf>
    <xf numFmtId="0" fontId="0" fillId="0" borderId="7" xfId="0" applyFill="1" applyBorder="1" applyAlignment="1">
      <alignment horizontal="center"/>
    </xf>
    <xf numFmtId="0" fontId="1" fillId="0" borderId="12" xfId="0" applyFont="1" applyBorder="1" applyAlignment="1">
      <alignment horizontal="center"/>
    </xf>
    <xf numFmtId="2" fontId="0" fillId="0" borderId="10" xfId="0" applyNumberFormat="1" applyFill="1" applyBorder="1" applyAlignment="1">
      <alignment horizontal="center"/>
    </xf>
    <xf numFmtId="164" fontId="0" fillId="2" borderId="8" xfId="0" applyNumberFormat="1" applyFill="1" applyBorder="1" applyAlignment="1">
      <alignment horizontal="center"/>
    </xf>
    <xf numFmtId="164" fontId="1" fillId="0" borderId="10" xfId="0" applyNumberFormat="1" applyFont="1" applyFill="1" applyBorder="1" applyAlignment="1" applyProtection="1">
      <alignment horizontal="center"/>
    </xf>
    <xf numFmtId="164" fontId="0" fillId="10" borderId="1" xfId="0" applyNumberFormat="1" applyFill="1" applyBorder="1" applyAlignment="1">
      <alignment horizontal="center"/>
    </xf>
    <xf numFmtId="164" fontId="0" fillId="10" borderId="6" xfId="0" applyNumberFormat="1" applyFill="1" applyBorder="1" applyAlignment="1">
      <alignment horizontal="center"/>
    </xf>
    <xf numFmtId="0" fontId="2" fillId="0" borderId="18" xfId="0" applyFont="1" applyBorder="1" applyAlignment="1">
      <alignment horizontal="center" wrapText="1"/>
    </xf>
    <xf numFmtId="164" fontId="0" fillId="0" borderId="45" xfId="0" applyNumberFormat="1" applyBorder="1" applyAlignment="1">
      <alignment horizontal="center"/>
    </xf>
    <xf numFmtId="164" fontId="0" fillId="0" borderId="46" xfId="0" applyNumberFormat="1" applyBorder="1" applyAlignment="1">
      <alignment horizontal="center"/>
    </xf>
    <xf numFmtId="0" fontId="0" fillId="7" borderId="46" xfId="0" applyFill="1" applyBorder="1"/>
    <xf numFmtId="0" fontId="0" fillId="7" borderId="47" xfId="0" applyFill="1" applyBorder="1"/>
    <xf numFmtId="0" fontId="2" fillId="0" borderId="31" xfId="0" applyFont="1" applyBorder="1" applyAlignment="1">
      <alignment horizontal="center"/>
    </xf>
    <xf numFmtId="164" fontId="1" fillId="7" borderId="16" xfId="0" applyNumberFormat="1" applyFont="1" applyFill="1" applyBorder="1" applyAlignment="1">
      <alignment horizontal="center"/>
    </xf>
    <xf numFmtId="0" fontId="1" fillId="10" borderId="41" xfId="0" applyNumberFormat="1" applyFont="1" applyFill="1" applyBorder="1" applyAlignment="1">
      <alignment horizontal="center" vertical="center"/>
    </xf>
    <xf numFmtId="0" fontId="0" fillId="10" borderId="41" xfId="0" applyNumberFormat="1" applyFill="1" applyBorder="1" applyAlignment="1">
      <alignment horizontal="center" vertical="center"/>
    </xf>
    <xf numFmtId="0" fontId="0" fillId="10" borderId="12" xfId="0" applyNumberFormat="1" applyFill="1" applyBorder="1" applyAlignment="1">
      <alignment horizontal="center" vertical="center"/>
    </xf>
    <xf numFmtId="0" fontId="0" fillId="0" borderId="0" xfId="0"/>
    <xf numFmtId="0" fontId="0" fillId="0" borderId="1" xfId="0" applyBorder="1" applyAlignment="1">
      <alignment horizontal="center"/>
    </xf>
    <xf numFmtId="164" fontId="0" fillId="0" borderId="1" xfId="0" applyNumberForma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164" fontId="0" fillId="0" borderId="6" xfId="0" applyNumberFormat="1" applyBorder="1" applyAlignment="1">
      <alignment horizontal="center"/>
    </xf>
    <xf numFmtId="164" fontId="0" fillId="0" borderId="6" xfId="0" applyNumberFormat="1" applyFill="1"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3" xfId="0" applyNumberForma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0" fontId="2" fillId="0" borderId="18" xfId="0" applyFont="1" applyBorder="1" applyAlignment="1">
      <alignment horizontal="center"/>
    </xf>
    <xf numFmtId="0" fontId="2" fillId="0" borderId="16" xfId="0" applyFont="1" applyBorder="1" applyAlignment="1">
      <alignment horizontal="center"/>
    </xf>
    <xf numFmtId="0" fontId="2" fillId="0" borderId="16" xfId="0" applyFont="1" applyBorder="1" applyAlignment="1">
      <alignment horizontal="center" wrapText="1"/>
    </xf>
    <xf numFmtId="49" fontId="2" fillId="0" borderId="16" xfId="0" applyNumberFormat="1" applyFont="1" applyBorder="1" applyAlignment="1">
      <alignment horizontal="center" wrapText="1"/>
    </xf>
    <xf numFmtId="1" fontId="2" fillId="0" borderId="16" xfId="0" applyNumberFormat="1" applyFont="1" applyBorder="1" applyAlignment="1">
      <alignment horizontal="center"/>
    </xf>
    <xf numFmtId="1" fontId="2" fillId="0" borderId="19" xfId="0" applyNumberFormat="1" applyFont="1" applyBorder="1" applyAlignment="1">
      <alignment horizontal="center"/>
    </xf>
    <xf numFmtId="0" fontId="2" fillId="0" borderId="16" xfId="0" applyNumberFormat="1" applyFont="1" applyBorder="1" applyAlignment="1">
      <alignment horizontal="center" wrapText="1"/>
    </xf>
    <xf numFmtId="49" fontId="2" fillId="0" borderId="29" xfId="0" applyNumberFormat="1" applyFont="1" applyBorder="1" applyAlignment="1">
      <alignment horizontal="center"/>
    </xf>
    <xf numFmtId="164" fontId="0" fillId="3" borderId="16" xfId="0" applyNumberFormat="1" applyFill="1" applyBorder="1" applyAlignment="1">
      <alignment horizontal="center"/>
    </xf>
    <xf numFmtId="164" fontId="0" fillId="3" borderId="19" xfId="0" applyNumberFormat="1" applyFill="1" applyBorder="1" applyAlignment="1">
      <alignment horizontal="center"/>
    </xf>
    <xf numFmtId="164" fontId="0" fillId="7" borderId="16" xfId="0" applyNumberFormat="1" applyFill="1" applyBorder="1" applyAlignment="1">
      <alignment horizontal="center"/>
    </xf>
    <xf numFmtId="49" fontId="1" fillId="0" borderId="9" xfId="0" applyNumberFormat="1" applyFont="1" applyBorder="1" applyAlignment="1">
      <alignment horizontal="center"/>
    </xf>
    <xf numFmtId="49" fontId="1" fillId="0" borderId="8" xfId="0" applyNumberFormat="1" applyFont="1" applyBorder="1" applyAlignment="1">
      <alignment horizontal="center"/>
    </xf>
    <xf numFmtId="49" fontId="1" fillId="0" borderId="7" xfId="0" applyNumberFormat="1" applyFont="1" applyBorder="1" applyAlignment="1">
      <alignment horizontal="center"/>
    </xf>
    <xf numFmtId="0" fontId="1" fillId="0" borderId="8" xfId="0" applyNumberFormat="1" applyFont="1" applyBorder="1" applyAlignment="1">
      <alignment horizontal="center"/>
    </xf>
    <xf numFmtId="0" fontId="1" fillId="0" borderId="9" xfId="0" applyNumberFormat="1" applyFont="1" applyBorder="1" applyAlignment="1">
      <alignment horizontal="center"/>
    </xf>
    <xf numFmtId="0" fontId="0" fillId="0" borderId="65" xfId="0" applyBorder="1" applyAlignment="1">
      <alignment horizontal="center"/>
    </xf>
    <xf numFmtId="0" fontId="1" fillId="0" borderId="7" xfId="0" applyFon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164" fontId="0" fillId="0" borderId="0" xfId="0" applyNumberFormat="1" applyBorder="1" applyAlignment="1">
      <alignment horizontal="center"/>
    </xf>
    <xf numFmtId="0" fontId="0" fillId="0" borderId="2" xfId="0" applyBorder="1"/>
    <xf numFmtId="0" fontId="0" fillId="0" borderId="3" xfId="0"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xf numFmtId="0" fontId="0" fillId="0" borderId="5" xfId="0" applyBorder="1"/>
    <xf numFmtId="164" fontId="0" fillId="0" borderId="6" xfId="0" applyNumberFormat="1" applyBorder="1" applyAlignment="1">
      <alignment horizontal="center"/>
    </xf>
    <xf numFmtId="164" fontId="0" fillId="0" borderId="6" xfId="0" applyNumberFormat="1" applyFill="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0" fontId="0" fillId="0" borderId="11" xfId="0" applyBorder="1"/>
    <xf numFmtId="164" fontId="0" fillId="0" borderId="16" xfId="0" applyNumberForma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49" fontId="2" fillId="0" borderId="19" xfId="0" applyNumberFormat="1" applyFont="1" applyBorder="1" applyAlignment="1">
      <alignment horizontal="center"/>
    </xf>
    <xf numFmtId="0" fontId="2" fillId="0" borderId="18" xfId="0" applyFont="1" applyBorder="1" applyAlignment="1">
      <alignment horizontal="center"/>
    </xf>
    <xf numFmtId="0" fontId="2" fillId="0" borderId="16" xfId="0" applyFont="1" applyBorder="1" applyAlignment="1">
      <alignment horizontal="center"/>
    </xf>
    <xf numFmtId="164" fontId="0" fillId="2" borderId="5" xfId="0" applyNumberFormat="1" applyFill="1" applyBorder="1" applyAlignment="1">
      <alignment horizontal="center"/>
    </xf>
    <xf numFmtId="164" fontId="0" fillId="2" borderId="11" xfId="0" applyNumberFormat="1" applyFill="1" applyBorder="1" applyAlignment="1">
      <alignment horizontal="center"/>
    </xf>
    <xf numFmtId="164" fontId="0" fillId="0" borderId="11" xfId="0" applyNumberFormat="1" applyBorder="1" applyAlignment="1">
      <alignment horizontal="center"/>
    </xf>
    <xf numFmtId="0" fontId="2" fillId="0" borderId="19" xfId="0" applyFont="1" applyBorder="1" applyAlignment="1">
      <alignment horizontal="center"/>
    </xf>
    <xf numFmtId="0" fontId="2" fillId="0" borderId="27" xfId="0" applyFont="1" applyBorder="1" applyAlignment="1">
      <alignment horizontal="center" wrapText="1"/>
    </xf>
    <xf numFmtId="0" fontId="2" fillId="0" borderId="16" xfId="0" applyNumberFormat="1" applyFont="1" applyBorder="1" applyAlignment="1">
      <alignment horizontal="center" wrapText="1"/>
    </xf>
    <xf numFmtId="0" fontId="2" fillId="0" borderId="16" xfId="0" applyNumberFormat="1" applyFont="1" applyBorder="1" applyAlignment="1">
      <alignment horizontal="center"/>
    </xf>
    <xf numFmtId="164" fontId="0" fillId="0" borderId="28"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164" fontId="0" fillId="0" borderId="40" xfId="0" applyNumberFormat="1" applyBorder="1" applyAlignment="1">
      <alignment horizontal="center"/>
    </xf>
    <xf numFmtId="164" fontId="0" fillId="0" borderId="18" xfId="0" applyNumberFormat="1" applyBorder="1" applyAlignment="1">
      <alignment horizontal="center"/>
    </xf>
    <xf numFmtId="164" fontId="0" fillId="3" borderId="16" xfId="0" applyNumberFormat="1" applyFill="1" applyBorder="1" applyAlignment="1">
      <alignment horizontal="center"/>
    </xf>
    <xf numFmtId="164" fontId="0" fillId="3" borderId="19" xfId="0" applyNumberFormat="1" applyFill="1" applyBorder="1" applyAlignment="1">
      <alignment horizontal="center"/>
    </xf>
    <xf numFmtId="164" fontId="0" fillId="7" borderId="16" xfId="0" applyNumberFormat="1" applyFill="1" applyBorder="1" applyAlignment="1">
      <alignment horizontal="center"/>
    </xf>
    <xf numFmtId="49" fontId="1" fillId="0" borderId="9" xfId="0" applyNumberFormat="1" applyFont="1" applyBorder="1" applyAlignment="1">
      <alignment horizontal="center"/>
    </xf>
    <xf numFmtId="0" fontId="1" fillId="0" borderId="3" xfId="0" applyFont="1" applyBorder="1" applyAlignment="1">
      <alignment horizontal="center"/>
    </xf>
    <xf numFmtId="49" fontId="1" fillId="0" borderId="8" xfId="0" applyNumberFormat="1" applyFont="1" applyBorder="1" applyAlignment="1">
      <alignment horizontal="center"/>
    </xf>
    <xf numFmtId="49" fontId="1" fillId="0" borderId="7" xfId="0" applyNumberFormat="1" applyFont="1" applyBorder="1" applyAlignment="1">
      <alignment horizontal="center"/>
    </xf>
    <xf numFmtId="0" fontId="0" fillId="0" borderId="1" xfId="0" applyFont="1" applyFill="1" applyBorder="1" applyAlignment="1">
      <alignment horizontal="center"/>
    </xf>
    <xf numFmtId="164" fontId="0" fillId="0" borderId="7" xfId="0" applyNumberFormat="1" applyBorder="1" applyAlignment="1">
      <alignment horizontal="center"/>
    </xf>
    <xf numFmtId="0" fontId="1" fillId="0" borderId="7" xfId="0" applyFont="1" applyBorder="1" applyAlignment="1">
      <alignment horizontal="center"/>
    </xf>
    <xf numFmtId="164" fontId="0" fillId="0" borderId="11" xfId="0" applyNumberFormat="1" applyFill="1" applyBorder="1" applyAlignment="1">
      <alignment horizontal="center"/>
    </xf>
    <xf numFmtId="0" fontId="1" fillId="0" borderId="9" xfId="0" applyFont="1" applyBorder="1" applyAlignment="1">
      <alignment horizontal="center"/>
    </xf>
    <xf numFmtId="164" fontId="0" fillId="2" borderId="2" xfId="0" applyNumberFormat="1" applyFill="1" applyBorder="1" applyAlignment="1">
      <alignment horizontal="center"/>
    </xf>
    <xf numFmtId="164" fontId="0" fillId="0" borderId="1" xfId="0" applyNumberFormat="1" applyFill="1" applyBorder="1" applyAlignment="1">
      <alignment horizontal="center" vertical="center"/>
    </xf>
    <xf numFmtId="164" fontId="0" fillId="2" borderId="3" xfId="0" applyNumberFormat="1" applyFill="1" applyBorder="1" applyAlignment="1">
      <alignment horizontal="center"/>
    </xf>
    <xf numFmtId="164" fontId="0" fillId="2" borderId="32" xfId="0" applyNumberFormat="1" applyFill="1" applyBorder="1" applyAlignment="1">
      <alignment horizontal="center"/>
    </xf>
    <xf numFmtId="164" fontId="0" fillId="2" borderId="10" xfId="0" applyNumberFormat="1" applyFill="1" applyBorder="1" applyAlignment="1">
      <alignment horizontal="center"/>
    </xf>
    <xf numFmtId="164" fontId="0" fillId="7" borderId="19" xfId="0" applyNumberForma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164" fontId="1" fillId="2" borderId="1" xfId="0" applyNumberFormat="1" applyFont="1" applyFill="1" applyBorder="1" applyAlignment="1">
      <alignment horizontal="center"/>
    </xf>
    <xf numFmtId="164" fontId="1" fillId="0" borderId="1" xfId="0" applyNumberFormat="1" applyFont="1" applyFill="1" applyBorder="1" applyAlignment="1">
      <alignment horizontal="center"/>
    </xf>
    <xf numFmtId="0" fontId="1" fillId="0" borderId="1" xfId="0" applyFont="1" applyBorder="1" applyAlignment="1">
      <alignment horizontal="center"/>
    </xf>
    <xf numFmtId="164" fontId="0" fillId="0" borderId="3" xfId="0" applyNumberFormat="1" applyBorder="1" applyAlignment="1">
      <alignment horizontal="center"/>
    </xf>
    <xf numFmtId="49" fontId="0" fillId="0" borderId="0" xfId="0" applyNumberForma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0" fontId="2" fillId="0" borderId="16" xfId="0" applyNumberFormat="1" applyFont="1" applyBorder="1" applyAlignment="1">
      <alignment horizontal="center" wrapText="1"/>
    </xf>
    <xf numFmtId="49" fontId="2" fillId="0" borderId="29" xfId="0" applyNumberFormat="1" applyFont="1" applyBorder="1" applyAlignment="1">
      <alignment horizontal="center"/>
    </xf>
    <xf numFmtId="0" fontId="0" fillId="0" borderId="0" xfId="0" applyNumberFormat="1" applyBorder="1" applyAlignment="1">
      <alignment horizontal="center"/>
    </xf>
    <xf numFmtId="164" fontId="0" fillId="3" borderId="16" xfId="0" applyNumberFormat="1" applyFill="1" applyBorder="1" applyAlignment="1">
      <alignment horizontal="center"/>
    </xf>
    <xf numFmtId="49" fontId="1" fillId="0" borderId="7" xfId="0" applyNumberFormat="1" applyFont="1" applyFill="1" applyBorder="1" applyAlignment="1">
      <alignment horizontal="center" vertical="center"/>
    </xf>
    <xf numFmtId="49" fontId="1" fillId="0" borderId="8" xfId="0" applyNumberFormat="1" applyFont="1" applyFill="1" applyBorder="1" applyAlignment="1">
      <alignment horizontal="center" vertical="center" wrapText="1"/>
    </xf>
    <xf numFmtId="0" fontId="1" fillId="0" borderId="3" xfId="0" applyFont="1" applyBorder="1" applyAlignment="1">
      <alignment horizontal="center"/>
    </xf>
    <xf numFmtId="49" fontId="1" fillId="0" borderId="9" xfId="0" applyNumberFormat="1" applyFont="1" applyBorder="1" applyAlignment="1">
      <alignment horizontal="center" vertical="center"/>
    </xf>
    <xf numFmtId="0" fontId="0" fillId="0" borderId="0" xfId="0"/>
    <xf numFmtId="0" fontId="0" fillId="0" borderId="1" xfId="0" applyBorder="1" applyAlignment="1">
      <alignment horizontal="center"/>
    </xf>
    <xf numFmtId="164" fontId="0" fillId="0" borderId="1" xfId="0" applyNumberForma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0" fontId="1" fillId="0" borderId="1" xfId="0" applyFont="1" applyBorder="1" applyAlignment="1">
      <alignment horizontal="center"/>
    </xf>
    <xf numFmtId="164" fontId="0" fillId="0" borderId="6" xfId="0" applyNumberFormat="1" applyBorder="1" applyAlignment="1">
      <alignment horizontal="center"/>
    </xf>
    <xf numFmtId="164" fontId="0" fillId="0" borderId="6" xfId="0" applyNumberFormat="1" applyFill="1" applyBorder="1" applyAlignment="1">
      <alignment horizontal="center"/>
    </xf>
    <xf numFmtId="0" fontId="2" fillId="0" borderId="14" xfId="0" applyFon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49" fontId="2" fillId="0" borderId="19" xfId="0" applyNumberFormat="1" applyFont="1" applyBorder="1" applyAlignment="1">
      <alignment horizontal="center"/>
    </xf>
    <xf numFmtId="0" fontId="2" fillId="0" borderId="18" xfId="0" applyFont="1" applyBorder="1" applyAlignment="1">
      <alignment horizontal="center"/>
    </xf>
    <xf numFmtId="0" fontId="2" fillId="0" borderId="16" xfId="0" applyFont="1" applyBorder="1" applyAlignment="1">
      <alignment horizontal="center"/>
    </xf>
    <xf numFmtId="0" fontId="1" fillId="0" borderId="10" xfId="0" applyFont="1" applyBorder="1" applyAlignment="1">
      <alignment horizontal="center"/>
    </xf>
    <xf numFmtId="0" fontId="2" fillId="0" borderId="14" xfId="0" applyNumberFormat="1" applyFont="1" applyBorder="1" applyAlignment="1">
      <alignment horizontal="center" wrapText="1"/>
    </xf>
    <xf numFmtId="0" fontId="2" fillId="0" borderId="14" xfId="0" applyNumberFormat="1" applyFont="1" applyBorder="1" applyAlignment="1">
      <alignment horizontal="center"/>
    </xf>
    <xf numFmtId="0" fontId="2" fillId="0" borderId="15" xfId="0" applyFont="1" applyBorder="1" applyAlignment="1">
      <alignment horizontal="center"/>
    </xf>
    <xf numFmtId="164" fontId="0" fillId="0" borderId="5" xfId="0" applyNumberFormat="1" applyBorder="1" applyAlignment="1">
      <alignment horizontal="center"/>
    </xf>
    <xf numFmtId="164" fontId="0" fillId="2" borderId="5" xfId="0" applyNumberFormat="1" applyFill="1" applyBorder="1" applyAlignment="1">
      <alignment horizontal="center"/>
    </xf>
    <xf numFmtId="164" fontId="0" fillId="0" borderId="5" xfId="0" applyNumberFormat="1" applyFill="1" applyBorder="1" applyAlignment="1">
      <alignment horizontal="center"/>
    </xf>
    <xf numFmtId="0" fontId="2" fillId="0" borderId="19" xfId="0" applyFont="1" applyBorder="1" applyAlignment="1">
      <alignment horizontal="center"/>
    </xf>
    <xf numFmtId="164" fontId="0" fillId="0" borderId="25"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164" fontId="1" fillId="3" borderId="16" xfId="0" applyNumberFormat="1" applyFont="1" applyFill="1" applyBorder="1" applyAlignment="1">
      <alignment horizontal="center" wrapText="1"/>
    </xf>
    <xf numFmtId="164" fontId="1" fillId="3" borderId="19" xfId="0" applyNumberFormat="1" applyFont="1" applyFill="1" applyBorder="1" applyAlignment="1">
      <alignment horizontal="center" wrapText="1"/>
    </xf>
    <xf numFmtId="49" fontId="1" fillId="0" borderId="9" xfId="0" applyNumberFormat="1" applyFont="1" applyBorder="1" applyAlignment="1">
      <alignment horizontal="center"/>
    </xf>
    <xf numFmtId="49" fontId="1" fillId="0" borderId="8" xfId="0" applyNumberFormat="1" applyFont="1" applyFill="1" applyBorder="1" applyAlignment="1">
      <alignment horizontal="center"/>
    </xf>
    <xf numFmtId="49" fontId="1" fillId="0" borderId="7" xfId="0" applyNumberFormat="1" applyFont="1" applyFill="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49" fontId="1" fillId="0" borderId="1" xfId="0" applyNumberFormat="1" applyFont="1" applyFill="1" applyBorder="1" applyAlignment="1">
      <alignment horizontal="center" vertical="center"/>
    </xf>
    <xf numFmtId="0" fontId="2" fillId="0" borderId="26" xfId="0" applyFont="1" applyBorder="1" applyAlignment="1">
      <alignment horizontal="center" wrapText="1"/>
    </xf>
    <xf numFmtId="164" fontId="0" fillId="0" borderId="1" xfId="0" applyNumberFormat="1" applyFill="1" applyBorder="1" applyAlignment="1">
      <alignment horizontal="center"/>
    </xf>
    <xf numFmtId="164" fontId="1" fillId="0" borderId="1" xfId="0" applyNumberFormat="1" applyFont="1" applyFill="1" applyBorder="1" applyAlignment="1">
      <alignment horizontal="center"/>
    </xf>
    <xf numFmtId="2" fontId="0" fillId="0" borderId="1" xfId="0" applyNumberFormat="1" applyFill="1" applyBorder="1" applyAlignment="1">
      <alignment horizontal="center"/>
    </xf>
    <xf numFmtId="0" fontId="0" fillId="0" borderId="1" xfId="0" applyFill="1" applyBorder="1" applyAlignment="1">
      <alignment horizontal="center"/>
    </xf>
    <xf numFmtId="164" fontId="0" fillId="0" borderId="6" xfId="0" applyNumberFormat="1" applyFill="1" applyBorder="1" applyAlignment="1">
      <alignment horizontal="center"/>
    </xf>
    <xf numFmtId="49" fontId="0" fillId="0" borderId="0" xfId="0" applyNumberFormat="1" applyBorder="1" applyAlignment="1">
      <alignment horizontal="center"/>
    </xf>
    <xf numFmtId="2" fontId="0" fillId="0" borderId="3" xfId="0" applyNumberFormat="1" applyFill="1" applyBorder="1" applyAlignment="1">
      <alignment horizontal="center"/>
    </xf>
    <xf numFmtId="0" fontId="2" fillId="0" borderId="14" xfId="0" applyFont="1" applyBorder="1" applyAlignment="1">
      <alignment horizontal="center"/>
    </xf>
    <xf numFmtId="0" fontId="2" fillId="0" borderId="14" xfId="0" applyFont="1" applyBorder="1" applyAlignment="1">
      <alignment horizontal="center" wrapText="1"/>
    </xf>
    <xf numFmtId="49" fontId="2" fillId="0" borderId="14" xfId="0" applyNumberFormat="1" applyFont="1" applyBorder="1" applyAlignment="1">
      <alignment horizontal="center" wrapText="1"/>
    </xf>
    <xf numFmtId="1" fontId="2" fillId="0" borderId="14" xfId="0" applyNumberFormat="1" applyFont="1" applyBorder="1" applyAlignment="1">
      <alignment horizontal="center"/>
    </xf>
    <xf numFmtId="1" fontId="2" fillId="0" borderId="15" xfId="0" applyNumberFormat="1" applyFont="1" applyBorder="1" applyAlignment="1">
      <alignment horizontal="center"/>
    </xf>
    <xf numFmtId="164" fontId="0" fillId="0" borderId="16" xfId="0" applyNumberFormat="1" applyBorder="1" applyAlignment="1">
      <alignment horizontal="center"/>
    </xf>
    <xf numFmtId="0" fontId="2" fillId="0" borderId="17" xfId="0" applyFont="1" applyBorder="1" applyAlignment="1">
      <alignment horizontal="center"/>
    </xf>
    <xf numFmtId="49" fontId="2" fillId="0" borderId="18" xfId="0" applyNumberFormat="1" applyFont="1" applyBorder="1" applyAlignment="1">
      <alignment horizontal="center"/>
    </xf>
    <xf numFmtId="49" fontId="2" fillId="0" borderId="16" xfId="0" applyNumberFormat="1" applyFont="1" applyBorder="1" applyAlignment="1">
      <alignment horizontal="center"/>
    </xf>
    <xf numFmtId="164" fontId="0" fillId="0" borderId="10" xfId="0" applyNumberFormat="1" applyFill="1" applyBorder="1" applyAlignment="1">
      <alignment horizontal="center"/>
    </xf>
    <xf numFmtId="0" fontId="2" fillId="0" borderId="16" xfId="0" applyNumberFormat="1" applyFont="1" applyBorder="1" applyAlignment="1">
      <alignment horizontal="center" wrapText="1"/>
    </xf>
    <xf numFmtId="49" fontId="2" fillId="0" borderId="29" xfId="0" applyNumberFormat="1" applyFont="1" applyBorder="1" applyAlignment="1">
      <alignment horizontal="center"/>
    </xf>
    <xf numFmtId="0" fontId="0" fillId="0" borderId="0" xfId="0" applyNumberFormat="1" applyBorder="1" applyAlignment="1">
      <alignment horizontal="center"/>
    </xf>
    <xf numFmtId="164" fontId="1" fillId="0" borderId="18" xfId="0" applyNumberFormat="1" applyFont="1" applyBorder="1" applyAlignment="1">
      <alignment horizontal="center" wrapText="1"/>
    </xf>
    <xf numFmtId="164" fontId="1" fillId="0" borderId="16" xfId="0" applyNumberFormat="1" applyFont="1" applyBorder="1" applyAlignment="1">
      <alignment horizontal="center" wrapText="1"/>
    </xf>
    <xf numFmtId="164" fontId="0" fillId="3" borderId="16" xfId="0" applyNumberFormat="1" applyFill="1" applyBorder="1" applyAlignment="1">
      <alignment horizontal="center"/>
    </xf>
    <xf numFmtId="164" fontId="0" fillId="3" borderId="19" xfId="0" applyNumberFormat="1" applyFill="1" applyBorder="1" applyAlignment="1">
      <alignment horizontal="center"/>
    </xf>
    <xf numFmtId="164" fontId="0" fillId="8" borderId="1" xfId="0" applyNumberFormat="1" applyFill="1" applyBorder="1" applyAlignment="1">
      <alignment horizontal="center"/>
    </xf>
    <xf numFmtId="164" fontId="0" fillId="8" borderId="6" xfId="0" applyNumberFormat="1" applyFill="1" applyBorder="1" applyAlignment="1">
      <alignment horizontal="center"/>
    </xf>
    <xf numFmtId="164" fontId="0" fillId="0" borderId="3" xfId="0" applyNumberFormat="1" applyFill="1" applyBorder="1" applyAlignment="1">
      <alignment horizontal="center"/>
    </xf>
    <xf numFmtId="164" fontId="0" fillId="0" borderId="4" xfId="0" applyNumberFormat="1" applyFill="1" applyBorder="1" applyAlignment="1">
      <alignment horizontal="center"/>
    </xf>
    <xf numFmtId="164" fontId="0" fillId="0" borderId="8" xfId="0" applyNumberFormat="1" applyFill="1" applyBorder="1" applyAlignment="1">
      <alignment horizontal="center"/>
    </xf>
    <xf numFmtId="164" fontId="0" fillId="0" borderId="9" xfId="0" applyNumberFormat="1" applyFill="1" applyBorder="1" applyAlignment="1">
      <alignment horizontal="center"/>
    </xf>
    <xf numFmtId="0" fontId="0" fillId="0" borderId="8" xfId="0" applyFill="1" applyBorder="1" applyAlignment="1">
      <alignment horizontal="center"/>
    </xf>
    <xf numFmtId="49" fontId="1" fillId="0" borderId="8" xfId="0" applyNumberFormat="1" applyFont="1" applyFill="1" applyBorder="1" applyAlignment="1">
      <alignment horizontal="center"/>
    </xf>
    <xf numFmtId="0" fontId="1" fillId="0" borderId="12" xfId="0" applyFont="1" applyBorder="1" applyAlignment="1">
      <alignment horizontal="center"/>
    </xf>
    <xf numFmtId="164" fontId="1" fillId="0" borderId="3" xfId="0" applyNumberFormat="1" applyFont="1" applyFill="1" applyBorder="1" applyAlignment="1">
      <alignment horizontal="center"/>
    </xf>
    <xf numFmtId="49" fontId="1" fillId="0" borderId="9" xfId="0" applyNumberFormat="1" applyFont="1" applyFill="1" applyBorder="1" applyAlignment="1">
      <alignment horizontal="center"/>
    </xf>
    <xf numFmtId="0" fontId="1" fillId="0" borderId="48" xfId="0" applyNumberFormat="1" applyFont="1" applyFill="1" applyBorder="1" applyAlignment="1">
      <alignment horizontal="center" wrapText="1"/>
    </xf>
    <xf numFmtId="49" fontId="1" fillId="0" borderId="7" xfId="0" applyNumberFormat="1" applyFont="1" applyFill="1" applyBorder="1" applyAlignment="1">
      <alignment horizontal="center"/>
    </xf>
    <xf numFmtId="0" fontId="1" fillId="0" borderId="3" xfId="0" applyFont="1" applyFill="1" applyBorder="1" applyAlignment="1">
      <alignment horizontal="center"/>
    </xf>
    <xf numFmtId="0" fontId="1" fillId="0" borderId="1" xfId="0" applyFont="1" applyFill="1" applyBorder="1" applyAlignment="1">
      <alignment horizontal="center"/>
    </xf>
    <xf numFmtId="164" fontId="0" fillId="0" borderId="1" xfId="0" applyNumberFormat="1" applyFill="1" applyBorder="1" applyAlignment="1">
      <alignment horizontal="center" vertical="center"/>
    </xf>
    <xf numFmtId="164" fontId="0" fillId="0" borderId="55" xfId="0" applyNumberFormat="1" applyFill="1" applyBorder="1" applyAlignment="1">
      <alignment horizontal="center" vertical="center"/>
    </xf>
    <xf numFmtId="164" fontId="0" fillId="0" borderId="11" xfId="0" applyNumberFormat="1" applyFill="1" applyBorder="1" applyAlignment="1">
      <alignment horizontal="center" vertical="center"/>
    </xf>
    <xf numFmtId="164" fontId="0" fillId="8" borderId="11" xfId="0" applyNumberFormat="1" applyFill="1" applyBorder="1" applyAlignment="1">
      <alignment horizontal="center"/>
    </xf>
    <xf numFmtId="164" fontId="1" fillId="3" borderId="27" xfId="0" applyNumberFormat="1" applyFont="1" applyFill="1" applyBorder="1" applyAlignment="1">
      <alignment horizontal="center" wrapText="1"/>
    </xf>
    <xf numFmtId="164" fontId="1" fillId="0" borderId="19" xfId="0" applyNumberFormat="1" applyFont="1" applyBorder="1" applyAlignment="1">
      <alignment horizontal="center" wrapText="1"/>
    </xf>
    <xf numFmtId="164" fontId="0" fillId="8" borderId="55" xfId="0" applyNumberFormat="1" applyFill="1" applyBorder="1" applyAlignment="1"/>
    <xf numFmtId="164" fontId="0" fillId="8" borderId="57" xfId="0" applyNumberFormat="1" applyFill="1" applyBorder="1" applyAlignment="1"/>
    <xf numFmtId="164" fontId="0" fillId="8" borderId="11" xfId="0" applyNumberFormat="1" applyFill="1" applyBorder="1" applyAlignment="1"/>
    <xf numFmtId="164" fontId="0" fillId="0" borderId="14" xfId="0" applyNumberFormat="1" applyFill="1" applyBorder="1" applyAlignment="1">
      <alignment horizontal="center"/>
    </xf>
    <xf numFmtId="164" fontId="0" fillId="8" borderId="65" xfId="0" applyNumberFormat="1" applyFill="1" applyBorder="1" applyAlignment="1"/>
    <xf numFmtId="164" fontId="0" fillId="8" borderId="62" xfId="0" applyNumberFormat="1" applyFill="1" applyBorder="1" applyAlignment="1"/>
    <xf numFmtId="164" fontId="0" fillId="8" borderId="50" xfId="0" applyNumberFormat="1" applyFill="1" applyBorder="1" applyAlignment="1"/>
    <xf numFmtId="49" fontId="1" fillId="0" borderId="10" xfId="0" applyNumberFormat="1" applyFont="1" applyFill="1" applyBorder="1" applyAlignment="1" applyProtection="1">
      <alignment horizontal="center" vertical="center"/>
    </xf>
    <xf numFmtId="0" fontId="0" fillId="0" borderId="0" xfId="0"/>
    <xf numFmtId="164" fontId="1" fillId="2" borderId="1" xfId="0" applyNumberFormat="1" applyFont="1" applyFill="1" applyBorder="1" applyAlignment="1">
      <alignment horizontal="center"/>
    </xf>
    <xf numFmtId="49" fontId="1"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49" fontId="2" fillId="0" borderId="42" xfId="0" applyNumberFormat="1" applyFont="1" applyFill="1" applyBorder="1" applyAlignment="1" applyProtection="1">
      <alignment horizontal="centerContinuous" vertical="center"/>
    </xf>
    <xf numFmtId="49" fontId="2" fillId="0" borderId="43" xfId="0" applyNumberFormat="1" applyFont="1" applyFill="1" applyBorder="1" applyAlignment="1" applyProtection="1">
      <alignment horizontal="centerContinuous" vertical="center"/>
    </xf>
    <xf numFmtId="49" fontId="2" fillId="0" borderId="44" xfId="0" applyNumberFormat="1" applyFont="1" applyFill="1" applyBorder="1" applyAlignment="1" applyProtection="1">
      <alignment horizontal="centerContinuous" vertical="center"/>
    </xf>
    <xf numFmtId="49" fontId="2" fillId="0" borderId="45" xfId="0" applyNumberFormat="1" applyFont="1" applyFill="1" applyBorder="1" applyAlignment="1" applyProtection="1">
      <alignment horizontal="centerContinuous" vertical="center"/>
    </xf>
    <xf numFmtId="49" fontId="2" fillId="0" borderId="46" xfId="0" applyNumberFormat="1" applyFont="1" applyFill="1" applyBorder="1" applyAlignment="1" applyProtection="1">
      <alignment horizontal="centerContinuous" vertical="center"/>
    </xf>
    <xf numFmtId="49" fontId="2" fillId="0" borderId="47" xfId="0" applyNumberFormat="1" applyFont="1" applyFill="1" applyBorder="1" applyAlignment="1" applyProtection="1">
      <alignment horizontal="centerContinuous" vertical="center"/>
    </xf>
    <xf numFmtId="49" fontId="2" fillId="0" borderId="18" xfId="0" applyNumberFormat="1" applyFont="1" applyFill="1" applyBorder="1" applyAlignment="1" applyProtection="1">
      <alignment horizontal="center"/>
    </xf>
    <xf numFmtId="49" fontId="2" fillId="0" borderId="16" xfId="0" applyNumberFormat="1" applyFont="1" applyFill="1" applyBorder="1" applyAlignment="1" applyProtection="1">
      <alignment horizontal="center"/>
    </xf>
    <xf numFmtId="49" fontId="2" fillId="0" borderId="31" xfId="0" applyNumberFormat="1" applyFont="1" applyFill="1" applyBorder="1" applyAlignment="1" applyProtection="1">
      <alignment horizontal="centerContinuous"/>
    </xf>
    <xf numFmtId="49" fontId="2" fillId="0" borderId="20" xfId="0" applyNumberFormat="1" applyFont="1" applyFill="1" applyBorder="1" applyAlignment="1" applyProtection="1">
      <alignment horizontal="centerContinuous"/>
    </xf>
    <xf numFmtId="49" fontId="2" fillId="0" borderId="29" xfId="0" applyNumberFormat="1" applyFont="1" applyFill="1" applyBorder="1" applyAlignment="1" applyProtection="1">
      <alignment horizontal="center"/>
    </xf>
    <xf numFmtId="0" fontId="2" fillId="0" borderId="18" xfId="0" applyNumberFormat="1" applyFont="1" applyFill="1" applyBorder="1" applyAlignment="1" applyProtection="1">
      <alignment horizontal="center"/>
    </xf>
    <xf numFmtId="0" fontId="2" fillId="0" borderId="16" xfId="0" applyNumberFormat="1" applyFont="1" applyFill="1" applyBorder="1" applyAlignment="1" applyProtection="1">
      <alignment horizontal="center"/>
    </xf>
    <xf numFmtId="0" fontId="2" fillId="0" borderId="16" xfId="0" applyNumberFormat="1" applyFont="1" applyFill="1" applyBorder="1" applyAlignment="1" applyProtection="1">
      <alignment horizontal="center" wrapText="1"/>
    </xf>
    <xf numFmtId="49" fontId="2" fillId="0" borderId="16" xfId="0" applyNumberFormat="1" applyFont="1" applyFill="1" applyBorder="1" applyAlignment="1" applyProtection="1">
      <alignment horizontal="center" wrapText="1"/>
    </xf>
    <xf numFmtId="1" fontId="2" fillId="0" borderId="16" xfId="0" applyNumberFormat="1" applyFont="1" applyFill="1" applyBorder="1" applyAlignment="1" applyProtection="1">
      <alignment horizontal="center"/>
    </xf>
    <xf numFmtId="1" fontId="2" fillId="0" borderId="19" xfId="0" applyNumberFormat="1" applyFont="1" applyFill="1" applyBorder="1" applyAlignment="1" applyProtection="1">
      <alignment horizontal="center"/>
    </xf>
    <xf numFmtId="0" fontId="1" fillId="0" borderId="10" xfId="0" applyNumberFormat="1" applyFont="1" applyFill="1" applyBorder="1" applyAlignment="1" applyProtection="1">
      <alignment horizontal="center"/>
    </xf>
    <xf numFmtId="164" fontId="1" fillId="0" borderId="10" xfId="0" applyNumberFormat="1" applyFont="1" applyFill="1" applyBorder="1" applyAlignment="1" applyProtection="1">
      <alignment horizontal="center"/>
    </xf>
    <xf numFmtId="164" fontId="1" fillId="0" borderId="13" xfId="0" applyNumberFormat="1" applyFont="1" applyFill="1" applyBorder="1" applyAlignment="1" applyProtection="1">
      <alignment horizontal="center"/>
    </xf>
    <xf numFmtId="0" fontId="1" fillId="0" borderId="1" xfId="0" applyNumberFormat="1" applyFont="1" applyFill="1" applyBorder="1" applyAlignment="1" applyProtection="1">
      <alignment horizontal="center"/>
    </xf>
    <xf numFmtId="164" fontId="1" fillId="5" borderId="11" xfId="0" applyNumberFormat="1" applyFont="1" applyFill="1" applyBorder="1" applyAlignment="1" applyProtection="1">
      <alignment horizontal="center"/>
    </xf>
    <xf numFmtId="164" fontId="1" fillId="5" borderId="1" xfId="0" applyNumberFormat="1" applyFont="1" applyFill="1" applyBorder="1" applyAlignment="1" applyProtection="1">
      <alignment horizontal="center"/>
    </xf>
    <xf numFmtId="164" fontId="1" fillId="0" borderId="1" xfId="0" applyNumberFormat="1" applyFont="1" applyFill="1" applyBorder="1" applyAlignment="1" applyProtection="1">
      <alignment horizontal="center"/>
    </xf>
    <xf numFmtId="164" fontId="1" fillId="0" borderId="6" xfId="0" applyNumberFormat="1" applyFont="1" applyFill="1" applyBorder="1" applyAlignment="1" applyProtection="1">
      <alignment horizontal="center"/>
    </xf>
    <xf numFmtId="49" fontId="1" fillId="0" borderId="7" xfId="0" applyNumberFormat="1" applyFont="1" applyFill="1" applyBorder="1" applyAlignment="1" applyProtection="1">
      <alignment horizontal="center"/>
    </xf>
    <xf numFmtId="0" fontId="1" fillId="0" borderId="8" xfId="0" applyNumberFormat="1" applyFont="1" applyFill="1" applyBorder="1" applyAlignment="1" applyProtection="1">
      <alignment horizontal="center"/>
    </xf>
    <xf numFmtId="49" fontId="1" fillId="0" borderId="48" xfId="0" applyNumberFormat="1" applyFont="1" applyFill="1" applyBorder="1" applyAlignment="1" applyProtection="1">
      <alignment horizontal="centerContinuous"/>
    </xf>
    <xf numFmtId="49" fontId="1" fillId="0" borderId="12" xfId="0" applyNumberFormat="1" applyFont="1" applyFill="1" applyBorder="1" applyAlignment="1" applyProtection="1">
      <alignment horizontal="centerContinuous"/>
    </xf>
    <xf numFmtId="0" fontId="1" fillId="0" borderId="48" xfId="0" applyNumberFormat="1" applyFont="1" applyFill="1" applyBorder="1" applyAlignment="1" applyProtection="1">
      <alignment horizontal="center"/>
    </xf>
    <xf numFmtId="49" fontId="1" fillId="0" borderId="9" xfId="0" applyNumberFormat="1" applyFont="1" applyFill="1" applyBorder="1" applyAlignment="1" applyProtection="1">
      <alignment horizontal="center"/>
    </xf>
    <xf numFmtId="0" fontId="1" fillId="0" borderId="7" xfId="0" applyNumberFormat="1" applyFont="1" applyFill="1" applyBorder="1" applyAlignment="1" applyProtection="1">
      <alignment horizontal="center"/>
    </xf>
    <xf numFmtId="164" fontId="1" fillId="0" borderId="8" xfId="0" applyNumberFormat="1" applyFont="1" applyFill="1" applyBorder="1" applyAlignment="1" applyProtection="1">
      <alignment horizontal="center"/>
    </xf>
    <xf numFmtId="164" fontId="1" fillId="0" borderId="9" xfId="0" applyNumberFormat="1" applyFont="1" applyFill="1" applyBorder="1" applyAlignment="1" applyProtection="1">
      <alignment horizontal="center"/>
    </xf>
    <xf numFmtId="0" fontId="1" fillId="0" borderId="49" xfId="0" applyNumberFormat="1" applyFont="1" applyFill="1" applyBorder="1" applyAlignment="1" applyProtection="1">
      <alignment horizontal="centerContinuous"/>
    </xf>
    <xf numFmtId="0" fontId="1" fillId="0" borderId="20" xfId="0" applyNumberFormat="1" applyFont="1" applyFill="1" applyBorder="1" applyAlignment="1" applyProtection="1">
      <alignment horizontal="centerContinuous"/>
    </xf>
    <xf numFmtId="0" fontId="1" fillId="0" borderId="27" xfId="0" applyNumberFormat="1" applyFont="1" applyFill="1" applyBorder="1" applyAlignment="1" applyProtection="1">
      <alignment horizontal="centerContinuous"/>
    </xf>
    <xf numFmtId="164" fontId="1" fillId="0" borderId="16" xfId="0" applyNumberFormat="1" applyFont="1" applyFill="1" applyBorder="1" applyAlignment="1" applyProtection="1">
      <alignment horizontal="center"/>
    </xf>
    <xf numFmtId="164" fontId="1" fillId="3" borderId="14" xfId="0" applyNumberFormat="1" applyFont="1" applyFill="1" applyBorder="1" applyAlignment="1" applyProtection="1">
      <alignment horizontal="center"/>
    </xf>
    <xf numFmtId="164" fontId="1" fillId="3" borderId="15" xfId="0" applyNumberFormat="1" applyFont="1" applyFill="1" applyBorder="1" applyAlignment="1" applyProtection="1">
      <alignment horizontal="center"/>
    </xf>
    <xf numFmtId="49" fontId="1" fillId="10" borderId="10" xfId="0" applyNumberFormat="1" applyFont="1" applyFill="1" applyBorder="1" applyAlignment="1" applyProtection="1">
      <alignment horizontal="center" vertical="center"/>
    </xf>
    <xf numFmtId="49" fontId="1" fillId="10" borderId="1" xfId="0" applyNumberFormat="1" applyFont="1" applyFill="1" applyBorder="1" applyAlignment="1" applyProtection="1">
      <alignment horizontal="center" vertical="center"/>
    </xf>
    <xf numFmtId="49" fontId="1" fillId="10" borderId="30" xfId="0" applyNumberFormat="1" applyFont="1" applyFill="1" applyBorder="1" applyAlignment="1" applyProtection="1">
      <alignment horizontal="center" vertical="center"/>
    </xf>
    <xf numFmtId="0" fontId="0" fillId="0" borderId="0" xfId="0"/>
    <xf numFmtId="49" fontId="0" fillId="0" borderId="0" xfId="0" applyNumberFormat="1"/>
    <xf numFmtId="0" fontId="0" fillId="0" borderId="0" xfId="0"/>
    <xf numFmtId="49" fontId="1" fillId="0" borderId="0" xfId="0" applyNumberFormat="1" applyFont="1" applyFill="1" applyBorder="1" applyAlignment="1" applyProtection="1">
      <alignment horizontal="center"/>
    </xf>
    <xf numFmtId="49" fontId="2" fillId="0" borderId="42" xfId="0" applyNumberFormat="1" applyFont="1" applyFill="1" applyBorder="1" applyAlignment="1" applyProtection="1">
      <alignment horizontal="centerContinuous" vertical="center"/>
    </xf>
    <xf numFmtId="49" fontId="2" fillId="0" borderId="43" xfId="0" applyNumberFormat="1" applyFont="1" applyFill="1" applyBorder="1" applyAlignment="1" applyProtection="1">
      <alignment horizontal="centerContinuous" vertical="center"/>
    </xf>
    <xf numFmtId="49" fontId="2" fillId="0" borderId="44" xfId="0" applyNumberFormat="1" applyFont="1" applyFill="1" applyBorder="1" applyAlignment="1" applyProtection="1">
      <alignment horizontal="centerContinuous" vertical="center"/>
    </xf>
    <xf numFmtId="49" fontId="2" fillId="0" borderId="45" xfId="0" applyNumberFormat="1" applyFont="1" applyFill="1" applyBorder="1" applyAlignment="1" applyProtection="1">
      <alignment horizontal="centerContinuous" vertical="center"/>
    </xf>
    <xf numFmtId="49" fontId="2" fillId="0" borderId="46" xfId="0" applyNumberFormat="1" applyFont="1" applyFill="1" applyBorder="1" applyAlignment="1" applyProtection="1">
      <alignment horizontal="centerContinuous" vertical="center"/>
    </xf>
    <xf numFmtId="49" fontId="2" fillId="0" borderId="47" xfId="0" applyNumberFormat="1" applyFont="1" applyFill="1" applyBorder="1" applyAlignment="1" applyProtection="1">
      <alignment horizontal="centerContinuous" vertical="center"/>
    </xf>
    <xf numFmtId="49" fontId="2" fillId="0" borderId="18" xfId="0" applyNumberFormat="1" applyFont="1" applyFill="1" applyBorder="1" applyAlignment="1" applyProtection="1">
      <alignment horizontal="center"/>
    </xf>
    <xf numFmtId="49" fontId="2" fillId="0" borderId="16" xfId="0" applyNumberFormat="1" applyFont="1" applyFill="1" applyBorder="1" applyAlignment="1" applyProtection="1">
      <alignment horizontal="center"/>
    </xf>
    <xf numFmtId="49" fontId="2" fillId="0" borderId="31" xfId="0" applyNumberFormat="1" applyFont="1" applyFill="1" applyBorder="1" applyAlignment="1" applyProtection="1">
      <alignment horizontal="centerContinuous"/>
    </xf>
    <xf numFmtId="0" fontId="2" fillId="0" borderId="16" xfId="0" applyNumberFormat="1" applyFont="1" applyFill="1" applyBorder="1" applyAlignment="1" applyProtection="1">
      <alignment horizontal="center"/>
    </xf>
    <xf numFmtId="0" fontId="2" fillId="0" borderId="16" xfId="0" applyNumberFormat="1" applyFont="1" applyFill="1" applyBorder="1" applyAlignment="1" applyProtection="1">
      <alignment horizontal="center" wrapText="1"/>
    </xf>
    <xf numFmtId="0" fontId="1" fillId="0" borderId="1" xfId="0" applyNumberFormat="1" applyFont="1" applyFill="1" applyBorder="1" applyAlignment="1" applyProtection="1">
      <alignment horizontal="center"/>
    </xf>
    <xf numFmtId="164" fontId="1" fillId="5" borderId="11" xfId="0" applyNumberFormat="1" applyFont="1" applyFill="1" applyBorder="1" applyAlignment="1" applyProtection="1">
      <alignment horizontal="center"/>
    </xf>
    <xf numFmtId="164" fontId="1" fillId="5" borderId="1" xfId="0" applyNumberFormat="1" applyFont="1" applyFill="1" applyBorder="1" applyAlignment="1" applyProtection="1">
      <alignment horizontal="center"/>
    </xf>
    <xf numFmtId="164" fontId="1" fillId="0" borderId="1" xfId="0" applyNumberFormat="1" applyFont="1" applyFill="1" applyBorder="1" applyAlignment="1" applyProtection="1">
      <alignment horizontal="center"/>
    </xf>
    <xf numFmtId="164" fontId="1" fillId="0" borderId="6" xfId="0" applyNumberFormat="1" applyFont="1" applyFill="1" applyBorder="1" applyAlignment="1" applyProtection="1">
      <alignment horizontal="center"/>
    </xf>
    <xf numFmtId="49" fontId="1" fillId="0" borderId="1" xfId="0" applyNumberFormat="1" applyFont="1" applyFill="1" applyBorder="1" applyAlignment="1" applyProtection="1">
      <alignment horizontal="center" vertical="center"/>
    </xf>
    <xf numFmtId="49" fontId="1" fillId="0" borderId="22" xfId="0" applyNumberFormat="1" applyFont="1" applyFill="1" applyBorder="1" applyAlignment="1" applyProtection="1">
      <alignment horizontal="center" vertical="center"/>
    </xf>
    <xf numFmtId="164" fontId="1" fillId="5" borderId="6" xfId="0" applyNumberFormat="1" applyFont="1" applyFill="1" applyBorder="1" applyAlignment="1" applyProtection="1">
      <alignment horizontal="center"/>
    </xf>
    <xf numFmtId="0" fontId="1" fillId="0" borderId="8" xfId="0" applyNumberFormat="1" applyFont="1" applyFill="1" applyBorder="1" applyAlignment="1" applyProtection="1">
      <alignment horizontal="center"/>
    </xf>
    <xf numFmtId="49" fontId="1" fillId="0" borderId="9" xfId="0" applyNumberFormat="1" applyFont="1" applyFill="1" applyBorder="1" applyAlignment="1" applyProtection="1">
      <alignment horizontal="center"/>
    </xf>
    <xf numFmtId="0" fontId="1" fillId="0" borderId="7" xfId="0" applyNumberFormat="1" applyFont="1" applyFill="1" applyBorder="1" applyAlignment="1" applyProtection="1">
      <alignment horizontal="center"/>
    </xf>
    <xf numFmtId="0" fontId="1" fillId="0" borderId="49" xfId="0" applyNumberFormat="1" applyFont="1" applyFill="1" applyBorder="1" applyAlignment="1" applyProtection="1">
      <alignment horizontal="centerContinuous"/>
    </xf>
    <xf numFmtId="0" fontId="1" fillId="0" borderId="20" xfId="0" applyNumberFormat="1" applyFont="1" applyFill="1" applyBorder="1" applyAlignment="1" applyProtection="1">
      <alignment horizontal="centerContinuous"/>
    </xf>
    <xf numFmtId="164" fontId="1" fillId="0" borderId="16" xfId="0" applyNumberFormat="1" applyFont="1" applyFill="1" applyBorder="1" applyAlignment="1" applyProtection="1">
      <alignment horizontal="center"/>
    </xf>
    <xf numFmtId="49" fontId="2" fillId="0" borderId="27" xfId="0" applyNumberFormat="1" applyFont="1" applyFill="1" applyBorder="1" applyAlignment="1" applyProtection="1">
      <alignment horizontal="centerContinuous"/>
    </xf>
    <xf numFmtId="49" fontId="2" fillId="0" borderId="19" xfId="0" applyNumberFormat="1" applyFont="1" applyFill="1" applyBorder="1" applyAlignment="1" applyProtection="1">
      <alignment horizontal="center"/>
    </xf>
    <xf numFmtId="49" fontId="1" fillId="0" borderId="22" xfId="0" applyNumberFormat="1" applyFont="1" applyFill="1" applyBorder="1" applyAlignment="1" applyProtection="1">
      <alignment horizontal="center" vertical="center" wrapText="1"/>
    </xf>
    <xf numFmtId="49" fontId="1" fillId="0" borderId="8" xfId="0" applyNumberFormat="1" applyFont="1" applyFill="1" applyBorder="1" applyAlignment="1" applyProtection="1">
      <alignment horizontal="center"/>
    </xf>
    <xf numFmtId="164" fontId="1" fillId="0" borderId="22" xfId="0" applyNumberFormat="1" applyFont="1" applyFill="1" applyBorder="1" applyAlignment="1" applyProtection="1">
      <alignment horizontal="center"/>
    </xf>
    <xf numFmtId="164" fontId="1" fillId="0" borderId="23" xfId="0" applyNumberFormat="1" applyFont="1" applyFill="1" applyBorder="1" applyAlignment="1" applyProtection="1">
      <alignment horizontal="center"/>
    </xf>
    <xf numFmtId="0" fontId="2" fillId="0" borderId="14" xfId="0" applyNumberFormat="1" applyFont="1" applyFill="1" applyBorder="1" applyAlignment="1" applyProtection="1">
      <alignment horizontal="center"/>
    </xf>
    <xf numFmtId="0" fontId="1" fillId="0" borderId="3" xfId="0" applyNumberFormat="1" applyFont="1" applyFill="1" applyBorder="1" applyAlignment="1" applyProtection="1">
      <alignment horizontal="center"/>
    </xf>
    <xf numFmtId="164" fontId="1" fillId="0" borderId="3" xfId="0" applyNumberFormat="1" applyFont="1" applyFill="1" applyBorder="1" applyAlignment="1" applyProtection="1">
      <alignment horizontal="center"/>
    </xf>
    <xf numFmtId="164" fontId="1" fillId="0" borderId="4" xfId="0" applyNumberFormat="1" applyFont="1" applyFill="1" applyBorder="1" applyAlignment="1" applyProtection="1">
      <alignment horizontal="center"/>
    </xf>
    <xf numFmtId="0" fontId="2" fillId="0" borderId="19" xfId="0" applyNumberFormat="1" applyFont="1" applyFill="1" applyBorder="1" applyAlignment="1" applyProtection="1">
      <alignment horizontal="center"/>
    </xf>
    <xf numFmtId="0" fontId="2" fillId="0" borderId="27" xfId="0" applyNumberFormat="1" applyFont="1" applyFill="1" applyBorder="1" applyAlignment="1" applyProtection="1">
      <alignment horizontal="center" wrapText="1"/>
    </xf>
    <xf numFmtId="164" fontId="1" fillId="0" borderId="11" xfId="0" applyNumberFormat="1" applyFont="1" applyFill="1" applyBorder="1" applyAlignment="1" applyProtection="1">
      <alignment horizontal="center"/>
    </xf>
    <xf numFmtId="164" fontId="1" fillId="0" borderId="28" xfId="0" applyNumberFormat="1" applyFont="1" applyFill="1" applyBorder="1" applyAlignment="1" applyProtection="1">
      <alignment horizontal="center"/>
    </xf>
    <xf numFmtId="164" fontId="1" fillId="0" borderId="40" xfId="0" applyNumberFormat="1" applyFont="1" applyFill="1" applyBorder="1" applyAlignment="1" applyProtection="1">
      <alignment horizontal="center"/>
    </xf>
    <xf numFmtId="0" fontId="1" fillId="0" borderId="42" xfId="0" applyNumberFormat="1" applyFont="1" applyFill="1" applyBorder="1" applyAlignment="1" applyProtection="1">
      <alignment horizontal="centerContinuous" vertical="center" wrapText="1"/>
    </xf>
    <xf numFmtId="0" fontId="1" fillId="0" borderId="43" xfId="0" applyNumberFormat="1" applyFont="1" applyFill="1" applyBorder="1" applyAlignment="1" applyProtection="1">
      <alignment horizontal="centerContinuous" vertical="center" wrapText="1"/>
    </xf>
    <xf numFmtId="0" fontId="1" fillId="0" borderId="44" xfId="0" applyNumberFormat="1" applyFont="1" applyFill="1" applyBorder="1" applyAlignment="1" applyProtection="1">
      <alignment horizontal="centerContinuous" vertical="center" wrapText="1"/>
    </xf>
    <xf numFmtId="0" fontId="1" fillId="0" borderId="52" xfId="0" applyNumberFormat="1" applyFont="1" applyFill="1" applyBorder="1" applyAlignment="1" applyProtection="1">
      <alignment horizontal="centerContinuous" vertical="center" wrapText="1"/>
    </xf>
    <xf numFmtId="0" fontId="1" fillId="0" borderId="0" xfId="0" applyNumberFormat="1" applyFont="1" applyFill="1" applyBorder="1" applyAlignment="1" applyProtection="1">
      <alignment horizontal="centerContinuous" vertical="center" wrapText="1"/>
    </xf>
    <xf numFmtId="0" fontId="1" fillId="0" borderId="53" xfId="0" applyNumberFormat="1" applyFont="1" applyFill="1" applyBorder="1" applyAlignment="1" applyProtection="1">
      <alignment horizontal="centerContinuous" vertical="center" wrapText="1"/>
    </xf>
    <xf numFmtId="49" fontId="2" fillId="0" borderId="52" xfId="0" applyNumberFormat="1" applyFont="1" applyFill="1" applyBorder="1" applyAlignment="1" applyProtection="1">
      <alignment horizontal="centerContinuous" vertical="center"/>
    </xf>
    <xf numFmtId="49" fontId="2" fillId="0" borderId="0" xfId="0" applyNumberFormat="1" applyFont="1" applyFill="1" applyBorder="1" applyAlignment="1" applyProtection="1">
      <alignment horizontal="centerContinuous" vertical="center"/>
    </xf>
    <xf numFmtId="49" fontId="2" fillId="0" borderId="53" xfId="0" applyNumberFormat="1" applyFont="1" applyFill="1" applyBorder="1" applyAlignment="1" applyProtection="1">
      <alignment horizontal="centerContinuous" vertical="center"/>
    </xf>
    <xf numFmtId="0" fontId="1" fillId="0" borderId="45" xfId="0" applyNumberFormat="1" applyFont="1" applyFill="1" applyBorder="1" applyAlignment="1" applyProtection="1">
      <alignment horizontal="centerContinuous" vertical="center" wrapText="1"/>
    </xf>
    <xf numFmtId="0" fontId="1" fillId="0" borderId="46" xfId="0" applyNumberFormat="1" applyFont="1" applyFill="1" applyBorder="1" applyAlignment="1" applyProtection="1">
      <alignment horizontal="centerContinuous" vertical="center" wrapText="1"/>
    </xf>
    <xf numFmtId="0" fontId="1" fillId="0" borderId="47" xfId="0" applyNumberFormat="1" applyFont="1" applyFill="1" applyBorder="1" applyAlignment="1" applyProtection="1">
      <alignment horizontal="centerContinuous" vertical="center" wrapText="1"/>
    </xf>
    <xf numFmtId="164" fontId="1" fillId="0" borderId="2" xfId="0" applyNumberFormat="1" applyFont="1" applyFill="1" applyBorder="1" applyAlignment="1" applyProtection="1">
      <alignment horizontal="center"/>
    </xf>
    <xf numFmtId="164" fontId="1" fillId="0" borderId="5" xfId="0" applyNumberFormat="1" applyFont="1" applyFill="1" applyBorder="1" applyAlignment="1" applyProtection="1">
      <alignment horizontal="center"/>
    </xf>
    <xf numFmtId="164" fontId="1" fillId="0" borderId="25" xfId="0" applyNumberFormat="1" applyFont="1" applyFill="1" applyBorder="1" applyAlignment="1" applyProtection="1">
      <alignment horizontal="center"/>
    </xf>
    <xf numFmtId="0" fontId="4" fillId="0" borderId="3" xfId="0" applyNumberFormat="1" applyFont="1" applyFill="1" applyBorder="1" applyAlignment="1" applyProtection="1">
      <alignment horizontal="center"/>
    </xf>
    <xf numFmtId="0" fontId="2" fillId="0" borderId="15" xfId="0" applyNumberFormat="1" applyFont="1" applyFill="1" applyBorder="1" applyAlignment="1" applyProtection="1">
      <alignment horizontal="center"/>
    </xf>
    <xf numFmtId="0" fontId="2" fillId="0" borderId="26" xfId="0" applyNumberFormat="1" applyFont="1" applyFill="1" applyBorder="1" applyAlignment="1" applyProtection="1">
      <alignment horizontal="center"/>
    </xf>
    <xf numFmtId="164" fontId="1" fillId="3" borderId="16" xfId="0" applyNumberFormat="1" applyFont="1" applyFill="1" applyBorder="1" applyAlignment="1" applyProtection="1">
      <alignment horizontal="center"/>
    </xf>
    <xf numFmtId="164" fontId="1" fillId="3" borderId="19" xfId="0" applyNumberFormat="1" applyFont="1" applyFill="1" applyBorder="1" applyAlignment="1" applyProtection="1">
      <alignment horizontal="center"/>
    </xf>
    <xf numFmtId="49" fontId="1" fillId="0" borderId="7" xfId="0" applyNumberFormat="1" applyFont="1" applyFill="1" applyBorder="1" applyAlignment="1">
      <alignment horizontal="center"/>
    </xf>
    <xf numFmtId="49" fontId="1" fillId="0" borderId="1" xfId="0" applyNumberFormat="1" applyFont="1" applyFill="1" applyBorder="1" applyAlignment="1" applyProtection="1">
      <alignment horizontal="center" vertical="center" wrapText="1"/>
    </xf>
    <xf numFmtId="164" fontId="1" fillId="5" borderId="55" xfId="0" applyNumberFormat="1" applyFont="1" applyFill="1" applyBorder="1" applyAlignment="1" applyProtection="1">
      <alignment horizontal="center"/>
    </xf>
    <xf numFmtId="164" fontId="1" fillId="5" borderId="22" xfId="0" applyNumberFormat="1" applyFont="1" applyFill="1" applyBorder="1" applyAlignment="1" applyProtection="1">
      <alignment horizontal="center"/>
    </xf>
    <xf numFmtId="164" fontId="1" fillId="0" borderId="35" xfId="0" applyNumberFormat="1" applyFont="1" applyFill="1" applyBorder="1" applyAlignment="1" applyProtection="1">
      <alignment horizontal="center"/>
    </xf>
    <xf numFmtId="49" fontId="1" fillId="0" borderId="5" xfId="0" applyNumberFormat="1" applyFont="1" applyFill="1" applyBorder="1" applyAlignment="1" applyProtection="1">
      <alignment horizontal="center" vertical="center"/>
    </xf>
    <xf numFmtId="164" fontId="0" fillId="0" borderId="1" xfId="0" applyNumberFormat="1" applyBorder="1" applyAlignment="1">
      <alignment horizontal="center"/>
    </xf>
    <xf numFmtId="164" fontId="0" fillId="0" borderId="1" xfId="0" applyNumberFormat="1" applyFill="1" applyBorder="1" applyAlignment="1">
      <alignment horizontal="center"/>
    </xf>
    <xf numFmtId="164" fontId="0" fillId="2" borderId="1" xfId="0" applyNumberFormat="1" applyFill="1" applyBorder="1" applyAlignment="1">
      <alignment horizontal="center"/>
    </xf>
    <xf numFmtId="164" fontId="0" fillId="0" borderId="6" xfId="0" applyNumberFormat="1" applyBorder="1" applyAlignment="1">
      <alignment horizontal="center"/>
    </xf>
    <xf numFmtId="164" fontId="0" fillId="0" borderId="6" xfId="0" applyNumberFormat="1" applyFill="1" applyBorder="1" applyAlignment="1">
      <alignment horizontal="center"/>
    </xf>
    <xf numFmtId="164" fontId="1" fillId="0" borderId="1" xfId="0" applyNumberFormat="1" applyFont="1" applyFill="1" applyBorder="1" applyAlignment="1">
      <alignment horizontal="center" vertical="center" wrapText="1"/>
    </xf>
    <xf numFmtId="0" fontId="0" fillId="0" borderId="46" xfId="0" applyBorder="1" applyAlignment="1">
      <alignment horizontal="center"/>
    </xf>
    <xf numFmtId="0" fontId="0" fillId="0" borderId="0" xfId="0" applyBorder="1" applyAlignment="1">
      <alignment horizontal="center"/>
    </xf>
    <xf numFmtId="1" fontId="2" fillId="11" borderId="16" xfId="3" applyNumberFormat="1" applyFont="1" applyFill="1" applyBorder="1" applyAlignment="1">
      <alignment horizontal="center"/>
    </xf>
    <xf numFmtId="1" fontId="2" fillId="11" borderId="16" xfId="3" applyNumberFormat="1" applyFont="1" applyFill="1" applyBorder="1" applyAlignment="1">
      <alignment horizontal="center"/>
    </xf>
    <xf numFmtId="0" fontId="1" fillId="0" borderId="0" xfId="3"/>
    <xf numFmtId="1" fontId="2" fillId="11" borderId="16" xfId="3" applyNumberFormat="1" applyFont="1" applyFill="1" applyBorder="1" applyAlignment="1">
      <alignment horizontal="center"/>
    </xf>
    <xf numFmtId="0" fontId="1" fillId="0" borderId="0" xfId="3"/>
    <xf numFmtId="1" fontId="2" fillId="11" borderId="16" xfId="3" applyNumberFormat="1" applyFont="1" applyFill="1" applyBorder="1" applyAlignment="1">
      <alignment horizontal="center"/>
    </xf>
    <xf numFmtId="1" fontId="2" fillId="11" borderId="16" xfId="3" applyNumberFormat="1" applyFont="1" applyFill="1" applyBorder="1" applyAlignment="1">
      <alignment horizontal="center"/>
    </xf>
    <xf numFmtId="1" fontId="2" fillId="11" borderId="16" xfId="3" applyNumberFormat="1" applyFont="1" applyFill="1" applyBorder="1" applyAlignment="1">
      <alignment horizontal="center"/>
    </xf>
    <xf numFmtId="0" fontId="1" fillId="0" borderId="0" xfId="3"/>
    <xf numFmtId="1" fontId="2" fillId="11" borderId="16" xfId="3" applyNumberFormat="1" applyFont="1" applyFill="1" applyBorder="1" applyAlignment="1">
      <alignment horizontal="center"/>
    </xf>
    <xf numFmtId="0" fontId="1" fillId="0" borderId="0" xfId="3"/>
    <xf numFmtId="1" fontId="3" fillId="11" borderId="57" xfId="1" applyNumberFormat="1" applyFill="1" applyBorder="1" applyAlignment="1">
      <alignment horizontal="center"/>
    </xf>
    <xf numFmtId="2" fontId="3" fillId="11" borderId="0" xfId="1" applyNumberFormat="1" applyFill="1" applyBorder="1" applyAlignment="1">
      <alignment horizontal="center"/>
    </xf>
    <xf numFmtId="165" fontId="1" fillId="11" borderId="10" xfId="0" applyNumberFormat="1" applyFont="1" applyFill="1" applyBorder="1" applyAlignment="1" applyProtection="1">
      <alignment horizontal="center"/>
    </xf>
    <xf numFmtId="165" fontId="0" fillId="11" borderId="1" xfId="0" applyNumberFormat="1" applyFill="1" applyBorder="1" applyAlignment="1">
      <alignment horizontal="center"/>
    </xf>
    <xf numFmtId="165" fontId="0" fillId="11" borderId="16" xfId="0" applyNumberFormat="1" applyFill="1" applyBorder="1" applyAlignment="1">
      <alignment horizontal="center"/>
    </xf>
    <xf numFmtId="165" fontId="0" fillId="11" borderId="10" xfId="0" applyNumberFormat="1" applyFill="1" applyBorder="1" applyAlignment="1">
      <alignment horizontal="center"/>
    </xf>
    <xf numFmtId="165" fontId="0" fillId="11" borderId="8" xfId="0" applyNumberFormat="1" applyFill="1" applyBorder="1" applyAlignment="1">
      <alignment horizontal="center"/>
    </xf>
    <xf numFmtId="165" fontId="0" fillId="11" borderId="22" xfId="0" applyNumberFormat="1" applyFill="1" applyBorder="1" applyAlignment="1">
      <alignment horizontal="center"/>
    </xf>
    <xf numFmtId="165" fontId="3" fillId="11" borderId="16" xfId="0" applyNumberFormat="1" applyFont="1" applyFill="1" applyBorder="1" applyAlignment="1">
      <alignment horizontal="center" wrapText="1"/>
    </xf>
    <xf numFmtId="49" fontId="1" fillId="0" borderId="8" xfId="0" applyNumberFormat="1" applyFont="1" applyBorder="1" applyAlignment="1">
      <alignment horizontal="center"/>
    </xf>
    <xf numFmtId="164" fontId="1" fillId="3" borderId="51" xfId="0" applyNumberFormat="1" applyFont="1" applyFill="1" applyBorder="1" applyAlignment="1" applyProtection="1">
      <alignment horizontal="center"/>
    </xf>
    <xf numFmtId="0" fontId="1" fillId="0" borderId="42" xfId="0" applyNumberFormat="1" applyFont="1" applyFill="1" applyBorder="1" applyAlignment="1" applyProtection="1">
      <alignment horizontal="centerContinuous"/>
    </xf>
    <xf numFmtId="0" fontId="1" fillId="0" borderId="43" xfId="0" applyNumberFormat="1" applyFont="1" applyFill="1" applyBorder="1" applyAlignment="1" applyProtection="1">
      <alignment horizontal="centerContinuous"/>
    </xf>
    <xf numFmtId="164" fontId="1" fillId="0" borderId="14" xfId="0" applyNumberFormat="1" applyFont="1" applyFill="1" applyBorder="1" applyAlignment="1" applyProtection="1">
      <alignment horizontal="center"/>
    </xf>
    <xf numFmtId="164" fontId="1" fillId="5" borderId="3" xfId="3" applyNumberFormat="1" applyFont="1" applyFill="1" applyBorder="1" applyAlignment="1" applyProtection="1">
      <alignment horizontal="center"/>
    </xf>
    <xf numFmtId="165" fontId="3" fillId="11" borderId="14" xfId="0" applyNumberFormat="1" applyFont="1" applyFill="1" applyBorder="1" applyAlignment="1">
      <alignment horizontal="center" wrapText="1"/>
    </xf>
    <xf numFmtId="0" fontId="1" fillId="0" borderId="1" xfId="3" applyBorder="1" applyAlignment="1">
      <alignment horizontal="center"/>
    </xf>
    <xf numFmtId="164" fontId="1" fillId="0" borderId="1" xfId="3" applyNumberFormat="1" applyBorder="1" applyAlignment="1">
      <alignment horizontal="center"/>
    </xf>
    <xf numFmtId="164" fontId="1" fillId="2" borderId="1" xfId="3" applyNumberFormat="1" applyFill="1" applyBorder="1" applyAlignment="1">
      <alignment horizontal="center"/>
    </xf>
    <xf numFmtId="164" fontId="1" fillId="0" borderId="6" xfId="3" applyNumberFormat="1" applyBorder="1" applyAlignment="1">
      <alignment horizontal="center"/>
    </xf>
    <xf numFmtId="164" fontId="1" fillId="2" borderId="6" xfId="3" applyNumberFormat="1" applyFill="1" applyBorder="1" applyAlignment="1">
      <alignment horizontal="center"/>
    </xf>
    <xf numFmtId="164" fontId="1" fillId="2" borderId="22" xfId="3" applyNumberFormat="1" applyFill="1" applyBorder="1" applyAlignment="1">
      <alignment horizontal="center"/>
    </xf>
    <xf numFmtId="164" fontId="1" fillId="5" borderId="1" xfId="3" applyNumberFormat="1" applyFont="1" applyFill="1" applyBorder="1" applyAlignment="1" applyProtection="1">
      <alignment horizontal="center"/>
    </xf>
    <xf numFmtId="0" fontId="1" fillId="0" borderId="1" xfId="3" applyFont="1" applyFill="1" applyBorder="1" applyAlignment="1">
      <alignment horizontal="center"/>
    </xf>
    <xf numFmtId="0" fontId="1" fillId="0" borderId="3" xfId="3" applyFont="1" applyBorder="1" applyAlignment="1">
      <alignment horizontal="center"/>
    </xf>
    <xf numFmtId="164" fontId="1" fillId="2" borderId="4" xfId="3" applyNumberFormat="1" applyFill="1" applyBorder="1" applyAlignment="1">
      <alignment horizontal="center"/>
    </xf>
    <xf numFmtId="0" fontId="1" fillId="0" borderId="65" xfId="3" applyBorder="1" applyAlignment="1">
      <alignment horizontal="center"/>
    </xf>
    <xf numFmtId="164" fontId="1" fillId="2" borderId="3" xfId="3" applyNumberFormat="1" applyFill="1" applyBorder="1" applyAlignment="1">
      <alignment horizontal="center"/>
    </xf>
    <xf numFmtId="164" fontId="1" fillId="5" borderId="22" xfId="3" applyNumberFormat="1" applyFont="1" applyFill="1" applyBorder="1" applyAlignment="1" applyProtection="1">
      <alignment horizontal="center"/>
    </xf>
    <xf numFmtId="49" fontId="1" fillId="0" borderId="1" xfId="3" applyNumberFormat="1" applyFont="1" applyBorder="1" applyAlignment="1">
      <alignment horizontal="center"/>
    </xf>
    <xf numFmtId="49" fontId="1" fillId="0" borderId="1" xfId="3" applyNumberFormat="1" applyFont="1" applyBorder="1" applyAlignment="1">
      <alignment horizontal="center" vertical="center"/>
    </xf>
    <xf numFmtId="164" fontId="1" fillId="0" borderId="1" xfId="3" applyNumberFormat="1" applyBorder="1" applyAlignment="1">
      <alignment horizontal="center" vertical="center"/>
    </xf>
    <xf numFmtId="0" fontId="2" fillId="0" borderId="31" xfId="0" applyNumberFormat="1" applyFont="1" applyFill="1" applyBorder="1" applyAlignment="1" applyProtection="1">
      <alignment horizontal="center"/>
    </xf>
    <xf numFmtId="0" fontId="0" fillId="0" borderId="9" xfId="0" applyBorder="1" applyAlignment="1">
      <alignment horizontal="center"/>
    </xf>
    <xf numFmtId="49" fontId="1" fillId="0" borderId="12" xfId="0" applyNumberFormat="1" applyFont="1" applyBorder="1" applyAlignment="1">
      <alignment horizontal="center"/>
    </xf>
    <xf numFmtId="165" fontId="0" fillId="11" borderId="3" xfId="0" applyNumberFormat="1" applyFill="1" applyBorder="1" applyAlignment="1">
      <alignment horizontal="center"/>
    </xf>
    <xf numFmtId="165" fontId="3" fillId="11" borderId="1" xfId="0" applyNumberFormat="1" applyFont="1" applyFill="1" applyBorder="1" applyAlignment="1">
      <alignment horizontal="center" wrapText="1"/>
    </xf>
    <xf numFmtId="165" fontId="3" fillId="11" borderId="3" xfId="0" applyNumberFormat="1" applyFont="1" applyFill="1" applyBorder="1" applyAlignment="1">
      <alignment horizontal="center" wrapText="1"/>
    </xf>
    <xf numFmtId="165" fontId="3" fillId="11" borderId="8" xfId="0" applyNumberFormat="1" applyFont="1" applyFill="1" applyBorder="1" applyAlignment="1">
      <alignment horizontal="center" wrapText="1"/>
    </xf>
    <xf numFmtId="0" fontId="12" fillId="0" borderId="48" xfId="0" applyNumberFormat="1" applyFont="1" applyFill="1" applyBorder="1" applyAlignment="1" applyProtection="1">
      <alignment horizontal="center"/>
    </xf>
    <xf numFmtId="0" fontId="12" fillId="0" borderId="0" xfId="0" applyNumberFormat="1" applyFont="1" applyFill="1" applyBorder="1" applyAlignment="1" applyProtection="1">
      <alignment horizontal="center"/>
    </xf>
    <xf numFmtId="0" fontId="12" fillId="0" borderId="12" xfId="0" applyNumberFormat="1" applyFont="1" applyFill="1" applyBorder="1" applyAlignment="1" applyProtection="1">
      <alignment horizontal="center"/>
    </xf>
    <xf numFmtId="0" fontId="12" fillId="0" borderId="48" xfId="0" applyNumberFormat="1" applyFont="1" applyFill="1" applyBorder="1" applyAlignment="1">
      <alignment horizontal="center"/>
    </xf>
    <xf numFmtId="0" fontId="12" fillId="0" borderId="8" xfId="0" applyNumberFormat="1" applyFont="1" applyBorder="1" applyAlignment="1">
      <alignment horizontal="center"/>
    </xf>
    <xf numFmtId="0" fontId="12" fillId="0" borderId="48" xfId="0" applyNumberFormat="1" applyFont="1" applyFill="1" applyBorder="1" applyAlignment="1">
      <alignment horizontal="center" vertical="center"/>
    </xf>
    <xf numFmtId="49" fontId="7" fillId="0" borderId="10" xfId="0" applyNumberFormat="1" applyFont="1" applyFill="1" applyBorder="1" applyAlignment="1" applyProtection="1">
      <alignment horizontal="center" vertical="center"/>
    </xf>
    <xf numFmtId="0" fontId="2" fillId="11" borderId="0" xfId="3" applyFont="1" applyFill="1" applyAlignment="1">
      <alignment horizontal="center" textRotation="90" wrapText="1"/>
    </xf>
    <xf numFmtId="0" fontId="0" fillId="0" borderId="0" xfId="0" applyBorder="1" applyAlignment="1">
      <alignment horizontal="center"/>
    </xf>
    <xf numFmtId="0" fontId="1" fillId="0" borderId="22" xfId="3" applyFont="1" applyBorder="1" applyAlignment="1">
      <alignment horizontal="center"/>
    </xf>
    <xf numFmtId="0" fontId="2" fillId="11" borderId="0" xfId="3" applyFont="1" applyFill="1" applyBorder="1" applyAlignment="1">
      <alignment horizontal="center" textRotation="90" wrapText="1"/>
    </xf>
    <xf numFmtId="0" fontId="11" fillId="0" borderId="0" xfId="0" applyFont="1" applyBorder="1" applyAlignment="1">
      <alignment horizontal="center"/>
    </xf>
    <xf numFmtId="165" fontId="3" fillId="11" borderId="60" xfId="1" applyNumberFormat="1" applyFill="1" applyBorder="1" applyAlignment="1">
      <alignment horizontal="center"/>
    </xf>
    <xf numFmtId="165" fontId="3" fillId="11" borderId="57" xfId="1" applyNumberFormat="1" applyFill="1" applyBorder="1" applyAlignment="1">
      <alignment horizontal="center"/>
    </xf>
    <xf numFmtId="165" fontId="3" fillId="11" borderId="46" xfId="1" applyNumberFormat="1" applyFill="1" applyBorder="1" applyAlignment="1">
      <alignment horizontal="center" vertical="center"/>
    </xf>
    <xf numFmtId="165" fontId="3" fillId="11" borderId="0" xfId="1" applyNumberFormat="1" applyFill="1" applyBorder="1" applyAlignment="1">
      <alignment horizontal="center"/>
    </xf>
    <xf numFmtId="0" fontId="1" fillId="0" borderId="25" xfId="0" applyFont="1" applyBorder="1" applyAlignment="1">
      <alignment horizontal="center" vertical="center"/>
    </xf>
    <xf numFmtId="0" fontId="0" fillId="0" borderId="25" xfId="0" applyBorder="1" applyAlignment="1">
      <alignment horizontal="center" vertical="center"/>
    </xf>
    <xf numFmtId="49" fontId="7" fillId="4" borderId="48" xfId="0" applyNumberFormat="1" applyFont="1" applyFill="1" applyBorder="1" applyAlignment="1" applyProtection="1">
      <alignment horizontal="center"/>
    </xf>
    <xf numFmtId="49" fontId="7" fillId="4" borderId="12" xfId="0" applyNumberFormat="1" applyFont="1" applyFill="1" applyBorder="1" applyAlignment="1" applyProtection="1">
      <alignment horizontal="center"/>
    </xf>
    <xf numFmtId="0" fontId="0" fillId="0" borderId="22" xfId="0" applyBorder="1" applyAlignment="1">
      <alignment horizontal="center" vertical="center"/>
    </xf>
    <xf numFmtId="0" fontId="0" fillId="0" borderId="51" xfId="0" applyBorder="1" applyAlignment="1">
      <alignment horizontal="center"/>
    </xf>
    <xf numFmtId="0" fontId="0" fillId="0" borderId="38" xfId="0" applyBorder="1" applyAlignment="1">
      <alignment horizontal="center"/>
    </xf>
    <xf numFmtId="164" fontId="0" fillId="0" borderId="35" xfId="0" applyNumberFormat="1" applyBorder="1" applyAlignment="1">
      <alignment horizontal="center"/>
    </xf>
    <xf numFmtId="165" fontId="1" fillId="11" borderId="30" xfId="0" applyNumberFormat="1" applyFont="1" applyFill="1" applyBorder="1" applyAlignment="1" applyProtection="1">
      <alignment horizontal="center"/>
    </xf>
    <xf numFmtId="164" fontId="7" fillId="0" borderId="55" xfId="0" applyNumberFormat="1" applyFont="1" applyFill="1" applyBorder="1" applyAlignment="1" applyProtection="1">
      <alignment horizontal="center"/>
    </xf>
    <xf numFmtId="164" fontId="7" fillId="0" borderId="65" xfId="0" applyNumberFormat="1" applyFont="1" applyFill="1" applyBorder="1" applyAlignment="1" applyProtection="1">
      <alignment horizontal="center"/>
    </xf>
    <xf numFmtId="164" fontId="7" fillId="0" borderId="48" xfId="0" applyNumberFormat="1" applyFont="1" applyFill="1" applyBorder="1" applyAlignment="1" applyProtection="1">
      <alignment horizontal="center"/>
    </xf>
    <xf numFmtId="164" fontId="7" fillId="0" borderId="31" xfId="0" applyNumberFormat="1" applyFont="1" applyFill="1" applyBorder="1" applyAlignment="1" applyProtection="1">
      <alignment horizontal="center"/>
    </xf>
    <xf numFmtId="164" fontId="0" fillId="0" borderId="15" xfId="0" applyNumberFormat="1" applyBorder="1" applyAlignment="1">
      <alignment horizontal="center"/>
    </xf>
    <xf numFmtId="164" fontId="0" fillId="0" borderId="55" xfId="0" applyNumberFormat="1" applyBorder="1" applyAlignment="1">
      <alignment horizontal="center"/>
    </xf>
    <xf numFmtId="164" fontId="0" fillId="0" borderId="65" xfId="0" applyNumberFormat="1" applyBorder="1" applyAlignment="1">
      <alignment horizontal="center"/>
    </xf>
    <xf numFmtId="164" fontId="0" fillId="0" borderId="48" xfId="0" applyNumberFormat="1" applyBorder="1" applyAlignment="1">
      <alignment horizontal="center"/>
    </xf>
    <xf numFmtId="164" fontId="0" fillId="3" borderId="31" xfId="0" applyNumberFormat="1" applyFill="1" applyBorder="1" applyAlignment="1">
      <alignment horizontal="center"/>
    </xf>
    <xf numFmtId="165" fontId="0" fillId="11" borderId="35" xfId="0" applyNumberFormat="1" applyFill="1" applyBorder="1" applyAlignment="1">
      <alignment horizontal="center"/>
    </xf>
    <xf numFmtId="164" fontId="0" fillId="0" borderId="30" xfId="0" applyNumberFormat="1" applyBorder="1" applyAlignment="1">
      <alignment horizontal="center"/>
    </xf>
    <xf numFmtId="164" fontId="0" fillId="0" borderId="36" xfId="0" applyNumberFormat="1" applyBorder="1" applyAlignment="1">
      <alignment horizontal="center"/>
    </xf>
    <xf numFmtId="164" fontId="0" fillId="0" borderId="35" xfId="0" applyNumberFormat="1" applyFill="1" applyBorder="1" applyAlignment="1">
      <alignment horizontal="center"/>
    </xf>
    <xf numFmtId="164" fontId="0" fillId="0" borderId="36" xfId="0" applyNumberFormat="1" applyFill="1" applyBorder="1" applyAlignment="1">
      <alignment horizontal="center"/>
    </xf>
    <xf numFmtId="164" fontId="0" fillId="7" borderId="27" xfId="0" applyNumberFormat="1" applyFill="1" applyBorder="1" applyAlignment="1">
      <alignment horizontal="center"/>
    </xf>
    <xf numFmtId="0" fontId="0" fillId="0" borderId="22" xfId="0" applyBorder="1" applyAlignment="1">
      <alignment horizontal="center"/>
    </xf>
    <xf numFmtId="164" fontId="1" fillId="0" borderId="22" xfId="0" applyNumberFormat="1" applyFont="1" applyFill="1" applyBorder="1" applyAlignment="1">
      <alignment horizontal="center" vertical="center" wrapText="1"/>
    </xf>
    <xf numFmtId="165" fontId="0" fillId="11" borderId="30" xfId="0" applyNumberFormat="1" applyFill="1" applyBorder="1" applyAlignment="1">
      <alignment horizontal="center"/>
    </xf>
    <xf numFmtId="164" fontId="0" fillId="0" borderId="19" xfId="0" applyNumberFormat="1" applyBorder="1" applyAlignment="1">
      <alignment horizontal="center"/>
    </xf>
    <xf numFmtId="164" fontId="0" fillId="0" borderId="35" xfId="0" applyNumberFormat="1" applyBorder="1" applyAlignment="1">
      <alignment horizontal="center" vertical="center"/>
    </xf>
    <xf numFmtId="165" fontId="1" fillId="11" borderId="1" xfId="0" applyNumberFormat="1" applyFont="1" applyFill="1" applyBorder="1" applyAlignment="1" applyProtection="1">
      <alignment horizontal="center"/>
    </xf>
    <xf numFmtId="164" fontId="0" fillId="0" borderId="55" xfId="0" applyNumberFormat="1" applyFill="1" applyBorder="1" applyAlignment="1">
      <alignment horizontal="center"/>
    </xf>
    <xf numFmtId="164" fontId="0" fillId="2" borderId="55" xfId="0" applyNumberFormat="1" applyFill="1" applyBorder="1" applyAlignment="1">
      <alignment horizontal="center"/>
    </xf>
    <xf numFmtId="164" fontId="0" fillId="0" borderId="64" xfId="0" applyNumberFormat="1" applyBorder="1" applyAlignment="1">
      <alignment horizontal="center" vertical="center"/>
    </xf>
    <xf numFmtId="1" fontId="2" fillId="0" borderId="31" xfId="0" applyNumberFormat="1" applyFont="1" applyBorder="1" applyAlignment="1">
      <alignment horizontal="center"/>
    </xf>
    <xf numFmtId="164" fontId="0" fillId="0" borderId="65" xfId="0" applyNumberFormat="1" applyFill="1" applyBorder="1" applyAlignment="1">
      <alignment horizontal="center"/>
    </xf>
    <xf numFmtId="164" fontId="1" fillId="7" borderId="31" xfId="0" applyNumberFormat="1" applyFont="1" applyFill="1" applyBorder="1" applyAlignment="1">
      <alignment horizontal="center"/>
    </xf>
    <xf numFmtId="164" fontId="0" fillId="0" borderId="63" xfId="0" applyNumberFormat="1" applyBorder="1" applyAlignment="1">
      <alignment horizontal="center"/>
    </xf>
    <xf numFmtId="164" fontId="0" fillId="0" borderId="64" xfId="0" applyNumberFormat="1" applyBorder="1" applyAlignment="1">
      <alignment horizontal="center"/>
    </xf>
    <xf numFmtId="0" fontId="2" fillId="0" borderId="9" xfId="0" applyNumberFormat="1" applyFont="1" applyBorder="1" applyAlignment="1">
      <alignment horizontal="center" vertical="center"/>
    </xf>
    <xf numFmtId="164" fontId="7" fillId="0" borderId="30" xfId="0" applyNumberFormat="1" applyFont="1" applyFill="1" applyBorder="1" applyAlignment="1" applyProtection="1">
      <alignment horizontal="center"/>
    </xf>
    <xf numFmtId="164" fontId="7" fillId="0" borderId="38" xfId="0" applyNumberFormat="1" applyFont="1" applyFill="1" applyBorder="1" applyAlignment="1" applyProtection="1">
      <alignment horizontal="center"/>
    </xf>
    <xf numFmtId="164" fontId="0" fillId="0" borderId="38" xfId="0" applyNumberFormat="1" applyBorder="1" applyAlignment="1">
      <alignment horizontal="center"/>
    </xf>
    <xf numFmtId="164" fontId="0" fillId="3" borderId="27" xfId="0" applyNumberFormat="1" applyFill="1" applyBorder="1" applyAlignment="1">
      <alignment horizontal="center"/>
    </xf>
    <xf numFmtId="164" fontId="1" fillId="0" borderId="30" xfId="0" applyNumberFormat="1" applyFont="1" applyFill="1" applyBorder="1" applyAlignment="1" applyProtection="1">
      <alignment horizontal="center"/>
    </xf>
    <xf numFmtId="164" fontId="0" fillId="2" borderId="14" xfId="0" applyNumberFormat="1" applyFill="1" applyBorder="1" applyAlignment="1">
      <alignment horizontal="center"/>
    </xf>
    <xf numFmtId="165" fontId="0" fillId="11" borderId="14" xfId="0" applyNumberFormat="1" applyFill="1" applyBorder="1" applyAlignment="1">
      <alignment horizontal="center"/>
    </xf>
    <xf numFmtId="164" fontId="0" fillId="0" borderId="15" xfId="0" applyNumberFormat="1" applyFill="1" applyBorder="1" applyAlignment="1">
      <alignment horizontal="center"/>
    </xf>
    <xf numFmtId="164" fontId="0" fillId="3" borderId="17" xfId="0" applyNumberFormat="1" applyFill="1" applyBorder="1" applyAlignment="1">
      <alignment horizontal="center"/>
    </xf>
    <xf numFmtId="164" fontId="0" fillId="0" borderId="30" xfId="0" applyNumberFormat="1" applyFill="1" applyBorder="1" applyAlignment="1">
      <alignment horizontal="center"/>
    </xf>
    <xf numFmtId="164" fontId="0" fillId="3" borderId="43" xfId="0" applyNumberFormat="1" applyFill="1" applyBorder="1" applyAlignment="1">
      <alignment horizontal="center"/>
    </xf>
    <xf numFmtId="164" fontId="0" fillId="3" borderId="44" xfId="0" applyNumberFormat="1" applyFill="1" applyBorder="1" applyAlignment="1">
      <alignment horizontal="center"/>
    </xf>
    <xf numFmtId="164" fontId="1" fillId="7" borderId="27" xfId="0" applyNumberFormat="1" applyFont="1" applyFill="1" applyBorder="1" applyAlignment="1">
      <alignment horizontal="center"/>
    </xf>
    <xf numFmtId="0" fontId="1" fillId="0" borderId="40" xfId="0" applyFont="1" applyBorder="1" applyAlignment="1">
      <alignment horizontal="center" vertical="center"/>
    </xf>
    <xf numFmtId="0" fontId="1" fillId="0" borderId="22" xfId="0" applyFont="1" applyBorder="1" applyAlignment="1">
      <alignment horizontal="center" vertical="center"/>
    </xf>
    <xf numFmtId="164" fontId="0" fillId="0" borderId="22" xfId="0" applyNumberFormat="1" applyBorder="1" applyAlignment="1">
      <alignment horizontal="center" vertical="center"/>
    </xf>
    <xf numFmtId="164" fontId="0" fillId="0" borderId="30" xfId="0" applyNumberFormat="1" applyBorder="1" applyAlignment="1">
      <alignment horizontal="center" vertical="center"/>
    </xf>
    <xf numFmtId="165" fontId="1" fillId="11" borderId="16" xfId="0" applyNumberFormat="1" applyFont="1" applyFill="1" applyBorder="1" applyAlignment="1" applyProtection="1">
      <alignment horizontal="center"/>
    </xf>
    <xf numFmtId="164" fontId="1" fillId="3" borderId="27" xfId="0" applyNumberFormat="1" applyFont="1" applyFill="1" applyBorder="1" applyAlignment="1" applyProtection="1">
      <alignment horizontal="center"/>
    </xf>
    <xf numFmtId="0" fontId="1" fillId="0" borderId="10" xfId="3" applyBorder="1" applyAlignment="1">
      <alignment horizontal="center"/>
    </xf>
    <xf numFmtId="164" fontId="1" fillId="2" borderId="10" xfId="3" applyNumberFormat="1" applyFill="1" applyBorder="1" applyAlignment="1">
      <alignment horizontal="center"/>
    </xf>
    <xf numFmtId="164" fontId="1" fillId="5" borderId="10" xfId="3" applyNumberFormat="1" applyFont="1" applyFill="1" applyBorder="1" applyAlignment="1" applyProtection="1">
      <alignment horizontal="center"/>
    </xf>
    <xf numFmtId="164" fontId="1" fillId="0" borderId="10" xfId="3" applyNumberFormat="1" applyBorder="1" applyAlignment="1">
      <alignment horizontal="center" vertical="center"/>
    </xf>
    <xf numFmtId="164" fontId="1" fillId="0" borderId="10" xfId="3" applyNumberFormat="1" applyBorder="1" applyAlignment="1">
      <alignment horizontal="center"/>
    </xf>
    <xf numFmtId="164" fontId="1" fillId="0" borderId="19" xfId="0" applyNumberFormat="1" applyFont="1" applyFill="1" applyBorder="1" applyAlignment="1" applyProtection="1">
      <alignment horizontal="center"/>
    </xf>
    <xf numFmtId="49" fontId="1" fillId="0" borderId="17" xfId="0" applyNumberFormat="1" applyFont="1" applyFill="1" applyBorder="1" applyAlignment="1" applyProtection="1">
      <alignment horizontal="center" vertical="center"/>
    </xf>
    <xf numFmtId="49" fontId="1" fillId="0" borderId="11" xfId="0" applyNumberFormat="1" applyFont="1" applyFill="1" applyBorder="1" applyAlignment="1" applyProtection="1">
      <alignment horizontal="center" vertical="center"/>
    </xf>
    <xf numFmtId="49" fontId="1" fillId="0" borderId="50" xfId="0" applyNumberFormat="1" applyFont="1" applyFill="1" applyBorder="1" applyAlignment="1" applyProtection="1">
      <alignment horizontal="center" vertical="center"/>
    </xf>
    <xf numFmtId="0" fontId="0" fillId="0" borderId="1" xfId="0" applyBorder="1"/>
    <xf numFmtId="0" fontId="2" fillId="0" borderId="18" xfId="0" applyNumberFormat="1" applyFont="1" applyFill="1" applyBorder="1" applyAlignment="1" applyProtection="1">
      <alignment horizontal="center" wrapText="1"/>
    </xf>
    <xf numFmtId="164" fontId="7" fillId="10" borderId="1" xfId="0" applyNumberFormat="1" applyFont="1" applyFill="1" applyBorder="1" applyAlignment="1" applyProtection="1">
      <alignment horizontal="center"/>
    </xf>
    <xf numFmtId="0" fontId="2" fillId="11" borderId="0" xfId="3" applyFont="1" applyFill="1" applyAlignment="1">
      <alignment horizontal="center" textRotation="90" wrapText="1"/>
    </xf>
    <xf numFmtId="0" fontId="2" fillId="11" borderId="46" xfId="3" applyFont="1" applyFill="1" applyBorder="1" applyAlignment="1">
      <alignment horizontal="center" textRotation="90" wrapText="1"/>
    </xf>
    <xf numFmtId="0" fontId="0" fillId="0" borderId="49" xfId="0" applyBorder="1" applyAlignment="1">
      <alignment horizontal="center"/>
    </xf>
    <xf numFmtId="0" fontId="0" fillId="0" borderId="20" xfId="0" applyBorder="1" applyAlignment="1">
      <alignment horizontal="center"/>
    </xf>
    <xf numFmtId="0" fontId="0" fillId="0" borderId="27" xfId="0" applyBorder="1" applyAlignment="1">
      <alignment horizontal="center"/>
    </xf>
    <xf numFmtId="49" fontId="0" fillId="0" borderId="42" xfId="0" applyNumberFormat="1" applyBorder="1" applyAlignment="1">
      <alignment horizontal="center"/>
    </xf>
    <xf numFmtId="49" fontId="0" fillId="0" borderId="43" xfId="0" applyNumberFormat="1" applyBorder="1" applyAlignment="1">
      <alignment horizontal="center"/>
    </xf>
    <xf numFmtId="49" fontId="0" fillId="0" borderId="44" xfId="0" applyNumberFormat="1" applyBorder="1" applyAlignment="1">
      <alignment horizontal="center"/>
    </xf>
    <xf numFmtId="49" fontId="0" fillId="0" borderId="45" xfId="0" applyNumberFormat="1" applyBorder="1" applyAlignment="1">
      <alignment horizontal="center"/>
    </xf>
    <xf numFmtId="49" fontId="0" fillId="0" borderId="46" xfId="0" applyNumberFormat="1" applyBorder="1" applyAlignment="1">
      <alignment horizontal="center"/>
    </xf>
    <xf numFmtId="49" fontId="0" fillId="0" borderId="47" xfId="0" applyNumberFormat="1" applyBorder="1" applyAlignment="1">
      <alignment horizontal="center"/>
    </xf>
    <xf numFmtId="49" fontId="2" fillId="0" borderId="42" xfId="0" applyNumberFormat="1" applyFont="1" applyBorder="1" applyAlignment="1">
      <alignment horizontal="center" vertical="center"/>
    </xf>
    <xf numFmtId="49" fontId="2" fillId="0" borderId="43" xfId="0" applyNumberFormat="1" applyFont="1" applyBorder="1" applyAlignment="1">
      <alignment horizontal="center" vertical="center"/>
    </xf>
    <xf numFmtId="49" fontId="2" fillId="0" borderId="44" xfId="0" applyNumberFormat="1" applyFont="1" applyBorder="1" applyAlignment="1">
      <alignment horizontal="center" vertical="center"/>
    </xf>
    <xf numFmtId="49" fontId="0" fillId="0" borderId="25" xfId="0" applyNumberFormat="1" applyBorder="1" applyAlignment="1">
      <alignment horizontal="center" vertical="center"/>
    </xf>
    <xf numFmtId="49" fontId="0" fillId="0" borderId="39" xfId="0" applyNumberFormat="1" applyBorder="1" applyAlignment="1">
      <alignment horizontal="center" vertical="center"/>
    </xf>
    <xf numFmtId="49" fontId="0" fillId="0" borderId="34" xfId="0" applyNumberFormat="1" applyBorder="1" applyAlignment="1">
      <alignment horizontal="center" vertical="center"/>
    </xf>
    <xf numFmtId="49" fontId="0" fillId="0" borderId="22" xfId="0" applyNumberFormat="1" applyBorder="1" applyAlignment="1">
      <alignment horizontal="center" vertical="center"/>
    </xf>
    <xf numFmtId="49" fontId="0" fillId="0" borderId="30" xfId="0" applyNumberFormat="1" applyBorder="1" applyAlignment="1">
      <alignment horizontal="center" vertical="center"/>
    </xf>
    <xf numFmtId="49" fontId="0" fillId="0" borderId="35" xfId="0" applyNumberFormat="1" applyBorder="1" applyAlignment="1">
      <alignment horizontal="center" vertical="center"/>
    </xf>
    <xf numFmtId="49" fontId="0" fillId="0" borderId="63" xfId="0" applyNumberFormat="1" applyBorder="1" applyAlignment="1">
      <alignment horizontal="center" vertical="center" wrapText="1"/>
    </xf>
    <xf numFmtId="49" fontId="0" fillId="0" borderId="40" xfId="0" applyNumberFormat="1" applyBorder="1" applyAlignment="1">
      <alignment horizontal="center" vertical="center" wrapText="1"/>
    </xf>
    <xf numFmtId="49" fontId="0" fillId="0" borderId="38" xfId="0" applyNumberFormat="1" applyBorder="1" applyAlignment="1">
      <alignment horizontal="center" vertical="center" wrapText="1"/>
    </xf>
    <xf numFmtId="49" fontId="0" fillId="0" borderId="37" xfId="0" applyNumberFormat="1" applyBorder="1" applyAlignment="1">
      <alignment horizontal="center" vertical="center" wrapText="1"/>
    </xf>
    <xf numFmtId="49" fontId="0" fillId="0" borderId="64" xfId="0" applyNumberFormat="1" applyBorder="1" applyAlignment="1">
      <alignment horizontal="center" vertical="center" wrapText="1"/>
    </xf>
    <xf numFmtId="49" fontId="0" fillId="0" borderId="69" xfId="0" applyNumberFormat="1" applyBorder="1" applyAlignment="1">
      <alignment horizontal="center" vertical="center" wrapText="1"/>
    </xf>
    <xf numFmtId="0" fontId="0" fillId="0" borderId="22" xfId="0" applyNumberFormat="1" applyFill="1" applyBorder="1" applyAlignment="1">
      <alignment horizontal="center" vertical="center" wrapText="1"/>
    </xf>
    <xf numFmtId="0" fontId="0" fillId="0" borderId="30" xfId="0" applyNumberFormat="1" applyFill="1" applyBorder="1" applyAlignment="1">
      <alignment horizontal="center" vertical="center" wrapText="1"/>
    </xf>
    <xf numFmtId="0" fontId="0" fillId="0" borderId="35" xfId="0" applyNumberFormat="1" applyFill="1" applyBorder="1" applyAlignment="1">
      <alignment horizontal="center" vertical="center" wrapText="1"/>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36" xfId="0" applyNumberFormat="1" applyBorder="1" applyAlignment="1">
      <alignment horizontal="center" vertical="center"/>
    </xf>
    <xf numFmtId="0" fontId="1" fillId="0" borderId="25" xfId="0" applyFont="1" applyBorder="1" applyAlignment="1">
      <alignment horizontal="center" vertical="center"/>
    </xf>
    <xf numFmtId="0" fontId="1" fillId="0" borderId="39" xfId="0" applyFont="1" applyBorder="1" applyAlignment="1">
      <alignment horizontal="center" vertical="center"/>
    </xf>
    <xf numFmtId="0" fontId="1" fillId="0" borderId="32" xfId="0" applyFont="1" applyBorder="1" applyAlignment="1">
      <alignment horizontal="center" vertical="center"/>
    </xf>
    <xf numFmtId="49" fontId="0" fillId="0" borderId="65" xfId="0" applyNumberFormat="1" applyBorder="1" applyAlignment="1">
      <alignment horizontal="center" vertical="center" wrapText="1"/>
    </xf>
    <xf numFmtId="49" fontId="0" fillId="0" borderId="50" xfId="0" applyNumberFormat="1" applyBorder="1" applyAlignment="1">
      <alignment horizontal="center" vertical="center" wrapText="1"/>
    </xf>
    <xf numFmtId="0" fontId="0" fillId="0" borderId="10" xfId="0" applyNumberFormat="1" applyFill="1" applyBorder="1" applyAlignment="1">
      <alignment horizontal="center" vertical="center" wrapText="1"/>
    </xf>
    <xf numFmtId="49" fontId="0" fillId="0" borderId="13" xfId="0" applyNumberFormat="1" applyBorder="1" applyAlignment="1">
      <alignment horizontal="center" vertical="center"/>
    </xf>
    <xf numFmtId="49" fontId="2" fillId="0" borderId="45" xfId="0" applyNumberFormat="1" applyFont="1" applyBorder="1" applyAlignment="1">
      <alignment horizontal="center" vertical="center"/>
    </xf>
    <xf numFmtId="49" fontId="2" fillId="0" borderId="46" xfId="0" applyNumberFormat="1" applyFont="1" applyBorder="1" applyAlignment="1">
      <alignment horizontal="center" vertical="center"/>
    </xf>
    <xf numFmtId="49" fontId="2" fillId="0" borderId="47" xfId="0" applyNumberFormat="1" applyFont="1" applyBorder="1" applyAlignment="1">
      <alignment horizontal="center" vertical="center"/>
    </xf>
    <xf numFmtId="49" fontId="6" fillId="0" borderId="42" xfId="0" applyNumberFormat="1" applyFont="1" applyBorder="1" applyAlignment="1">
      <alignment horizontal="center" vertical="center"/>
    </xf>
    <xf numFmtId="49" fontId="6" fillId="0" borderId="43" xfId="0" applyNumberFormat="1" applyFont="1" applyBorder="1" applyAlignment="1">
      <alignment horizontal="center" vertical="center"/>
    </xf>
    <xf numFmtId="49" fontId="6" fillId="0" borderId="44" xfId="0" applyNumberFormat="1" applyFont="1" applyBorder="1" applyAlignment="1">
      <alignment horizontal="center" vertical="center"/>
    </xf>
    <xf numFmtId="49" fontId="6" fillId="0" borderId="52" xfId="0" applyNumberFormat="1" applyFont="1" applyBorder="1" applyAlignment="1">
      <alignment horizontal="center" vertical="center"/>
    </xf>
    <xf numFmtId="49" fontId="6" fillId="0" borderId="0" xfId="0" applyNumberFormat="1" applyFont="1" applyBorder="1" applyAlignment="1">
      <alignment horizontal="center" vertical="center"/>
    </xf>
    <xf numFmtId="49" fontId="6" fillId="0" borderId="53" xfId="0" applyNumberFormat="1" applyFont="1" applyBorder="1" applyAlignment="1">
      <alignment horizontal="center" vertical="center"/>
    </xf>
    <xf numFmtId="49" fontId="6" fillId="0" borderId="45" xfId="0" applyNumberFormat="1" applyFont="1" applyBorder="1" applyAlignment="1">
      <alignment horizontal="center" vertical="center"/>
    </xf>
    <xf numFmtId="49" fontId="6" fillId="0" borderId="46" xfId="0" applyNumberFormat="1" applyFont="1" applyBorder="1" applyAlignment="1">
      <alignment horizontal="center" vertical="center"/>
    </xf>
    <xf numFmtId="49" fontId="6" fillId="0" borderId="47" xfId="0" applyNumberFormat="1" applyFont="1" applyBorder="1" applyAlignment="1">
      <alignment horizontal="center" vertical="center"/>
    </xf>
    <xf numFmtId="0" fontId="0" fillId="0" borderId="25" xfId="0" applyBorder="1" applyAlignment="1">
      <alignment horizontal="center" vertical="center"/>
    </xf>
    <xf numFmtId="0" fontId="0" fillId="0" borderId="39"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25" xfId="0" applyBorder="1" applyAlignment="1">
      <alignment horizontal="center" vertical="center" wrapText="1"/>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1" fillId="0" borderId="66" xfId="0" applyFont="1" applyBorder="1" applyAlignment="1">
      <alignment horizontal="center" textRotation="90"/>
    </xf>
    <xf numFmtId="0" fontId="1" fillId="0" borderId="67" xfId="0" applyFont="1" applyBorder="1" applyAlignment="1">
      <alignment horizontal="center" textRotation="90"/>
    </xf>
    <xf numFmtId="0" fontId="1" fillId="0" borderId="68" xfId="0" applyFont="1" applyBorder="1" applyAlignment="1">
      <alignment horizontal="center" textRotation="90"/>
    </xf>
    <xf numFmtId="49" fontId="2" fillId="0" borderId="31" xfId="0" applyNumberFormat="1" applyFont="1" applyBorder="1" applyAlignment="1">
      <alignment horizontal="center"/>
    </xf>
    <xf numFmtId="49" fontId="2" fillId="0" borderId="20" xfId="0" applyNumberFormat="1" applyFont="1" applyBorder="1" applyAlignment="1">
      <alignment horizontal="center"/>
    </xf>
    <xf numFmtId="0" fontId="0" fillId="0" borderId="14" xfId="0" applyNumberFormat="1" applyFill="1" applyBorder="1" applyAlignment="1" applyProtection="1">
      <alignment horizontal="center" vertical="center" wrapText="1"/>
    </xf>
    <xf numFmtId="0" fontId="1" fillId="0" borderId="30" xfId="0" applyNumberFormat="1" applyFont="1" applyFill="1" applyBorder="1" applyAlignment="1" applyProtection="1">
      <alignment horizontal="center" vertical="center" wrapText="1"/>
    </xf>
    <xf numFmtId="0" fontId="1" fillId="0" borderId="10" xfId="0" applyNumberFormat="1" applyFont="1" applyFill="1" applyBorder="1" applyAlignment="1" applyProtection="1">
      <alignment horizontal="center" vertical="center" wrapText="1"/>
    </xf>
    <xf numFmtId="49" fontId="0" fillId="0" borderId="15" xfId="0" applyNumberFormat="1" applyFill="1" applyBorder="1" applyAlignment="1" applyProtection="1">
      <alignment horizontal="center" vertical="center"/>
    </xf>
    <xf numFmtId="49" fontId="1" fillId="0" borderId="24" xfId="0" applyNumberFormat="1" applyFont="1" applyFill="1" applyBorder="1" applyAlignment="1" applyProtection="1">
      <alignment horizontal="center" vertical="center"/>
    </xf>
    <xf numFmtId="49" fontId="1" fillId="0" borderId="13" xfId="0" applyNumberFormat="1" applyFont="1" applyFill="1" applyBorder="1" applyAlignment="1" applyProtection="1">
      <alignment horizontal="center" vertical="center"/>
    </xf>
    <xf numFmtId="0" fontId="6" fillId="0" borderId="14" xfId="0" applyFont="1" applyBorder="1" applyAlignment="1">
      <alignment horizontal="center" vertical="center" textRotation="90"/>
    </xf>
    <xf numFmtId="0" fontId="6" fillId="0" borderId="30" xfId="0" applyFont="1" applyBorder="1" applyAlignment="1">
      <alignment horizontal="center" vertical="center" textRotation="90"/>
    </xf>
    <xf numFmtId="0" fontId="0" fillId="0" borderId="22" xfId="0" applyNumberFormat="1" applyBorder="1" applyAlignment="1">
      <alignment horizontal="center" vertical="center" wrapText="1"/>
    </xf>
    <xf numFmtId="0" fontId="0" fillId="0" borderId="30" xfId="0" applyNumberFormat="1" applyBorder="1" applyAlignment="1">
      <alignment horizontal="center" vertical="center" wrapText="1"/>
    </xf>
    <xf numFmtId="0" fontId="0" fillId="0" borderId="37" xfId="0" applyNumberFormat="1" applyBorder="1" applyAlignment="1">
      <alignment horizontal="center" vertical="center" wrapText="1"/>
    </xf>
    <xf numFmtId="0" fontId="0" fillId="0" borderId="50" xfId="0" applyNumberFormat="1" applyBorder="1" applyAlignment="1">
      <alignment horizontal="center" vertical="center" wrapText="1"/>
    </xf>
    <xf numFmtId="49" fontId="0" fillId="0" borderId="32" xfId="0" applyNumberFormat="1" applyBorder="1" applyAlignment="1">
      <alignment horizontal="center" vertical="center"/>
    </xf>
    <xf numFmtId="49" fontId="0" fillId="0" borderId="10" xfId="0" applyNumberFormat="1" applyBorder="1" applyAlignment="1">
      <alignment horizontal="center" vertical="center"/>
    </xf>
    <xf numFmtId="49" fontId="0" fillId="0" borderId="52" xfId="0" applyNumberFormat="1" applyBorder="1" applyAlignment="1">
      <alignment horizontal="center"/>
    </xf>
    <xf numFmtId="49" fontId="0" fillId="0" borderId="0" xfId="0" applyNumberFormat="1" applyBorder="1" applyAlignment="1">
      <alignment horizontal="center"/>
    </xf>
    <xf numFmtId="49" fontId="1" fillId="0" borderId="26" xfId="0" applyNumberFormat="1" applyFont="1" applyFill="1" applyBorder="1" applyAlignment="1" applyProtection="1">
      <alignment horizontal="center" vertical="center"/>
    </xf>
    <xf numFmtId="49" fontId="1" fillId="0" borderId="39" xfId="0" applyNumberFormat="1" applyFont="1" applyFill="1" applyBorder="1" applyAlignment="1" applyProtection="1">
      <alignment horizontal="center" vertical="center"/>
    </xf>
    <xf numFmtId="49" fontId="1" fillId="0" borderId="32" xfId="0" applyNumberFormat="1" applyFont="1" applyFill="1" applyBorder="1" applyAlignment="1" applyProtection="1">
      <alignment horizontal="center" vertical="center"/>
    </xf>
    <xf numFmtId="49" fontId="1" fillId="0" borderId="14" xfId="0" applyNumberFormat="1" applyFont="1" applyFill="1" applyBorder="1" applyAlignment="1" applyProtection="1">
      <alignment horizontal="center" vertical="center"/>
    </xf>
    <xf numFmtId="49" fontId="1" fillId="0" borderId="30" xfId="0" applyNumberFormat="1" applyFont="1" applyFill="1" applyBorder="1" applyAlignment="1" applyProtection="1">
      <alignment horizontal="center" vertical="center"/>
    </xf>
    <xf numFmtId="49" fontId="1" fillId="0" borderId="10" xfId="0" applyNumberFormat="1" applyFont="1" applyFill="1" applyBorder="1" applyAlignment="1" applyProtection="1">
      <alignment horizontal="center" vertical="center"/>
    </xf>
    <xf numFmtId="0" fontId="0" fillId="0" borderId="34" xfId="0" applyBorder="1" applyAlignment="1">
      <alignment horizontal="center" vertical="center" wrapText="1"/>
    </xf>
    <xf numFmtId="0" fontId="0" fillId="0" borderId="10" xfId="0" applyNumberFormat="1" applyBorder="1" applyAlignment="1">
      <alignment horizontal="center" vertical="center" wrapText="1"/>
    </xf>
    <xf numFmtId="49" fontId="2" fillId="0" borderId="27" xfId="0" applyNumberFormat="1" applyFont="1" applyBorder="1" applyAlignment="1">
      <alignment horizontal="center"/>
    </xf>
    <xf numFmtId="0" fontId="1" fillId="0" borderId="26" xfId="0" applyFont="1" applyBorder="1" applyAlignment="1">
      <alignment horizontal="center" vertical="center"/>
    </xf>
    <xf numFmtId="0" fontId="6" fillId="0" borderId="35" xfId="0" applyFont="1" applyBorder="1" applyAlignment="1">
      <alignment horizontal="center" vertical="center" textRotation="90"/>
    </xf>
    <xf numFmtId="49" fontId="1" fillId="0" borderId="26" xfId="0" applyNumberFormat="1" applyFont="1" applyBorder="1" applyAlignment="1">
      <alignment horizontal="center" vertical="center"/>
    </xf>
    <xf numFmtId="49" fontId="1" fillId="0" borderId="39" xfId="0" applyNumberFormat="1" applyFont="1" applyBorder="1" applyAlignment="1">
      <alignment horizontal="center" vertical="center"/>
    </xf>
    <xf numFmtId="49" fontId="1" fillId="0" borderId="32" xfId="0" applyNumberFormat="1" applyFont="1" applyBorder="1" applyAlignment="1">
      <alignment horizontal="center" vertical="center"/>
    </xf>
    <xf numFmtId="49" fontId="1" fillId="0" borderId="14" xfId="0" applyNumberFormat="1" applyFont="1" applyBorder="1" applyAlignment="1">
      <alignment horizontal="center" vertical="center"/>
    </xf>
    <xf numFmtId="49" fontId="1" fillId="0" borderId="30"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0" fillId="0" borderId="51" xfId="0" applyNumberFormat="1" applyBorder="1" applyAlignment="1">
      <alignment horizontal="center" vertical="center" wrapText="1"/>
    </xf>
    <xf numFmtId="49" fontId="0" fillId="0" borderId="17" xfId="0" applyNumberFormat="1" applyBorder="1" applyAlignment="1">
      <alignment horizontal="center" vertical="center" wrapText="1"/>
    </xf>
    <xf numFmtId="0" fontId="0" fillId="0" borderId="14" xfId="0" applyNumberFormat="1" applyBorder="1" applyAlignment="1">
      <alignment horizontal="center" vertical="center" wrapText="1"/>
    </xf>
    <xf numFmtId="49" fontId="1" fillId="0" borderId="15" xfId="0" applyNumberFormat="1" applyFont="1" applyBorder="1" applyAlignment="1">
      <alignment horizontal="center" vertical="center"/>
    </xf>
    <xf numFmtId="49" fontId="1" fillId="0" borderId="24"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23" xfId="0" applyNumberFormat="1" applyFont="1" applyBorder="1" applyAlignment="1">
      <alignment horizontal="center" vertical="center"/>
    </xf>
    <xf numFmtId="0" fontId="7" fillId="0" borderId="40" xfId="0" applyNumberFormat="1" applyFont="1" applyFill="1" applyBorder="1" applyAlignment="1" applyProtection="1">
      <alignment horizontal="center" vertical="center"/>
    </xf>
    <xf numFmtId="0" fontId="7" fillId="0" borderId="37" xfId="0" applyNumberFormat="1" applyFont="1" applyFill="1" applyBorder="1" applyAlignment="1" applyProtection="1">
      <alignment horizontal="center" vertical="center"/>
    </xf>
    <xf numFmtId="0" fontId="7" fillId="0" borderId="50" xfId="0" applyNumberFormat="1" applyFont="1" applyFill="1" applyBorder="1" applyAlignment="1" applyProtection="1">
      <alignment horizontal="center" vertical="center"/>
    </xf>
    <xf numFmtId="49" fontId="7" fillId="0" borderId="25" xfId="0" applyNumberFormat="1" applyFont="1" applyFill="1" applyBorder="1" applyAlignment="1" applyProtection="1">
      <alignment horizontal="center" vertical="center"/>
    </xf>
    <xf numFmtId="49" fontId="7" fillId="0" borderId="39" xfId="0" applyNumberFormat="1" applyFont="1" applyFill="1" applyBorder="1" applyAlignment="1" applyProtection="1">
      <alignment horizontal="center" vertical="center"/>
    </xf>
    <xf numFmtId="49" fontId="7" fillId="0" borderId="32" xfId="0" applyNumberFormat="1" applyFont="1" applyFill="1" applyBorder="1" applyAlignment="1" applyProtection="1">
      <alignment horizontal="center" vertical="center"/>
    </xf>
    <xf numFmtId="49" fontId="7" fillId="0" borderId="22" xfId="0" applyNumberFormat="1" applyFont="1" applyFill="1" applyBorder="1" applyAlignment="1" applyProtection="1">
      <alignment horizontal="center" vertical="center"/>
    </xf>
    <xf numFmtId="49" fontId="7" fillId="0" borderId="30" xfId="0" applyNumberFormat="1" applyFont="1" applyFill="1" applyBorder="1" applyAlignment="1" applyProtection="1">
      <alignment horizontal="center" vertical="center"/>
    </xf>
    <xf numFmtId="49" fontId="7" fillId="0" borderId="10" xfId="0" applyNumberFormat="1" applyFont="1" applyFill="1" applyBorder="1" applyAlignment="1" applyProtection="1">
      <alignment horizontal="center" vertical="center"/>
    </xf>
    <xf numFmtId="49" fontId="7" fillId="0" borderId="63" xfId="0" applyNumberFormat="1" applyFont="1" applyFill="1" applyBorder="1" applyAlignment="1" applyProtection="1">
      <alignment horizontal="center" vertical="center" wrapText="1"/>
    </xf>
    <xf numFmtId="49" fontId="7" fillId="0" borderId="40" xfId="0" applyNumberFormat="1" applyFont="1" applyFill="1" applyBorder="1" applyAlignment="1" applyProtection="1">
      <alignment horizontal="center" vertical="center" wrapText="1"/>
    </xf>
    <xf numFmtId="49" fontId="7" fillId="0" borderId="38" xfId="0" applyNumberFormat="1" applyFont="1" applyFill="1" applyBorder="1" applyAlignment="1" applyProtection="1">
      <alignment horizontal="center" vertical="center" wrapText="1"/>
    </xf>
    <xf numFmtId="49" fontId="7" fillId="0" borderId="37" xfId="0" applyNumberFormat="1" applyFont="1" applyFill="1" applyBorder="1" applyAlignment="1" applyProtection="1">
      <alignment horizontal="center" vertical="center" wrapText="1"/>
    </xf>
    <xf numFmtId="49" fontId="7" fillId="0" borderId="65" xfId="0" applyNumberFormat="1" applyFont="1" applyFill="1" applyBorder="1" applyAlignment="1" applyProtection="1">
      <alignment horizontal="center" vertical="center" wrapText="1"/>
    </xf>
    <xf numFmtId="49" fontId="7" fillId="0" borderId="50" xfId="0" applyNumberFormat="1" applyFont="1" applyFill="1" applyBorder="1" applyAlignment="1" applyProtection="1">
      <alignment horizontal="center" vertical="center" wrapText="1"/>
    </xf>
    <xf numFmtId="0" fontId="12" fillId="0" borderId="22" xfId="0" applyNumberFormat="1" applyFont="1" applyFill="1" applyBorder="1" applyAlignment="1" applyProtection="1">
      <alignment horizontal="center" vertical="center" wrapText="1"/>
    </xf>
    <xf numFmtId="0" fontId="12" fillId="0" borderId="30" xfId="0" applyNumberFormat="1" applyFont="1" applyFill="1" applyBorder="1" applyAlignment="1" applyProtection="1">
      <alignment horizontal="center" vertical="center" wrapText="1"/>
    </xf>
    <xf numFmtId="0" fontId="12" fillId="0" borderId="10" xfId="0" applyNumberFormat="1" applyFont="1" applyFill="1" applyBorder="1" applyAlignment="1" applyProtection="1">
      <alignment horizontal="center" vertical="center" wrapText="1"/>
    </xf>
    <xf numFmtId="49" fontId="1" fillId="0" borderId="42" xfId="0" applyNumberFormat="1" applyFont="1" applyFill="1" applyBorder="1" applyAlignment="1" applyProtection="1">
      <alignment horizontal="center"/>
    </xf>
    <xf numFmtId="49" fontId="1" fillId="0" borderId="43" xfId="0" applyNumberFormat="1" applyFont="1" applyFill="1" applyBorder="1" applyAlignment="1" applyProtection="1">
      <alignment horizontal="center"/>
    </xf>
    <xf numFmtId="49" fontId="1" fillId="0" borderId="44" xfId="0" applyNumberFormat="1" applyFont="1" applyFill="1" applyBorder="1" applyAlignment="1" applyProtection="1">
      <alignment horizontal="center"/>
    </xf>
    <xf numFmtId="49" fontId="1" fillId="0" borderId="52" xfId="0" applyNumberFormat="1" applyFont="1" applyFill="1" applyBorder="1" applyAlignment="1" applyProtection="1">
      <alignment horizontal="center"/>
    </xf>
    <xf numFmtId="49" fontId="1" fillId="0" borderId="0" xfId="0" applyNumberFormat="1" applyFont="1" applyFill="1" applyBorder="1" applyAlignment="1" applyProtection="1">
      <alignment horizontal="center"/>
    </xf>
    <xf numFmtId="49" fontId="1" fillId="0" borderId="53" xfId="0" applyNumberFormat="1" applyFont="1" applyFill="1" applyBorder="1" applyAlignment="1" applyProtection="1">
      <alignment horizontal="center"/>
    </xf>
    <xf numFmtId="49" fontId="7" fillId="0" borderId="26" xfId="0" applyNumberFormat="1" applyFont="1" applyFill="1" applyBorder="1" applyAlignment="1" applyProtection="1">
      <alignment horizontal="center" vertical="center"/>
    </xf>
    <xf numFmtId="49" fontId="7" fillId="0" borderId="14" xfId="0" applyNumberFormat="1" applyFont="1" applyFill="1" applyBorder="1" applyAlignment="1" applyProtection="1">
      <alignment horizontal="center" vertical="center"/>
    </xf>
    <xf numFmtId="49" fontId="7" fillId="0" borderId="51" xfId="0" applyNumberFormat="1" applyFont="1" applyFill="1" applyBorder="1" applyAlignment="1" applyProtection="1">
      <alignment horizontal="center" vertical="center" wrapText="1"/>
    </xf>
    <xf numFmtId="49" fontId="7" fillId="0" borderId="17" xfId="0" applyNumberFormat="1" applyFont="1" applyFill="1" applyBorder="1" applyAlignment="1" applyProtection="1">
      <alignment horizontal="center" vertical="center" wrapText="1"/>
    </xf>
    <xf numFmtId="0" fontId="7" fillId="0" borderId="14" xfId="0" applyNumberFormat="1" applyFont="1" applyFill="1" applyBorder="1" applyAlignment="1" applyProtection="1">
      <alignment horizontal="center" vertical="center" wrapText="1"/>
    </xf>
    <xf numFmtId="0" fontId="7" fillId="0" borderId="30" xfId="0" applyNumberFormat="1" applyFont="1" applyFill="1" applyBorder="1" applyAlignment="1" applyProtection="1">
      <alignment horizontal="center" vertical="center" wrapText="1"/>
    </xf>
    <xf numFmtId="0" fontId="7" fillId="0" borderId="10" xfId="0" applyNumberFormat="1" applyFont="1" applyFill="1" applyBorder="1" applyAlignment="1" applyProtection="1">
      <alignment horizontal="center" vertical="center" wrapText="1"/>
    </xf>
    <xf numFmtId="49" fontId="7" fillId="0" borderId="51" xfId="0" applyNumberFormat="1" applyFont="1" applyFill="1" applyBorder="1" applyAlignment="1" applyProtection="1">
      <alignment horizontal="center" vertical="center"/>
    </xf>
    <xf numFmtId="49" fontId="7" fillId="0" borderId="38" xfId="0" applyNumberFormat="1" applyFont="1" applyFill="1" applyBorder="1" applyAlignment="1" applyProtection="1">
      <alignment horizontal="center" vertical="center"/>
    </xf>
    <xf numFmtId="49" fontId="7" fillId="0" borderId="65" xfId="0" applyNumberFormat="1" applyFont="1" applyFill="1" applyBorder="1" applyAlignment="1" applyProtection="1">
      <alignment horizontal="center" vertical="center"/>
    </xf>
    <xf numFmtId="0" fontId="7" fillId="0" borderId="30" xfId="0" applyNumberFormat="1" applyFont="1" applyFill="1" applyBorder="1" applyAlignment="1" applyProtection="1">
      <alignment horizontal="center" vertical="center"/>
    </xf>
    <xf numFmtId="0" fontId="7" fillId="0" borderId="10" xfId="0" applyNumberFormat="1" applyFont="1" applyFill="1" applyBorder="1" applyAlignment="1" applyProtection="1">
      <alignment horizontal="center" vertical="center"/>
    </xf>
    <xf numFmtId="0" fontId="6" fillId="0" borderId="30" xfId="0" applyNumberFormat="1" applyFont="1" applyFill="1" applyBorder="1" applyAlignment="1" applyProtection="1">
      <alignment horizontal="center" vertical="center" textRotation="90"/>
    </xf>
    <xf numFmtId="0" fontId="7" fillId="0" borderId="22" xfId="0" applyNumberFormat="1" applyFont="1" applyFill="1" applyBorder="1" applyAlignment="1" applyProtection="1">
      <alignment horizontal="center" vertical="center"/>
    </xf>
    <xf numFmtId="49" fontId="1" fillId="0" borderId="22" xfId="0" applyNumberFormat="1" applyFont="1" applyFill="1" applyBorder="1" applyAlignment="1" applyProtection="1">
      <alignment horizontal="center" vertical="center"/>
    </xf>
    <xf numFmtId="0" fontId="12" fillId="0" borderId="22" xfId="0" applyNumberFormat="1" applyFont="1" applyBorder="1" applyAlignment="1">
      <alignment horizontal="center" vertical="center" wrapText="1"/>
    </xf>
    <xf numFmtId="0" fontId="12" fillId="0" borderId="10" xfId="0" applyNumberFormat="1" applyFont="1" applyBorder="1" applyAlignment="1">
      <alignment horizontal="center" vertical="center" wrapText="1"/>
    </xf>
    <xf numFmtId="49" fontId="1" fillId="0" borderId="63" xfId="0" applyNumberFormat="1" applyFont="1" applyBorder="1" applyAlignment="1">
      <alignment horizontal="center" vertical="center"/>
    </xf>
    <xf numFmtId="49" fontId="0" fillId="0" borderId="65" xfId="0" applyNumberFormat="1" applyBorder="1" applyAlignment="1">
      <alignment horizontal="center" vertical="center"/>
    </xf>
    <xf numFmtId="49" fontId="0" fillId="0" borderId="63" xfId="0" applyNumberFormat="1" applyBorder="1" applyAlignment="1">
      <alignment horizontal="center" vertical="center"/>
    </xf>
    <xf numFmtId="49" fontId="1" fillId="0" borderId="25" xfId="0" applyNumberFormat="1" applyFont="1" applyBorder="1" applyAlignment="1">
      <alignment horizontal="center" vertical="center"/>
    </xf>
    <xf numFmtId="49" fontId="1" fillId="0" borderId="22" xfId="0" applyNumberFormat="1" applyFont="1" applyBorder="1" applyAlignment="1">
      <alignment horizontal="center" vertical="center"/>
    </xf>
    <xf numFmtId="164" fontId="2" fillId="9" borderId="63" xfId="0" applyNumberFormat="1" applyFont="1" applyFill="1" applyBorder="1" applyAlignment="1">
      <alignment horizontal="center" vertical="center" wrapText="1"/>
    </xf>
    <xf numFmtId="164" fontId="2" fillId="9" borderId="40" xfId="0" applyNumberFormat="1" applyFont="1" applyFill="1" applyBorder="1" applyAlignment="1">
      <alignment horizontal="center" vertical="center" wrapText="1"/>
    </xf>
    <xf numFmtId="164" fontId="2" fillId="9" borderId="38" xfId="0" applyNumberFormat="1" applyFont="1" applyFill="1" applyBorder="1" applyAlignment="1">
      <alignment horizontal="center" vertical="center" wrapText="1"/>
    </xf>
    <xf numFmtId="164" fontId="2" fillId="9" borderId="37" xfId="0" applyNumberFormat="1" applyFont="1" applyFill="1" applyBorder="1" applyAlignment="1">
      <alignment horizontal="center" vertical="center" wrapText="1"/>
    </xf>
    <xf numFmtId="49" fontId="1" fillId="0" borderId="25" xfId="0" applyNumberFormat="1" applyFont="1" applyFill="1" applyBorder="1" applyAlignment="1" applyProtection="1">
      <alignment horizontal="center" vertical="center"/>
    </xf>
    <xf numFmtId="49" fontId="1" fillId="0" borderId="63" xfId="0" applyNumberFormat="1" applyFont="1" applyFill="1" applyBorder="1" applyAlignment="1" applyProtection="1">
      <alignment horizontal="center" vertical="center" wrapText="1"/>
    </xf>
    <xf numFmtId="49" fontId="1" fillId="0" borderId="40" xfId="0" applyNumberFormat="1" applyFont="1" applyFill="1" applyBorder="1" applyAlignment="1" applyProtection="1">
      <alignment horizontal="center" vertical="center" wrapText="1"/>
    </xf>
    <xf numFmtId="49" fontId="1" fillId="0" borderId="38" xfId="0" applyNumberFormat="1" applyFont="1" applyFill="1" applyBorder="1" applyAlignment="1" applyProtection="1">
      <alignment horizontal="center" vertical="center" wrapText="1"/>
    </xf>
    <xf numFmtId="49" fontId="1" fillId="0" borderId="37" xfId="0" applyNumberFormat="1" applyFont="1" applyFill="1" applyBorder="1" applyAlignment="1" applyProtection="1">
      <alignment horizontal="center" vertical="center" wrapText="1"/>
    </xf>
    <xf numFmtId="49" fontId="1" fillId="0" borderId="65" xfId="0" applyNumberFormat="1" applyFont="1" applyFill="1" applyBorder="1" applyAlignment="1" applyProtection="1">
      <alignment horizontal="center" vertical="center" wrapText="1"/>
    </xf>
    <xf numFmtId="49" fontId="1" fillId="0" borderId="50" xfId="0" applyNumberFormat="1" applyFont="1" applyFill="1" applyBorder="1" applyAlignment="1" applyProtection="1">
      <alignment horizontal="center" vertical="center" wrapText="1"/>
    </xf>
    <xf numFmtId="0" fontId="1" fillId="0" borderId="22" xfId="0" applyNumberFormat="1" applyFont="1" applyFill="1" applyBorder="1" applyAlignment="1" applyProtection="1">
      <alignment horizontal="center" vertical="center" wrapText="1"/>
    </xf>
    <xf numFmtId="49" fontId="1" fillId="0" borderId="23" xfId="0" applyNumberFormat="1" applyFont="1" applyFill="1" applyBorder="1" applyAlignment="1" applyProtection="1">
      <alignment horizontal="center" vertical="center"/>
    </xf>
    <xf numFmtId="0" fontId="1" fillId="0" borderId="25" xfId="0" applyNumberFormat="1" applyFont="1" applyFill="1" applyBorder="1" applyAlignment="1" applyProtection="1">
      <alignment horizontal="center" vertical="center"/>
    </xf>
    <xf numFmtId="0" fontId="1" fillId="0" borderId="39" xfId="0" applyNumberFormat="1" applyFont="1" applyFill="1" applyBorder="1" applyAlignment="1" applyProtection="1">
      <alignment horizontal="center" vertical="center"/>
    </xf>
    <xf numFmtId="0" fontId="1" fillId="0" borderId="32" xfId="0" applyNumberFormat="1" applyFont="1" applyFill="1" applyBorder="1" applyAlignment="1" applyProtection="1">
      <alignment horizontal="center" vertical="center"/>
    </xf>
    <xf numFmtId="0" fontId="2" fillId="9" borderId="51" xfId="0" applyFont="1" applyFill="1" applyBorder="1" applyAlignment="1">
      <alignment horizontal="center" vertical="center"/>
    </xf>
    <xf numFmtId="0" fontId="2" fillId="9" borderId="43" xfId="0" applyFont="1" applyFill="1" applyBorder="1" applyAlignment="1">
      <alignment horizontal="center" vertical="center"/>
    </xf>
    <xf numFmtId="0" fontId="2" fillId="9" borderId="17" xfId="0" applyFont="1" applyFill="1" applyBorder="1" applyAlignment="1">
      <alignment horizontal="center" vertical="center"/>
    </xf>
    <xf numFmtId="0" fontId="2" fillId="9" borderId="38" xfId="0" applyFont="1" applyFill="1" applyBorder="1" applyAlignment="1">
      <alignment horizontal="center" vertical="center"/>
    </xf>
    <xf numFmtId="0" fontId="2" fillId="9" borderId="0" xfId="0" applyFont="1" applyFill="1" applyBorder="1" applyAlignment="1">
      <alignment horizontal="center" vertical="center"/>
    </xf>
    <xf numFmtId="0" fontId="2" fillId="9" borderId="37" xfId="0" applyFont="1" applyFill="1" applyBorder="1" applyAlignment="1">
      <alignment horizontal="center" vertical="center"/>
    </xf>
    <xf numFmtId="0" fontId="2" fillId="9" borderId="65" xfId="0" applyFont="1" applyFill="1" applyBorder="1" applyAlignment="1">
      <alignment horizontal="center" vertical="center"/>
    </xf>
    <xf numFmtId="0" fontId="2" fillId="9" borderId="62" xfId="0" applyFont="1" applyFill="1" applyBorder="1" applyAlignment="1">
      <alignment horizontal="center" vertical="center"/>
    </xf>
    <xf numFmtId="0" fontId="2" fillId="9" borderId="50" xfId="0" applyFont="1" applyFill="1" applyBorder="1" applyAlignment="1">
      <alignment horizontal="center" vertical="center"/>
    </xf>
    <xf numFmtId="164" fontId="2" fillId="9" borderId="63" xfId="0" applyNumberFormat="1" applyFont="1" applyFill="1" applyBorder="1" applyAlignment="1" applyProtection="1">
      <alignment horizontal="center" vertical="center"/>
    </xf>
    <xf numFmtId="164" fontId="2" fillId="9" borderId="60" xfId="0" applyNumberFormat="1" applyFont="1" applyFill="1" applyBorder="1" applyAlignment="1" applyProtection="1">
      <alignment horizontal="center" vertical="center"/>
    </xf>
    <xf numFmtId="164" fontId="2" fillId="9" borderId="40" xfId="0" applyNumberFormat="1" applyFont="1" applyFill="1" applyBorder="1" applyAlignment="1" applyProtection="1">
      <alignment horizontal="center" vertical="center"/>
    </xf>
    <xf numFmtId="164" fontId="2" fillId="9" borderId="38" xfId="0" applyNumberFormat="1" applyFont="1" applyFill="1" applyBorder="1" applyAlignment="1" applyProtection="1">
      <alignment horizontal="center" vertical="center"/>
    </xf>
    <xf numFmtId="164" fontId="2" fillId="9" borderId="0" xfId="0" applyNumberFormat="1" applyFont="1" applyFill="1" applyBorder="1" applyAlignment="1" applyProtection="1">
      <alignment horizontal="center" vertical="center"/>
    </xf>
    <xf numFmtId="164" fontId="2" fillId="9" borderId="37" xfId="0" applyNumberFormat="1" applyFont="1" applyFill="1" applyBorder="1" applyAlignment="1" applyProtection="1">
      <alignment horizontal="center" vertical="center"/>
    </xf>
    <xf numFmtId="164" fontId="2" fillId="9" borderId="65" xfId="0" applyNumberFormat="1" applyFont="1" applyFill="1" applyBorder="1" applyAlignment="1" applyProtection="1">
      <alignment horizontal="center" vertical="center"/>
    </xf>
    <xf numFmtId="164" fontId="2" fillId="9" borderId="62" xfId="0" applyNumberFormat="1" applyFont="1" applyFill="1" applyBorder="1" applyAlignment="1" applyProtection="1">
      <alignment horizontal="center" vertical="center"/>
    </xf>
    <xf numFmtId="164" fontId="2" fillId="9" borderId="50" xfId="0" applyNumberFormat="1" applyFont="1" applyFill="1" applyBorder="1" applyAlignment="1" applyProtection="1">
      <alignment horizontal="center" vertical="center"/>
    </xf>
    <xf numFmtId="49" fontId="1" fillId="0" borderId="45" xfId="0" applyNumberFormat="1" applyFont="1" applyFill="1" applyBorder="1" applyAlignment="1" applyProtection="1">
      <alignment horizontal="center"/>
    </xf>
    <xf numFmtId="49" fontId="1" fillId="0" borderId="46" xfId="0" applyNumberFormat="1" applyFont="1" applyFill="1" applyBorder="1" applyAlignment="1" applyProtection="1">
      <alignment horizontal="center"/>
    </xf>
    <xf numFmtId="49" fontId="1" fillId="0" borderId="47" xfId="0" applyNumberFormat="1" applyFont="1" applyFill="1" applyBorder="1" applyAlignment="1" applyProtection="1">
      <alignment horizontal="center"/>
    </xf>
    <xf numFmtId="49" fontId="1" fillId="0" borderId="63"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49" fontId="1" fillId="0" borderId="38" xfId="0" applyNumberFormat="1" applyFont="1" applyBorder="1" applyAlignment="1">
      <alignment horizontal="center" vertical="center" wrapText="1"/>
    </xf>
    <xf numFmtId="49" fontId="1" fillId="0" borderId="37" xfId="0" applyNumberFormat="1" applyFont="1" applyBorder="1" applyAlignment="1">
      <alignment horizontal="center" vertical="center" wrapText="1"/>
    </xf>
    <xf numFmtId="49" fontId="1" fillId="0" borderId="65" xfId="0" applyNumberFormat="1" applyFont="1" applyBorder="1" applyAlignment="1">
      <alignment horizontal="center" vertical="center" wrapText="1"/>
    </xf>
    <xf numFmtId="49" fontId="1" fillId="0" borderId="50" xfId="0" applyNumberFormat="1" applyFont="1" applyBorder="1" applyAlignment="1">
      <alignment horizontal="center" vertical="center" wrapText="1"/>
    </xf>
    <xf numFmtId="0" fontId="0" fillId="0" borderId="67" xfId="0" applyBorder="1" applyAlignment="1">
      <alignment horizontal="center" textRotation="90"/>
    </xf>
    <xf numFmtId="0" fontId="0" fillId="0" borderId="68" xfId="0" applyBorder="1" applyAlignment="1">
      <alignment horizontal="center" textRotation="90"/>
    </xf>
    <xf numFmtId="49" fontId="1" fillId="0" borderId="51" xfId="0" applyNumberFormat="1" applyFont="1" applyFill="1" applyBorder="1" applyAlignment="1" applyProtection="1">
      <alignment horizontal="center" vertical="center" wrapText="1"/>
    </xf>
    <xf numFmtId="49" fontId="1" fillId="0" borderId="17" xfId="0" applyNumberFormat="1" applyFont="1" applyFill="1" applyBorder="1" applyAlignment="1" applyProtection="1">
      <alignment horizontal="center" vertical="center" wrapText="1"/>
    </xf>
    <xf numFmtId="0" fontId="1" fillId="0" borderId="14" xfId="0" applyNumberFormat="1" applyFont="1" applyFill="1" applyBorder="1" applyAlignment="1" applyProtection="1">
      <alignment horizontal="center" vertical="center" wrapText="1"/>
    </xf>
    <xf numFmtId="49" fontId="1" fillId="0" borderId="15" xfId="0" applyNumberFormat="1" applyFont="1" applyFill="1" applyBorder="1" applyAlignment="1" applyProtection="1">
      <alignment horizontal="center" vertical="center"/>
    </xf>
    <xf numFmtId="0" fontId="1" fillId="0" borderId="26" xfId="0" applyNumberFormat="1" applyFont="1" applyFill="1" applyBorder="1" applyAlignment="1" applyProtection="1">
      <alignment horizontal="center" vertical="center"/>
    </xf>
    <xf numFmtId="0" fontId="6" fillId="0" borderId="14" xfId="0" applyNumberFormat="1" applyFont="1" applyFill="1" applyBorder="1" applyAlignment="1" applyProtection="1">
      <alignment horizontal="center" vertical="center" textRotation="90"/>
    </xf>
    <xf numFmtId="0" fontId="6" fillId="0" borderId="35" xfId="0" applyNumberFormat="1" applyFont="1" applyFill="1" applyBorder="1" applyAlignment="1" applyProtection="1">
      <alignment horizontal="center" vertical="center" textRotation="90"/>
    </xf>
    <xf numFmtId="49" fontId="1" fillId="0" borderId="60" xfId="0" applyNumberFormat="1"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49" fontId="1" fillId="0" borderId="62" xfId="0" applyNumberFormat="1" applyFont="1" applyFill="1" applyBorder="1" applyAlignment="1" applyProtection="1">
      <alignment horizontal="center" vertical="center" wrapText="1"/>
    </xf>
    <xf numFmtId="49" fontId="1" fillId="0" borderId="22" xfId="0" applyNumberFormat="1" applyFont="1" applyFill="1" applyBorder="1" applyAlignment="1">
      <alignment horizontal="center" vertical="center" wrapText="1"/>
    </xf>
    <xf numFmtId="49" fontId="1" fillId="0" borderId="30" xfId="0" applyNumberFormat="1" applyFont="1" applyFill="1" applyBorder="1" applyAlignment="1">
      <alignment horizontal="center" vertical="center" wrapText="1"/>
    </xf>
    <xf numFmtId="49" fontId="1" fillId="0" borderId="10" xfId="0" applyNumberFormat="1" applyFont="1" applyFill="1" applyBorder="1" applyAlignment="1">
      <alignment horizontal="center" vertical="center" wrapText="1"/>
    </xf>
    <xf numFmtId="0" fontId="12" fillId="0" borderId="22" xfId="0" applyNumberFormat="1" applyFont="1" applyFill="1" applyBorder="1" applyAlignment="1">
      <alignment horizontal="center" vertical="center" wrapText="1"/>
    </xf>
    <xf numFmtId="0" fontId="12" fillId="0" borderId="30" xfId="0" applyNumberFormat="1" applyFont="1" applyFill="1" applyBorder="1" applyAlignment="1">
      <alignment horizontal="center" vertical="center" wrapText="1"/>
    </xf>
    <xf numFmtId="0" fontId="12" fillId="0" borderId="10" xfId="0" applyNumberFormat="1" applyFont="1" applyFill="1" applyBorder="1" applyAlignment="1">
      <alignment horizontal="center" vertical="center" wrapText="1"/>
    </xf>
    <xf numFmtId="49" fontId="1" fillId="0" borderId="48" xfId="0" applyNumberFormat="1" applyFont="1" applyBorder="1" applyAlignment="1">
      <alignment horizontal="center" vertical="center"/>
    </xf>
    <xf numFmtId="49" fontId="1" fillId="0" borderId="12" xfId="0" applyNumberFormat="1" applyFont="1" applyBorder="1" applyAlignment="1">
      <alignment horizontal="center" vertical="center"/>
    </xf>
    <xf numFmtId="49" fontId="1" fillId="0" borderId="59" xfId="0" applyNumberFormat="1" applyFont="1" applyFill="1" applyBorder="1" applyAlignment="1">
      <alignment horizontal="center" vertical="center"/>
    </xf>
    <xf numFmtId="49" fontId="1" fillId="0" borderId="52" xfId="0" applyNumberFormat="1" applyFont="1" applyFill="1" applyBorder="1" applyAlignment="1">
      <alignment horizontal="center" vertical="center"/>
    </xf>
    <xf numFmtId="49" fontId="1" fillId="0" borderId="21" xfId="0" applyNumberFormat="1" applyFont="1" applyFill="1" applyBorder="1" applyAlignment="1">
      <alignment horizontal="center" vertical="center"/>
    </xf>
    <xf numFmtId="49" fontId="1" fillId="0" borderId="22" xfId="0" applyNumberFormat="1" applyFont="1" applyFill="1" applyBorder="1" applyAlignment="1">
      <alignment horizontal="center" vertical="center"/>
    </xf>
    <xf numFmtId="49" fontId="1" fillId="0" borderId="30" xfId="0" applyNumberFormat="1" applyFont="1" applyFill="1" applyBorder="1" applyAlignment="1">
      <alignment horizontal="center" vertical="center"/>
    </xf>
    <xf numFmtId="49" fontId="1" fillId="0" borderId="10" xfId="0" applyNumberFormat="1" applyFont="1" applyFill="1" applyBorder="1" applyAlignment="1">
      <alignment horizontal="center" vertical="center"/>
    </xf>
    <xf numFmtId="49" fontId="1" fillId="0" borderId="42" xfId="0" applyNumberFormat="1" applyFont="1" applyBorder="1" applyAlignment="1">
      <alignment horizontal="left"/>
    </xf>
    <xf numFmtId="49" fontId="0" fillId="0" borderId="43" xfId="0" applyNumberFormat="1" applyBorder="1" applyAlignment="1">
      <alignment horizontal="left"/>
    </xf>
    <xf numFmtId="49" fontId="0" fillId="0" borderId="44" xfId="0" applyNumberFormat="1" applyBorder="1" applyAlignment="1">
      <alignment horizontal="left"/>
    </xf>
    <xf numFmtId="49" fontId="0" fillId="0" borderId="45" xfId="0" applyNumberFormat="1" applyBorder="1" applyAlignment="1">
      <alignment horizontal="left"/>
    </xf>
    <xf numFmtId="49" fontId="0" fillId="0" borderId="46" xfId="0" applyNumberFormat="1" applyBorder="1" applyAlignment="1">
      <alignment horizontal="left"/>
    </xf>
    <xf numFmtId="49" fontId="0" fillId="0" borderId="47" xfId="0" applyNumberFormat="1" applyBorder="1" applyAlignment="1">
      <alignment horizontal="left"/>
    </xf>
    <xf numFmtId="49" fontId="1" fillId="0" borderId="39" xfId="0" applyNumberFormat="1" applyFont="1" applyFill="1" applyBorder="1" applyAlignment="1">
      <alignment horizontal="center" vertical="center"/>
    </xf>
    <xf numFmtId="49" fontId="0" fillId="0" borderId="39" xfId="0" applyNumberFormat="1" applyFill="1" applyBorder="1" applyAlignment="1">
      <alignment horizontal="center" vertical="center"/>
    </xf>
    <xf numFmtId="49" fontId="0" fillId="0" borderId="32" xfId="0" applyNumberFormat="1" applyFill="1" applyBorder="1" applyAlignment="1">
      <alignment horizontal="center" vertical="center"/>
    </xf>
    <xf numFmtId="49" fontId="0" fillId="0" borderId="30" xfId="0" applyNumberFormat="1" applyFill="1" applyBorder="1" applyAlignment="1">
      <alignment horizontal="center" vertical="center" wrapText="1"/>
    </xf>
    <xf numFmtId="49" fontId="0" fillId="0" borderId="10" xfId="0" applyNumberFormat="1" applyFill="1" applyBorder="1" applyAlignment="1">
      <alignment horizontal="center" vertical="center" wrapText="1"/>
    </xf>
    <xf numFmtId="0" fontId="6" fillId="0" borderId="30" xfId="0" applyFont="1" applyBorder="1" applyAlignment="1">
      <alignment horizontal="center" vertical="center" textRotation="90" wrapText="1"/>
    </xf>
    <xf numFmtId="49" fontId="1" fillId="0" borderId="25" xfId="0" applyNumberFormat="1" applyFont="1" applyFill="1" applyBorder="1" applyAlignment="1">
      <alignment horizontal="center" vertical="center"/>
    </xf>
    <xf numFmtId="49" fontId="1" fillId="0" borderId="32" xfId="0" applyNumberFormat="1" applyFont="1" applyFill="1" applyBorder="1" applyAlignment="1">
      <alignment horizontal="center" vertical="center"/>
    </xf>
    <xf numFmtId="0" fontId="12" fillId="0" borderId="30" xfId="0" applyNumberFormat="1" applyFont="1" applyBorder="1" applyAlignment="1">
      <alignment horizontal="center" vertical="center" wrapText="1"/>
    </xf>
    <xf numFmtId="49" fontId="17" fillId="0" borderId="63" xfId="0" applyNumberFormat="1" applyFont="1" applyFill="1" applyBorder="1" applyAlignment="1">
      <alignment horizontal="center" vertical="center" wrapText="1"/>
    </xf>
    <xf numFmtId="49" fontId="17" fillId="0" borderId="40" xfId="0" applyNumberFormat="1" applyFont="1" applyFill="1" applyBorder="1" applyAlignment="1">
      <alignment horizontal="center" vertical="center" wrapText="1"/>
    </xf>
    <xf numFmtId="49" fontId="17" fillId="0" borderId="65" xfId="0" applyNumberFormat="1" applyFont="1" applyFill="1" applyBorder="1" applyAlignment="1">
      <alignment horizontal="center" vertical="center" wrapText="1"/>
    </xf>
    <xf numFmtId="49" fontId="17" fillId="0" borderId="50" xfId="0" applyNumberFormat="1" applyFont="1" applyFill="1" applyBorder="1" applyAlignment="1">
      <alignment horizontal="center" vertical="center" wrapText="1"/>
    </xf>
    <xf numFmtId="0" fontId="1" fillId="0" borderId="22" xfId="0" applyNumberFormat="1" applyFont="1" applyBorder="1" applyAlignment="1">
      <alignment horizontal="center" vertical="center" wrapText="1"/>
    </xf>
    <xf numFmtId="0" fontId="1" fillId="0" borderId="10" xfId="0" applyNumberFormat="1" applyFont="1" applyBorder="1" applyAlignment="1">
      <alignment horizontal="center" vertical="center" wrapText="1"/>
    </xf>
    <xf numFmtId="0" fontId="0" fillId="0" borderId="66" xfId="0" applyBorder="1" applyAlignment="1">
      <alignment horizontal="center" textRotation="90"/>
    </xf>
    <xf numFmtId="164" fontId="2" fillId="9" borderId="54" xfId="0" applyNumberFormat="1" applyFont="1" applyFill="1" applyBorder="1" applyAlignment="1">
      <alignment horizontal="center" vertical="center" wrapText="1"/>
    </xf>
    <xf numFmtId="164" fontId="2" fillId="9" borderId="28" xfId="0" applyNumberFormat="1" applyFont="1" applyFill="1" applyBorder="1" applyAlignment="1">
      <alignment horizontal="center" vertical="center" wrapText="1"/>
    </xf>
    <xf numFmtId="164" fontId="2" fillId="9" borderId="55" xfId="0" applyNumberFormat="1" applyFont="1" applyFill="1" applyBorder="1" applyAlignment="1">
      <alignment horizontal="center" vertical="center" wrapText="1"/>
    </xf>
    <xf numFmtId="164" fontId="2" fillId="9" borderId="11" xfId="0" applyNumberFormat="1" applyFont="1" applyFill="1" applyBorder="1" applyAlignment="1">
      <alignment horizontal="center" vertical="center" wrapText="1"/>
    </xf>
    <xf numFmtId="49" fontId="1" fillId="0" borderId="59" xfId="0" applyNumberFormat="1" applyFont="1" applyBorder="1" applyAlignment="1">
      <alignment horizontal="center" vertical="center"/>
    </xf>
    <xf numFmtId="49" fontId="0" fillId="0" borderId="52" xfId="0" applyNumberFormat="1" applyBorder="1" applyAlignment="1">
      <alignment horizontal="center" vertical="center"/>
    </xf>
    <xf numFmtId="49" fontId="0" fillId="0" borderId="21" xfId="0" applyNumberFormat="1" applyBorder="1" applyAlignment="1">
      <alignment horizontal="center" vertical="center"/>
    </xf>
    <xf numFmtId="49" fontId="1" fillId="0" borderId="48" xfId="0" applyNumberFormat="1" applyFont="1" applyBorder="1" applyAlignment="1">
      <alignment horizontal="center"/>
    </xf>
    <xf numFmtId="49" fontId="0" fillId="0" borderId="12" xfId="0" applyNumberFormat="1" applyBorder="1" applyAlignment="1">
      <alignment horizontal="center"/>
    </xf>
    <xf numFmtId="49" fontId="0" fillId="0" borderId="49" xfId="0" applyNumberFormat="1" applyBorder="1" applyAlignment="1">
      <alignment horizontal="center"/>
    </xf>
    <xf numFmtId="49" fontId="0" fillId="0" borderId="20" xfId="0" applyNumberFormat="1" applyBorder="1" applyAlignment="1">
      <alignment horizontal="center"/>
    </xf>
    <xf numFmtId="49" fontId="0" fillId="0" borderId="29" xfId="0" applyNumberFormat="1" applyBorder="1" applyAlignment="1">
      <alignment horizontal="center"/>
    </xf>
    <xf numFmtId="49" fontId="1" fillId="0" borderId="51" xfId="0" applyNumberFormat="1" applyFont="1" applyBorder="1" applyAlignment="1">
      <alignment horizontal="center" vertical="center"/>
    </xf>
    <xf numFmtId="49" fontId="0" fillId="0" borderId="17" xfId="0" applyNumberFormat="1" applyBorder="1" applyAlignment="1">
      <alignment horizontal="center" vertical="center"/>
    </xf>
    <xf numFmtId="49" fontId="0" fillId="0" borderId="50" xfId="0" applyNumberFormat="1" applyBorder="1" applyAlignment="1">
      <alignment horizontal="center" vertical="center"/>
    </xf>
    <xf numFmtId="49" fontId="12" fillId="0" borderId="14" xfId="0" applyNumberFormat="1" applyFont="1" applyBorder="1" applyAlignment="1">
      <alignment horizontal="center" vertical="center"/>
    </xf>
    <xf numFmtId="49" fontId="12" fillId="0" borderId="10" xfId="0" applyNumberFormat="1" applyFont="1" applyBorder="1" applyAlignment="1">
      <alignment horizontal="center" vertical="center"/>
    </xf>
    <xf numFmtId="0" fontId="0" fillId="0" borderId="14" xfId="0" applyBorder="1" applyAlignment="1">
      <alignment horizontal="center"/>
    </xf>
    <xf numFmtId="0" fontId="0" fillId="0" borderId="30" xfId="0" applyBorder="1" applyAlignment="1">
      <alignment horizontal="center"/>
    </xf>
    <xf numFmtId="0" fontId="0" fillId="0" borderId="35" xfId="0" applyBorder="1" applyAlignment="1">
      <alignment horizontal="center"/>
    </xf>
    <xf numFmtId="49" fontId="1" fillId="0" borderId="8" xfId="0" applyNumberFormat="1" applyFont="1" applyBorder="1" applyAlignment="1">
      <alignment horizontal="center"/>
    </xf>
    <xf numFmtId="49" fontId="0" fillId="0" borderId="8" xfId="0" applyNumberFormat="1" applyBorder="1" applyAlignment="1">
      <alignment horizontal="center"/>
    </xf>
    <xf numFmtId="49" fontId="0" fillId="0" borderId="38" xfId="0" applyNumberFormat="1" applyFill="1" applyBorder="1" applyAlignment="1">
      <alignment horizontal="center" vertical="center" wrapText="1"/>
    </xf>
    <xf numFmtId="49" fontId="0" fillId="0" borderId="37" xfId="0" applyNumberFormat="1" applyFill="1" applyBorder="1" applyAlignment="1">
      <alignment horizontal="center" vertical="center" wrapText="1"/>
    </xf>
    <xf numFmtId="49" fontId="0" fillId="0" borderId="65" xfId="0" applyNumberFormat="1" applyFill="1" applyBorder="1" applyAlignment="1">
      <alignment horizontal="center" vertical="center" wrapText="1"/>
    </xf>
    <xf numFmtId="49" fontId="0" fillId="0" borderId="50" xfId="0" applyNumberFormat="1" applyFill="1" applyBorder="1" applyAlignment="1">
      <alignment horizontal="center" vertical="center" wrapText="1"/>
    </xf>
    <xf numFmtId="49" fontId="0" fillId="0" borderId="48" xfId="0" applyNumberFormat="1" applyBorder="1" applyAlignment="1">
      <alignment horizontal="center"/>
    </xf>
    <xf numFmtId="49" fontId="1" fillId="0" borderId="63" xfId="0" applyNumberFormat="1" applyFont="1" applyFill="1" applyBorder="1" applyAlignment="1">
      <alignment horizontal="center" vertical="center" wrapText="1"/>
    </xf>
    <xf numFmtId="49" fontId="0" fillId="0" borderId="40" xfId="0" applyNumberFormat="1" applyFill="1" applyBorder="1" applyAlignment="1">
      <alignment horizontal="center" vertical="center" wrapText="1"/>
    </xf>
    <xf numFmtId="0" fontId="0" fillId="0" borderId="26" xfId="0" applyBorder="1" applyAlignment="1">
      <alignment horizontal="center" vertical="center"/>
    </xf>
    <xf numFmtId="49" fontId="0" fillId="9" borderId="63" xfId="0" applyNumberFormat="1" applyFill="1" applyBorder="1" applyAlignment="1">
      <alignment horizontal="center" vertical="center" wrapText="1"/>
    </xf>
    <xf numFmtId="49" fontId="0" fillId="9" borderId="40" xfId="0" applyNumberFormat="1" applyFill="1" applyBorder="1" applyAlignment="1">
      <alignment horizontal="center" vertical="center" wrapText="1"/>
    </xf>
    <xf numFmtId="49" fontId="0" fillId="9" borderId="65" xfId="0" applyNumberFormat="1" applyFill="1" applyBorder="1" applyAlignment="1">
      <alignment horizontal="center" vertical="center" wrapText="1"/>
    </xf>
    <xf numFmtId="49" fontId="0" fillId="9" borderId="50" xfId="0" applyNumberFormat="1" applyFill="1" applyBorder="1" applyAlignment="1">
      <alignment horizontal="center" vertical="center" wrapText="1"/>
    </xf>
    <xf numFmtId="0" fontId="3" fillId="0" borderId="22" xfId="0" applyNumberFormat="1" applyFont="1" applyFill="1" applyBorder="1" applyAlignment="1">
      <alignment horizontal="center" vertical="center" wrapText="1"/>
    </xf>
    <xf numFmtId="49" fontId="0" fillId="0" borderId="59" xfId="0" applyNumberFormat="1" applyBorder="1" applyAlignment="1">
      <alignment horizontal="center" vertical="center"/>
    </xf>
    <xf numFmtId="49" fontId="3" fillId="0" borderId="22" xfId="0" applyNumberFormat="1" applyFont="1" applyBorder="1" applyAlignment="1">
      <alignment horizontal="center" vertical="center"/>
    </xf>
    <xf numFmtId="0" fontId="1" fillId="0" borderId="22" xfId="0" applyNumberFormat="1" applyFont="1" applyFill="1" applyBorder="1" applyAlignment="1">
      <alignment horizontal="center" vertical="center" wrapText="1"/>
    </xf>
    <xf numFmtId="49" fontId="0" fillId="0" borderId="26" xfId="0" applyNumberFormat="1" applyBorder="1" applyAlignment="1">
      <alignment horizontal="center" vertical="center"/>
    </xf>
    <xf numFmtId="49" fontId="0" fillId="0" borderId="14" xfId="0" applyNumberFormat="1" applyBorder="1" applyAlignment="1">
      <alignment horizontal="center" vertical="center"/>
    </xf>
    <xf numFmtId="0" fontId="6" fillId="0" borderId="35" xfId="0" applyFont="1" applyBorder="1" applyAlignment="1">
      <alignment horizontal="center" vertical="center" textRotation="90" wrapText="1"/>
    </xf>
    <xf numFmtId="49" fontId="3" fillId="0" borderId="25" xfId="0" applyNumberFormat="1" applyFont="1" applyFill="1" applyBorder="1" applyAlignment="1">
      <alignment horizontal="center" vertical="center"/>
    </xf>
    <xf numFmtId="49" fontId="3" fillId="0" borderId="22" xfId="0" applyNumberFormat="1" applyFont="1" applyFill="1" applyBorder="1" applyAlignment="1">
      <alignment horizontal="center" vertical="center"/>
    </xf>
    <xf numFmtId="49" fontId="0" fillId="0" borderId="30" xfId="0" applyNumberFormat="1" applyFill="1" applyBorder="1" applyAlignment="1">
      <alignment horizontal="center" vertical="center"/>
    </xf>
    <xf numFmtId="49" fontId="0" fillId="0" borderId="10" xfId="0" applyNumberFormat="1" applyFill="1" applyBorder="1" applyAlignment="1">
      <alignment horizontal="center" vertical="center"/>
    </xf>
    <xf numFmtId="49" fontId="3" fillId="0" borderId="63" xfId="0" applyNumberFormat="1" applyFont="1" applyBorder="1" applyAlignment="1">
      <alignment horizontal="center" vertical="center" wrapText="1"/>
    </xf>
    <xf numFmtId="0" fontId="3" fillId="0" borderId="22" xfId="0" applyNumberFormat="1" applyFont="1" applyBorder="1" applyAlignment="1">
      <alignment horizontal="center" vertical="center" wrapText="1"/>
    </xf>
    <xf numFmtId="0" fontId="2" fillId="0" borderId="24" xfId="0" applyNumberFormat="1" applyFont="1" applyBorder="1" applyAlignment="1">
      <alignment horizontal="center" vertical="center"/>
    </xf>
    <xf numFmtId="0" fontId="2" fillId="0" borderId="13" xfId="0" applyNumberFormat="1" applyFont="1" applyBorder="1" applyAlignment="1">
      <alignment horizontal="center" vertical="center"/>
    </xf>
    <xf numFmtId="0" fontId="2" fillId="0" borderId="25" xfId="0" applyFont="1" applyBorder="1" applyAlignment="1">
      <alignment horizontal="center" vertical="center"/>
    </xf>
    <xf numFmtId="49" fontId="2" fillId="0" borderId="23" xfId="0" applyNumberFormat="1" applyFont="1" applyBorder="1" applyAlignment="1">
      <alignment horizontal="center" vertical="center"/>
    </xf>
    <xf numFmtId="49" fontId="2" fillId="0" borderId="24" xfId="0" applyNumberFormat="1" applyFont="1" applyBorder="1" applyAlignment="1">
      <alignment horizontal="center" vertical="center"/>
    </xf>
    <xf numFmtId="49" fontId="2" fillId="0" borderId="13" xfId="0" applyNumberFormat="1" applyFont="1" applyBorder="1" applyAlignment="1">
      <alignment horizontal="center" vertical="center"/>
    </xf>
    <xf numFmtId="49" fontId="3" fillId="0" borderId="39" xfId="0" applyNumberFormat="1" applyFont="1" applyFill="1" applyBorder="1" applyAlignment="1">
      <alignment horizontal="center" vertical="center"/>
    </xf>
    <xf numFmtId="49" fontId="3" fillId="0" borderId="30" xfId="0" applyNumberFormat="1" applyFont="1" applyFill="1" applyBorder="1" applyAlignment="1">
      <alignment horizontal="center" vertical="center" wrapText="1"/>
    </xf>
    <xf numFmtId="49" fontId="3" fillId="0" borderId="38" xfId="0" applyNumberFormat="1" applyFont="1" applyBorder="1" applyAlignment="1">
      <alignment horizontal="center" vertical="center" wrapText="1"/>
    </xf>
    <xf numFmtId="49" fontId="1" fillId="0" borderId="2"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3" xfId="0" applyNumberFormat="1" applyFont="1" applyBorder="1"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center" wrapText="1"/>
    </xf>
    <xf numFmtId="0" fontId="1" fillId="0" borderId="3" xfId="0" applyNumberFormat="1" applyFont="1" applyBorder="1" applyAlignment="1">
      <alignment horizontal="center" vertical="center"/>
    </xf>
    <xf numFmtId="0" fontId="0" fillId="0" borderId="1" xfId="0" applyNumberFormat="1" applyBorder="1" applyAlignment="1">
      <alignment horizontal="center" vertical="center"/>
    </xf>
    <xf numFmtId="49" fontId="1" fillId="0" borderId="4" xfId="0" applyNumberFormat="1" applyFont="1" applyBorder="1" applyAlignment="1">
      <alignment horizontal="center" vertical="center"/>
    </xf>
    <xf numFmtId="49" fontId="0" fillId="0" borderId="6" xfId="0" applyNumberFormat="1" applyBorder="1" applyAlignment="1">
      <alignment horizontal="center" vertical="center"/>
    </xf>
    <xf numFmtId="49" fontId="1" fillId="0" borderId="48" xfId="0" applyNumberFormat="1" applyFont="1" applyBorder="1" applyAlignment="1">
      <alignment horizontal="center" vertical="center" wrapText="1"/>
    </xf>
    <xf numFmtId="49" fontId="0" fillId="0" borderId="12" xfId="0" applyNumberFormat="1" applyBorder="1" applyAlignment="1">
      <alignment horizontal="center" vertical="center" wrapText="1"/>
    </xf>
    <xf numFmtId="49" fontId="3" fillId="0" borderId="48" xfId="0" applyNumberFormat="1" applyFont="1" applyBorder="1" applyAlignment="1">
      <alignment horizontal="center" vertical="center"/>
    </xf>
    <xf numFmtId="49" fontId="0" fillId="0" borderId="12" xfId="0" applyNumberFormat="1" applyBorder="1" applyAlignment="1">
      <alignment horizontal="center" vertical="center"/>
    </xf>
    <xf numFmtId="0" fontId="2" fillId="0" borderId="39" xfId="0" applyFont="1" applyBorder="1" applyAlignment="1">
      <alignment horizontal="center" vertical="center"/>
    </xf>
    <xf numFmtId="0" fontId="2" fillId="0" borderId="32" xfId="0" applyFont="1" applyBorder="1" applyAlignment="1">
      <alignment horizontal="center" vertical="center"/>
    </xf>
    <xf numFmtId="49" fontId="0" fillId="0" borderId="25" xfId="0" applyNumberFormat="1" applyFill="1" applyBorder="1" applyAlignment="1">
      <alignment horizontal="center" vertical="center"/>
    </xf>
    <xf numFmtId="49" fontId="3" fillId="0" borderId="22"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3" fillId="0" borderId="30"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2" fillId="0" borderId="23" xfId="0" applyNumberFormat="1" applyFont="1" applyBorder="1" applyAlignment="1">
      <alignment horizontal="center" vertical="center"/>
    </xf>
    <xf numFmtId="49" fontId="3" fillId="0" borderId="23" xfId="0" applyNumberFormat="1" applyFont="1" applyBorder="1" applyAlignment="1">
      <alignment horizontal="center" vertical="center"/>
    </xf>
    <xf numFmtId="0" fontId="2" fillId="0" borderId="25"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32" xfId="0" applyFont="1" applyBorder="1" applyAlignment="1">
      <alignment horizontal="center" vertical="center" wrapText="1"/>
    </xf>
    <xf numFmtId="49" fontId="0" fillId="0" borderId="22" xfId="0" applyNumberFormat="1" applyFill="1" applyBorder="1" applyAlignment="1">
      <alignment horizontal="center" vertical="center"/>
    </xf>
    <xf numFmtId="49" fontId="3" fillId="0" borderId="42" xfId="0" applyNumberFormat="1" applyFont="1" applyBorder="1" applyAlignment="1">
      <alignment horizontal="left"/>
    </xf>
    <xf numFmtId="0" fontId="7" fillId="0" borderId="25" xfId="0" applyNumberFormat="1" applyFont="1" applyFill="1" applyBorder="1" applyAlignment="1" applyProtection="1">
      <alignment horizontal="center" vertical="center"/>
    </xf>
    <xf numFmtId="0" fontId="7" fillId="0" borderId="39" xfId="0" applyNumberFormat="1" applyFont="1" applyFill="1" applyBorder="1" applyAlignment="1" applyProtection="1">
      <alignment horizontal="center" vertical="center"/>
    </xf>
    <xf numFmtId="0" fontId="7" fillId="0" borderId="32" xfId="0" applyNumberFormat="1" applyFont="1" applyFill="1" applyBorder="1" applyAlignment="1" applyProtection="1">
      <alignment horizontal="center" vertical="center"/>
    </xf>
    <xf numFmtId="0" fontId="7" fillId="0" borderId="22" xfId="0" applyNumberFormat="1" applyFont="1" applyFill="1" applyBorder="1" applyAlignment="1" applyProtection="1">
      <alignment horizontal="center" vertical="center" wrapText="1"/>
    </xf>
    <xf numFmtId="49" fontId="3" fillId="0" borderId="24" xfId="0" applyNumberFormat="1" applyFont="1" applyBorder="1" applyAlignment="1">
      <alignment horizontal="center" vertical="center"/>
    </xf>
    <xf numFmtId="0" fontId="1" fillId="10" borderId="22" xfId="0" applyNumberFormat="1" applyFont="1" applyFill="1" applyBorder="1" applyAlignment="1">
      <alignment horizontal="center" vertical="center" wrapText="1"/>
    </xf>
    <xf numFmtId="0" fontId="1" fillId="10" borderId="30" xfId="0" applyNumberFormat="1" applyFont="1" applyFill="1" applyBorder="1" applyAlignment="1">
      <alignment horizontal="center" vertical="center" wrapText="1"/>
    </xf>
    <xf numFmtId="0" fontId="1" fillId="10" borderId="10" xfId="0" applyNumberFormat="1" applyFont="1" applyFill="1" applyBorder="1" applyAlignment="1">
      <alignment horizontal="center" vertical="center" wrapText="1"/>
    </xf>
    <xf numFmtId="49" fontId="0" fillId="0" borderId="22" xfId="0" applyNumberFormat="1" applyBorder="1" applyAlignment="1">
      <alignment horizontal="center" vertical="center" wrapText="1"/>
    </xf>
    <xf numFmtId="49" fontId="0" fillId="0" borderId="30" xfId="0" applyNumberFormat="1" applyBorder="1" applyAlignment="1">
      <alignment horizontal="center" vertical="center" wrapText="1"/>
    </xf>
    <xf numFmtId="49" fontId="0" fillId="0" borderId="10" xfId="0" applyNumberFormat="1" applyBorder="1" applyAlignment="1">
      <alignment horizontal="center" vertical="center" wrapText="1"/>
    </xf>
    <xf numFmtId="0" fontId="7" fillId="0" borderId="14" xfId="0" applyNumberFormat="1" applyFont="1" applyFill="1" applyBorder="1" applyAlignment="1" applyProtection="1">
      <alignment horizontal="center" vertical="center"/>
    </xf>
    <xf numFmtId="49" fontId="7" fillId="0" borderId="48" xfId="0" applyNumberFormat="1" applyFont="1" applyFill="1" applyBorder="1" applyAlignment="1" applyProtection="1">
      <alignment horizontal="center"/>
    </xf>
    <xf numFmtId="49" fontId="7" fillId="0" borderId="12" xfId="0" applyNumberFormat="1" applyFont="1" applyFill="1" applyBorder="1" applyAlignment="1" applyProtection="1">
      <alignment horizontal="center"/>
    </xf>
    <xf numFmtId="49" fontId="7" fillId="0" borderId="23" xfId="0" applyNumberFormat="1" applyFont="1" applyFill="1" applyBorder="1" applyAlignment="1" applyProtection="1">
      <alignment horizontal="center" vertical="center"/>
    </xf>
    <xf numFmtId="49" fontId="7" fillId="0" borderId="24" xfId="0" applyNumberFormat="1" applyFont="1" applyFill="1" applyBorder="1" applyAlignment="1" applyProtection="1">
      <alignment horizontal="center" vertical="center"/>
    </xf>
    <xf numFmtId="49" fontId="7" fillId="0" borderId="13" xfId="0" applyNumberFormat="1" applyFont="1" applyFill="1" applyBorder="1" applyAlignment="1" applyProtection="1">
      <alignment horizontal="center" vertical="center"/>
    </xf>
    <xf numFmtId="0" fontId="7" fillId="0" borderId="55" xfId="0" applyNumberFormat="1" applyFont="1" applyFill="1" applyBorder="1" applyAlignment="1" applyProtection="1">
      <alignment horizontal="center" vertical="center"/>
    </xf>
    <xf numFmtId="0" fontId="7" fillId="0" borderId="11" xfId="0" applyNumberFormat="1" applyFont="1" applyFill="1" applyBorder="1" applyAlignment="1" applyProtection="1">
      <alignment horizontal="center" vertical="center"/>
    </xf>
    <xf numFmtId="0" fontId="3" fillId="0" borderId="25" xfId="0" applyNumberFormat="1" applyFont="1" applyFill="1" applyBorder="1" applyAlignment="1" applyProtection="1">
      <alignment horizontal="center" vertical="center"/>
    </xf>
    <xf numFmtId="49" fontId="7" fillId="0" borderId="60" xfId="0" applyNumberFormat="1" applyFont="1" applyFill="1" applyBorder="1" applyAlignment="1" applyProtection="1">
      <alignment horizontal="center" vertical="center" wrapText="1"/>
    </xf>
    <xf numFmtId="49" fontId="7" fillId="0" borderId="0" xfId="0" applyNumberFormat="1" applyFont="1" applyFill="1" applyBorder="1" applyAlignment="1" applyProtection="1">
      <alignment horizontal="center" vertical="center" wrapText="1"/>
    </xf>
    <xf numFmtId="49" fontId="7" fillId="0" borderId="62" xfId="0" applyNumberFormat="1" applyFont="1" applyFill="1" applyBorder="1" applyAlignment="1" applyProtection="1">
      <alignment horizontal="center" vertical="center" wrapText="1"/>
    </xf>
    <xf numFmtId="49" fontId="7" fillId="0" borderId="15" xfId="0" applyNumberFormat="1" applyFont="1" applyFill="1" applyBorder="1" applyAlignment="1" applyProtection="1">
      <alignment horizontal="center" vertical="center"/>
    </xf>
    <xf numFmtId="49" fontId="5" fillId="0" borderId="22" xfId="0" applyNumberFormat="1" applyFont="1" applyBorder="1" applyAlignment="1">
      <alignment horizontal="center" vertical="center"/>
    </xf>
    <xf numFmtId="49" fontId="5" fillId="0" borderId="30" xfId="0" applyNumberFormat="1" applyFont="1" applyBorder="1" applyAlignment="1">
      <alignment horizontal="center" vertical="center"/>
    </xf>
    <xf numFmtId="49" fontId="0" fillId="0" borderId="48" xfId="0" applyNumberFormat="1" applyBorder="1" applyAlignment="1">
      <alignment horizontal="center" wrapText="1"/>
    </xf>
    <xf numFmtId="49" fontId="0" fillId="0" borderId="12" xfId="0" applyNumberFormat="1" applyBorder="1" applyAlignment="1">
      <alignment horizontal="center" wrapText="1"/>
    </xf>
    <xf numFmtId="0" fontId="0" fillId="10" borderId="22" xfId="0" applyNumberFormat="1" applyFill="1" applyBorder="1" applyAlignment="1">
      <alignment horizontal="center" vertical="center" wrapText="1"/>
    </xf>
    <xf numFmtId="0" fontId="0" fillId="10" borderId="30" xfId="0" applyNumberFormat="1" applyFill="1" applyBorder="1" applyAlignment="1">
      <alignment horizontal="center" vertical="center" wrapText="1"/>
    </xf>
    <xf numFmtId="0" fontId="0" fillId="10" borderId="10" xfId="0" applyNumberFormat="1" applyFill="1" applyBorder="1" applyAlignment="1">
      <alignment horizontal="center" vertical="center" wrapText="1"/>
    </xf>
    <xf numFmtId="0" fontId="0" fillId="0" borderId="17" xfId="0" applyNumberFormat="1" applyBorder="1" applyAlignment="1">
      <alignment horizontal="center" vertical="center" wrapText="1"/>
    </xf>
    <xf numFmtId="49" fontId="0" fillId="0" borderId="1" xfId="0" applyNumberFormat="1" applyBorder="1" applyAlignment="1">
      <alignment horizontal="center" vertical="center"/>
    </xf>
    <xf numFmtId="0" fontId="1" fillId="0" borderId="4" xfId="0" applyNumberFormat="1" applyFont="1" applyBorder="1" applyAlignment="1">
      <alignment horizontal="center" vertical="center"/>
    </xf>
    <xf numFmtId="0" fontId="0" fillId="0" borderId="6" xfId="0" applyNumberFormat="1" applyBorder="1" applyAlignment="1">
      <alignment horizontal="center" vertical="center"/>
    </xf>
    <xf numFmtId="49" fontId="0" fillId="0" borderId="60" xfId="0" applyNumberFormat="1" applyBorder="1" applyAlignment="1">
      <alignment horizontal="center" vertical="center" wrapText="1"/>
    </xf>
    <xf numFmtId="49" fontId="0" fillId="0" borderId="0" xfId="0" applyNumberFormat="1" applyBorder="1" applyAlignment="1">
      <alignment horizontal="center" vertical="center" wrapText="1"/>
    </xf>
    <xf numFmtId="49" fontId="0" fillId="0" borderId="62" xfId="0" applyNumberFormat="1" applyBorder="1" applyAlignment="1">
      <alignment horizontal="center" vertical="center" wrapText="1"/>
    </xf>
    <xf numFmtId="49" fontId="7" fillId="0" borderId="22" xfId="0" applyNumberFormat="1" applyFont="1" applyFill="1" applyBorder="1" applyAlignment="1" applyProtection="1">
      <alignment horizontal="center" vertical="center" wrapText="1"/>
    </xf>
    <xf numFmtId="49" fontId="7" fillId="0" borderId="30" xfId="0" applyNumberFormat="1" applyFont="1" applyFill="1" applyBorder="1" applyAlignment="1" applyProtection="1">
      <alignment horizontal="center" vertical="center" wrapText="1"/>
    </xf>
    <xf numFmtId="49" fontId="7" fillId="0" borderId="10" xfId="0" applyNumberFormat="1" applyFont="1" applyFill="1" applyBorder="1" applyAlignment="1" applyProtection="1">
      <alignment horizontal="center" vertical="center" wrapText="1"/>
    </xf>
    <xf numFmtId="0" fontId="2" fillId="0" borderId="42" xfId="0" applyNumberFormat="1" applyFont="1" applyBorder="1" applyAlignment="1">
      <alignment horizontal="center" wrapText="1"/>
    </xf>
    <xf numFmtId="0" fontId="2" fillId="0" borderId="43" xfId="0" applyNumberFormat="1" applyFont="1" applyBorder="1" applyAlignment="1">
      <alignment horizontal="center" wrapText="1"/>
    </xf>
    <xf numFmtId="0" fontId="2" fillId="0" borderId="44" xfId="0" applyNumberFormat="1" applyFont="1" applyBorder="1" applyAlignment="1">
      <alignment horizontal="center" wrapText="1"/>
    </xf>
    <xf numFmtId="0" fontId="2" fillId="0" borderId="45" xfId="0" applyNumberFormat="1" applyFont="1" applyBorder="1" applyAlignment="1">
      <alignment horizontal="center" wrapText="1"/>
    </xf>
    <xf numFmtId="0" fontId="2" fillId="0" borderId="46" xfId="0" applyNumberFormat="1" applyFont="1" applyBorder="1" applyAlignment="1">
      <alignment horizontal="center" wrapText="1"/>
    </xf>
    <xf numFmtId="0" fontId="2" fillId="0" borderId="47" xfId="0" applyNumberFormat="1" applyFont="1" applyBorder="1" applyAlignment="1">
      <alignment horizontal="center" wrapText="1"/>
    </xf>
    <xf numFmtId="49" fontId="1" fillId="0" borderId="5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49" fontId="0" fillId="0" borderId="15" xfId="0" applyNumberFormat="1" applyBorder="1" applyAlignment="1">
      <alignment horizontal="center" vertical="center"/>
    </xf>
    <xf numFmtId="49" fontId="0" fillId="0" borderId="14" xfId="0" applyNumberFormat="1" applyBorder="1" applyAlignment="1">
      <alignment horizontal="center" vertical="center" wrapText="1"/>
    </xf>
    <xf numFmtId="49" fontId="3" fillId="0" borderId="48" xfId="0" applyNumberFormat="1" applyFont="1" applyFill="1" applyBorder="1" applyAlignment="1" applyProtection="1">
      <alignment horizontal="center" wrapText="1"/>
    </xf>
    <xf numFmtId="49" fontId="3" fillId="0" borderId="12" xfId="0" applyNumberFormat="1" applyFont="1" applyFill="1" applyBorder="1" applyAlignment="1" applyProtection="1">
      <alignment horizontal="center" wrapText="1"/>
    </xf>
    <xf numFmtId="49" fontId="0" fillId="0" borderId="38" xfId="0" applyNumberFormat="1" applyBorder="1" applyAlignment="1">
      <alignment horizontal="center" vertical="center"/>
    </xf>
    <xf numFmtId="0" fontId="7" fillId="0" borderId="30" xfId="0" applyNumberFormat="1" applyFont="1" applyFill="1" applyBorder="1" applyAlignment="1" applyProtection="1"/>
    <xf numFmtId="0" fontId="7" fillId="0" borderId="24" xfId="0" applyNumberFormat="1" applyFont="1" applyFill="1" applyBorder="1" applyAlignment="1" applyProtection="1"/>
    <xf numFmtId="0" fontId="7" fillId="0" borderId="26" xfId="0" applyNumberFormat="1" applyFont="1" applyFill="1" applyBorder="1" applyAlignment="1" applyProtection="1">
      <alignment horizontal="center" vertical="center"/>
    </xf>
    <xf numFmtId="0" fontId="7" fillId="0" borderId="0" xfId="0" applyNumberFormat="1" applyFont="1" applyFill="1" applyBorder="1" applyAlignment="1" applyProtection="1"/>
    <xf numFmtId="49" fontId="7" fillId="0" borderId="48" xfId="0" applyNumberFormat="1" applyFont="1" applyFill="1" applyBorder="1" applyAlignment="1" applyProtection="1">
      <alignment horizontal="center" vertical="center"/>
    </xf>
    <xf numFmtId="49" fontId="7" fillId="0" borderId="12" xfId="0" applyNumberFormat="1" applyFont="1" applyFill="1" applyBorder="1" applyAlignment="1" applyProtection="1">
      <alignment horizontal="center" vertical="center"/>
    </xf>
    <xf numFmtId="0" fontId="7" fillId="0" borderId="39" xfId="0" applyNumberFormat="1" applyFont="1" applyFill="1" applyBorder="1" applyAlignment="1" applyProtection="1"/>
    <xf numFmtId="0" fontId="7" fillId="0" borderId="32" xfId="0" applyNumberFormat="1" applyFont="1" applyFill="1" applyBorder="1" applyAlignment="1" applyProtection="1"/>
    <xf numFmtId="49" fontId="7" fillId="0" borderId="14" xfId="0" applyNumberFormat="1" applyFont="1" applyFill="1" applyBorder="1" applyAlignment="1" applyProtection="1">
      <alignment horizontal="center" vertical="center" wrapText="1"/>
    </xf>
    <xf numFmtId="0" fontId="7" fillId="0" borderId="38" xfId="0" applyNumberFormat="1" applyFont="1" applyFill="1" applyBorder="1" applyAlignment="1" applyProtection="1"/>
    <xf numFmtId="0" fontId="7" fillId="0" borderId="37" xfId="0" applyNumberFormat="1" applyFont="1" applyFill="1" applyBorder="1" applyAlignment="1" applyProtection="1"/>
    <xf numFmtId="0" fontId="6" fillId="0" borderId="38" xfId="0" applyNumberFormat="1" applyFont="1" applyFill="1" applyBorder="1" applyAlignment="1" applyProtection="1">
      <alignment horizontal="center" vertical="center" textRotation="90"/>
    </xf>
    <xf numFmtId="49" fontId="7" fillId="0" borderId="48" xfId="0" applyNumberFormat="1" applyFont="1" applyFill="1" applyBorder="1" applyAlignment="1" applyProtection="1">
      <alignment horizontal="center" wrapText="1"/>
    </xf>
    <xf numFmtId="49" fontId="7" fillId="0" borderId="12" xfId="0" applyNumberFormat="1" applyFont="1" applyFill="1" applyBorder="1" applyAlignment="1" applyProtection="1">
      <alignment horizontal="center" wrapText="1"/>
    </xf>
    <xf numFmtId="0" fontId="6" fillId="0" borderId="10" xfId="0" applyNumberFormat="1" applyFont="1" applyFill="1" applyBorder="1" applyAlignment="1" applyProtection="1">
      <alignment horizontal="center" vertical="center" textRotation="90"/>
    </xf>
    <xf numFmtId="0" fontId="7" fillId="0" borderId="63" xfId="0" applyNumberFormat="1" applyFont="1" applyFill="1" applyBorder="1" applyAlignment="1" applyProtection="1">
      <alignment horizontal="center" vertical="center" wrapText="1"/>
    </xf>
    <xf numFmtId="0" fontId="7" fillId="0" borderId="40" xfId="0" applyNumberFormat="1" applyFont="1" applyFill="1" applyBorder="1" applyAlignment="1" applyProtection="1">
      <alignment horizontal="center" vertical="center" wrapText="1"/>
    </xf>
    <xf numFmtId="0" fontId="7" fillId="0" borderId="38" xfId="0" applyNumberFormat="1" applyFont="1" applyFill="1" applyBorder="1" applyAlignment="1" applyProtection="1">
      <alignment horizontal="center" vertical="center" wrapText="1"/>
    </xf>
    <xf numFmtId="0" fontId="7" fillId="0" borderId="37" xfId="0" applyNumberFormat="1" applyFont="1" applyFill="1" applyBorder="1" applyAlignment="1" applyProtection="1">
      <alignment horizontal="center" vertical="center" wrapText="1"/>
    </xf>
    <xf numFmtId="0" fontId="7" fillId="0" borderId="65" xfId="0" applyNumberFormat="1" applyFont="1" applyFill="1" applyBorder="1" applyAlignment="1" applyProtection="1">
      <alignment horizontal="center" vertical="center" wrapText="1"/>
    </xf>
    <xf numFmtId="0" fontId="7" fillId="0" borderId="50" xfId="0" applyNumberFormat="1" applyFont="1" applyFill="1" applyBorder="1" applyAlignment="1" applyProtection="1">
      <alignment horizontal="center" vertical="center" wrapText="1"/>
    </xf>
    <xf numFmtId="0" fontId="7" fillId="0" borderId="55" xfId="0" applyNumberFormat="1" applyFont="1" applyFill="1" applyBorder="1" applyAlignment="1" applyProtection="1">
      <alignment horizontal="center" vertical="center" wrapText="1"/>
    </xf>
    <xf numFmtId="0" fontId="7" fillId="0" borderId="11" xfId="0" applyNumberFormat="1" applyFont="1" applyFill="1" applyBorder="1" applyAlignment="1" applyProtection="1">
      <alignment horizontal="center" vertical="center" wrapText="1"/>
    </xf>
    <xf numFmtId="0" fontId="6" fillId="0" borderId="22" xfId="0" applyNumberFormat="1" applyFont="1" applyFill="1" applyBorder="1" applyAlignment="1" applyProtection="1">
      <alignment horizontal="center" vertical="center" textRotation="90" wrapText="1"/>
    </xf>
    <xf numFmtId="0" fontId="6" fillId="0" borderId="30" xfId="0" applyNumberFormat="1" applyFont="1" applyFill="1" applyBorder="1" applyAlignment="1" applyProtection="1">
      <alignment horizontal="center" vertical="center" textRotation="90" wrapText="1"/>
    </xf>
    <xf numFmtId="0" fontId="6" fillId="0" borderId="35" xfId="0" applyNumberFormat="1" applyFont="1" applyFill="1" applyBorder="1" applyAlignment="1" applyProtection="1">
      <alignment horizontal="center" vertical="center" textRotation="90" wrapText="1"/>
    </xf>
    <xf numFmtId="0" fontId="7" fillId="4" borderId="63" xfId="0" applyNumberFormat="1" applyFont="1" applyFill="1" applyBorder="1" applyAlignment="1" applyProtection="1">
      <alignment horizontal="center" vertical="center" wrapText="1"/>
    </xf>
    <xf numFmtId="0" fontId="7" fillId="4" borderId="40" xfId="0" applyNumberFormat="1" applyFont="1" applyFill="1" applyBorder="1" applyAlignment="1" applyProtection="1">
      <alignment horizontal="center" vertical="center" wrapText="1"/>
    </xf>
    <xf numFmtId="0" fontId="7" fillId="4" borderId="38" xfId="0" applyNumberFormat="1" applyFont="1" applyFill="1" applyBorder="1" applyAlignment="1" applyProtection="1">
      <alignment horizontal="center" vertical="center" wrapText="1"/>
    </xf>
    <xf numFmtId="0" fontId="7" fillId="4" borderId="37" xfId="0" applyNumberFormat="1" applyFont="1" applyFill="1" applyBorder="1" applyAlignment="1" applyProtection="1">
      <alignment horizontal="center" vertical="center" wrapText="1"/>
    </xf>
    <xf numFmtId="0" fontId="7" fillId="4" borderId="65" xfId="0" applyNumberFormat="1" applyFont="1" applyFill="1" applyBorder="1" applyAlignment="1" applyProtection="1">
      <alignment horizontal="center" vertical="center" wrapText="1"/>
    </xf>
    <xf numFmtId="0" fontId="7" fillId="4" borderId="50" xfId="0" applyNumberFormat="1" applyFont="1" applyFill="1" applyBorder="1" applyAlignment="1" applyProtection="1">
      <alignment horizontal="center" vertical="center" wrapText="1"/>
    </xf>
    <xf numFmtId="0" fontId="7" fillId="0" borderId="25" xfId="0" applyNumberFormat="1" applyFont="1" applyFill="1" applyBorder="1" applyAlignment="1" applyProtection="1">
      <alignment horizontal="center"/>
    </xf>
    <xf numFmtId="0" fontId="7" fillId="0" borderId="39" xfId="0" applyNumberFormat="1" applyFont="1" applyFill="1" applyBorder="1" applyAlignment="1" applyProtection="1">
      <alignment horizontal="center"/>
    </xf>
    <xf numFmtId="0" fontId="7" fillId="0" borderId="32" xfId="0" applyNumberFormat="1" applyFont="1" applyFill="1" applyBorder="1" applyAlignment="1" applyProtection="1">
      <alignment horizontal="center"/>
    </xf>
    <xf numFmtId="49" fontId="7" fillId="4" borderId="63" xfId="0" applyNumberFormat="1" applyFont="1" applyFill="1" applyBorder="1" applyAlignment="1" applyProtection="1">
      <alignment horizontal="center" readingOrder="1"/>
    </xf>
    <xf numFmtId="49" fontId="7" fillId="4" borderId="60" xfId="0" applyNumberFormat="1" applyFont="1" applyFill="1" applyBorder="1" applyAlignment="1" applyProtection="1">
      <alignment horizontal="center" readingOrder="1"/>
    </xf>
    <xf numFmtId="49" fontId="7" fillId="4" borderId="40" xfId="0" applyNumberFormat="1" applyFont="1" applyFill="1" applyBorder="1" applyAlignment="1" applyProtection="1">
      <alignment horizontal="center" readingOrder="1"/>
    </xf>
    <xf numFmtId="49" fontId="3" fillId="0" borderId="22" xfId="0" applyNumberFormat="1" applyFont="1" applyFill="1" applyBorder="1" applyAlignment="1" applyProtection="1">
      <alignment horizontal="center" vertical="center"/>
    </xf>
    <xf numFmtId="49" fontId="3" fillId="0" borderId="30" xfId="0" applyNumberFormat="1" applyFont="1" applyFill="1" applyBorder="1" applyAlignment="1" applyProtection="1">
      <alignment horizontal="center" vertical="center"/>
    </xf>
    <xf numFmtId="49" fontId="3" fillId="0" borderId="10" xfId="0" applyNumberFormat="1" applyFont="1" applyFill="1" applyBorder="1" applyAlignment="1" applyProtection="1">
      <alignment horizontal="center" vertical="center"/>
    </xf>
    <xf numFmtId="49" fontId="7" fillId="4" borderId="48" xfId="0" applyNumberFormat="1" applyFont="1" applyFill="1" applyBorder="1" applyAlignment="1" applyProtection="1">
      <alignment horizontal="center"/>
    </xf>
    <xf numFmtId="49" fontId="7" fillId="4" borderId="12" xfId="0" applyNumberFormat="1" applyFont="1" applyFill="1" applyBorder="1" applyAlignment="1" applyProtection="1">
      <alignment horizontal="center"/>
    </xf>
    <xf numFmtId="164" fontId="7" fillId="4" borderId="48" xfId="0" applyNumberFormat="1" applyFont="1" applyFill="1" applyBorder="1" applyAlignment="1" applyProtection="1">
      <alignment horizontal="center"/>
    </xf>
    <xf numFmtId="164" fontId="7" fillId="4" borderId="12" xfId="0" applyNumberFormat="1" applyFont="1" applyFill="1" applyBorder="1" applyAlignment="1" applyProtection="1">
      <alignment horizontal="center"/>
    </xf>
    <xf numFmtId="0" fontId="7" fillId="0" borderId="26" xfId="0" applyNumberFormat="1" applyFont="1" applyFill="1" applyBorder="1" applyAlignment="1" applyProtection="1">
      <alignment horizontal="center"/>
    </xf>
    <xf numFmtId="0" fontId="3" fillId="0" borderId="65" xfId="0" applyNumberFormat="1" applyFont="1" applyFill="1" applyBorder="1" applyAlignment="1" applyProtection="1">
      <alignment horizontal="center" vertical="center" wrapText="1"/>
    </xf>
    <xf numFmtId="0" fontId="7" fillId="0" borderId="39" xfId="0" applyNumberFormat="1" applyFont="1" applyFill="1" applyBorder="1" applyAlignment="1" applyProtection="1">
      <alignment horizontal="center" vertical="center" wrapText="1"/>
    </xf>
    <xf numFmtId="0" fontId="7" fillId="0" borderId="32" xfId="0" applyNumberFormat="1" applyFont="1" applyFill="1" applyBorder="1" applyAlignment="1" applyProtection="1">
      <alignment horizontal="center" vertical="center" wrapText="1"/>
    </xf>
    <xf numFmtId="0" fontId="3" fillId="0" borderId="66" xfId="0" applyFont="1" applyBorder="1" applyAlignment="1">
      <alignment horizontal="center" textRotation="90"/>
    </xf>
    <xf numFmtId="49" fontId="5" fillId="0" borderId="22" xfId="0" applyNumberFormat="1" applyFont="1" applyFill="1" applyBorder="1" applyAlignment="1">
      <alignment horizontal="center" vertical="center"/>
    </xf>
    <xf numFmtId="49" fontId="5" fillId="0" borderId="30" xfId="0" applyNumberFormat="1" applyFont="1" applyFill="1" applyBorder="1" applyAlignment="1">
      <alignment horizontal="center" vertical="center"/>
    </xf>
    <xf numFmtId="0" fontId="0" fillId="0" borderId="44" xfId="0" applyBorder="1" applyAlignment="1">
      <alignment horizontal="center" textRotation="90"/>
    </xf>
    <xf numFmtId="0" fontId="0" fillId="0" borderId="53" xfId="0" applyBorder="1" applyAlignment="1">
      <alignment horizontal="center" textRotation="90"/>
    </xf>
    <xf numFmtId="0" fontId="0" fillId="0" borderId="47" xfId="0" applyBorder="1" applyAlignment="1">
      <alignment horizontal="center" textRotation="90"/>
    </xf>
    <xf numFmtId="0" fontId="3" fillId="0" borderId="67" xfId="0" applyFont="1" applyBorder="1" applyAlignment="1">
      <alignment horizontal="center" textRotation="90"/>
    </xf>
    <xf numFmtId="0" fontId="3" fillId="0" borderId="68" xfId="0" applyFont="1" applyBorder="1" applyAlignment="1">
      <alignment horizontal="center" textRotation="90"/>
    </xf>
    <xf numFmtId="49" fontId="3" fillId="0" borderId="59" xfId="0" applyNumberFormat="1" applyFont="1" applyFill="1" applyBorder="1" applyAlignment="1">
      <alignment horizontal="center" vertical="center"/>
    </xf>
    <xf numFmtId="49" fontId="0" fillId="0" borderId="60" xfId="0" applyNumberFormat="1" applyFill="1" applyBorder="1" applyAlignment="1">
      <alignment horizontal="center" vertical="center"/>
    </xf>
    <xf numFmtId="49" fontId="0" fillId="0" borderId="40" xfId="0" applyNumberFormat="1" applyFill="1" applyBorder="1" applyAlignment="1">
      <alignment horizontal="center" vertical="center"/>
    </xf>
    <xf numFmtId="49" fontId="0" fillId="0" borderId="52" xfId="0" applyNumberFormat="1" applyFill="1" applyBorder="1" applyAlignment="1">
      <alignment horizontal="center" vertical="center"/>
    </xf>
    <xf numFmtId="49" fontId="0" fillId="0" borderId="0" xfId="0" applyNumberFormat="1" applyFill="1" applyBorder="1" applyAlignment="1">
      <alignment horizontal="center" vertical="center"/>
    </xf>
    <xf numFmtId="49" fontId="0" fillId="0" borderId="37" xfId="0" applyNumberFormat="1" applyFill="1" applyBorder="1" applyAlignment="1">
      <alignment horizontal="center" vertical="center"/>
    </xf>
    <xf numFmtId="49" fontId="0" fillId="0" borderId="21" xfId="0" applyNumberFormat="1" applyFill="1" applyBorder="1" applyAlignment="1">
      <alignment horizontal="center" vertical="center"/>
    </xf>
    <xf numFmtId="49" fontId="0" fillId="0" borderId="62" xfId="0" applyNumberFormat="1" applyFill="1" applyBorder="1" applyAlignment="1">
      <alignment horizontal="center" vertical="center"/>
    </xf>
    <xf numFmtId="49" fontId="0" fillId="0" borderId="50" xfId="0" applyNumberFormat="1" applyFill="1" applyBorder="1" applyAlignment="1">
      <alignment horizontal="center" vertical="center"/>
    </xf>
    <xf numFmtId="0" fontId="3" fillId="0" borderId="44" xfId="0" applyFont="1" applyBorder="1" applyAlignment="1">
      <alignment horizontal="center" textRotation="90"/>
    </xf>
    <xf numFmtId="0" fontId="6" fillId="0" borderId="51" xfId="0" applyFont="1" applyBorder="1" applyAlignment="1">
      <alignment horizontal="center" vertical="center" textRotation="90"/>
    </xf>
    <xf numFmtId="0" fontId="1" fillId="0" borderId="30" xfId="0" applyNumberFormat="1" applyFont="1" applyFill="1" applyBorder="1" applyAlignment="1">
      <alignment horizontal="center" vertical="center" wrapText="1"/>
    </xf>
    <xf numFmtId="49" fontId="0" fillId="0" borderId="5" xfId="0" applyNumberFormat="1" applyBorder="1" applyAlignment="1">
      <alignment horizontal="center" vertical="center"/>
    </xf>
    <xf numFmtId="49" fontId="0" fillId="0" borderId="3" xfId="0" applyNumberFormat="1" applyBorder="1" applyAlignment="1">
      <alignment horizontal="center" vertical="center"/>
    </xf>
    <xf numFmtId="49" fontId="1" fillId="0" borderId="38" xfId="0" applyNumberFormat="1" applyFont="1" applyFill="1" applyBorder="1" applyAlignment="1">
      <alignment horizontal="center" vertical="center" wrapText="1"/>
    </xf>
    <xf numFmtId="49" fontId="1" fillId="0" borderId="40" xfId="3" applyNumberFormat="1" applyFont="1" applyBorder="1" applyAlignment="1">
      <alignment horizontal="center" vertical="center"/>
    </xf>
    <xf numFmtId="49" fontId="1" fillId="0" borderId="37" xfId="3" applyNumberFormat="1" applyFont="1" applyBorder="1" applyAlignment="1">
      <alignment horizontal="center" vertical="center"/>
    </xf>
    <xf numFmtId="0" fontId="1" fillId="0" borderId="23" xfId="3" applyNumberFormat="1" applyFont="1" applyBorder="1" applyAlignment="1">
      <alignment horizontal="center" vertical="center"/>
    </xf>
    <xf numFmtId="0" fontId="1" fillId="0" borderId="24" xfId="3" applyNumberFormat="1" applyFont="1" applyBorder="1" applyAlignment="1">
      <alignment horizontal="center" vertical="center"/>
    </xf>
    <xf numFmtId="49" fontId="1" fillId="0" borderId="63" xfId="3" applyNumberFormat="1" applyFont="1" applyBorder="1" applyAlignment="1">
      <alignment horizontal="center" vertical="center"/>
    </xf>
    <xf numFmtId="49" fontId="1" fillId="0" borderId="38" xfId="3" applyNumberFormat="1" applyFont="1" applyBorder="1" applyAlignment="1">
      <alignment horizontal="center" vertical="center"/>
    </xf>
    <xf numFmtId="49" fontId="1" fillId="0" borderId="25" xfId="3" applyNumberFormat="1" applyFont="1" applyBorder="1" applyAlignment="1">
      <alignment horizontal="center" vertical="center"/>
    </xf>
    <xf numFmtId="49" fontId="1" fillId="0" borderId="39" xfId="3" applyNumberFormat="1" applyFont="1" applyBorder="1" applyAlignment="1">
      <alignment horizontal="center" vertical="center"/>
    </xf>
    <xf numFmtId="0" fontId="1" fillId="0" borderId="30" xfId="3" applyBorder="1" applyAlignment="1">
      <alignment horizontal="center"/>
    </xf>
    <xf numFmtId="0" fontId="1" fillId="0" borderId="35" xfId="3" applyBorder="1" applyAlignment="1">
      <alignment horizontal="center"/>
    </xf>
    <xf numFmtId="0" fontId="1" fillId="0" borderId="22" xfId="3" applyNumberFormat="1" applyFont="1" applyBorder="1" applyAlignment="1">
      <alignment horizontal="center" vertical="center"/>
    </xf>
    <xf numFmtId="0" fontId="1" fillId="0" borderId="10" xfId="3" applyNumberFormat="1" applyFont="1" applyBorder="1" applyAlignment="1">
      <alignment horizontal="center" vertical="center"/>
    </xf>
    <xf numFmtId="49" fontId="1" fillId="0" borderId="26" xfId="3" applyNumberFormat="1" applyFont="1" applyBorder="1" applyAlignment="1">
      <alignment horizontal="center" vertical="center"/>
    </xf>
    <xf numFmtId="49" fontId="1" fillId="0" borderId="32" xfId="3" applyNumberFormat="1" applyBorder="1" applyAlignment="1">
      <alignment horizontal="center" vertical="center"/>
    </xf>
    <xf numFmtId="49" fontId="1" fillId="0" borderId="14" xfId="3" applyNumberFormat="1" applyFont="1" applyBorder="1" applyAlignment="1">
      <alignment horizontal="center" vertical="center"/>
    </xf>
    <xf numFmtId="49" fontId="1" fillId="0" borderId="10" xfId="3" applyNumberFormat="1" applyBorder="1" applyAlignment="1">
      <alignment horizontal="center" vertical="center"/>
    </xf>
    <xf numFmtId="49" fontId="1" fillId="0" borderId="51" xfId="3" applyNumberFormat="1" applyFont="1" applyBorder="1" applyAlignment="1">
      <alignment horizontal="center" vertical="center"/>
    </xf>
    <xf numFmtId="49" fontId="1" fillId="0" borderId="17" xfId="3" applyNumberFormat="1" applyBorder="1" applyAlignment="1">
      <alignment horizontal="center" vertical="center"/>
    </xf>
    <xf numFmtId="49" fontId="1" fillId="0" borderId="65" xfId="3" applyNumberFormat="1" applyBorder="1" applyAlignment="1">
      <alignment horizontal="center" vertical="center"/>
    </xf>
    <xf numFmtId="49" fontId="1" fillId="0" borderId="50" xfId="3" applyNumberFormat="1" applyBorder="1" applyAlignment="1">
      <alignment horizontal="center" vertical="center"/>
    </xf>
    <xf numFmtId="49" fontId="12" fillId="0" borderId="14" xfId="3" applyNumberFormat="1" applyFont="1" applyBorder="1" applyAlignment="1">
      <alignment horizontal="center" vertical="center"/>
    </xf>
    <xf numFmtId="49" fontId="12" fillId="0" borderId="10" xfId="3" applyNumberFormat="1" applyFont="1" applyBorder="1" applyAlignment="1">
      <alignment horizontal="center" vertical="center"/>
    </xf>
    <xf numFmtId="49" fontId="1" fillId="0" borderId="15" xfId="3" applyNumberFormat="1" applyFont="1" applyBorder="1" applyAlignment="1">
      <alignment horizontal="center" vertical="center"/>
    </xf>
    <xf numFmtId="49" fontId="1" fillId="0" borderId="13" xfId="3" applyNumberFormat="1" applyBorder="1" applyAlignment="1">
      <alignment horizontal="center" vertical="center"/>
    </xf>
    <xf numFmtId="0" fontId="1" fillId="0" borderId="37" xfId="3" applyFont="1" applyBorder="1" applyAlignment="1">
      <alignment horizontal="center" vertical="center"/>
    </xf>
    <xf numFmtId="0" fontId="1" fillId="0" borderId="50" xfId="3" applyFont="1" applyBorder="1" applyAlignment="1">
      <alignment horizontal="center" vertical="center"/>
    </xf>
    <xf numFmtId="0" fontId="6" fillId="0" borderId="15" xfId="0" applyNumberFormat="1" applyFont="1" applyFill="1" applyBorder="1" applyAlignment="1" applyProtection="1">
      <alignment horizontal="center" vertical="center" textRotation="90"/>
    </xf>
    <xf numFmtId="0" fontId="6" fillId="0" borderId="24" xfId="0" applyNumberFormat="1" applyFont="1" applyFill="1" applyBorder="1" applyAlignment="1" applyProtection="1">
      <alignment horizontal="center" vertical="center" textRotation="90"/>
    </xf>
    <xf numFmtId="0" fontId="6" fillId="0" borderId="36" xfId="0" applyNumberFormat="1" applyFont="1" applyFill="1" applyBorder="1" applyAlignment="1" applyProtection="1">
      <alignment horizontal="center" vertical="center" textRotation="90"/>
    </xf>
    <xf numFmtId="49" fontId="1" fillId="0" borderId="22" xfId="0" applyNumberFormat="1" applyFont="1" applyFill="1" applyBorder="1" applyAlignment="1" applyProtection="1">
      <alignment horizontal="center" vertical="center" wrapText="1"/>
    </xf>
    <xf numFmtId="49" fontId="1" fillId="0" borderId="30" xfId="0" applyNumberFormat="1" applyFont="1" applyFill="1" applyBorder="1" applyAlignment="1" applyProtection="1">
      <alignment horizontal="center" vertical="center" wrapText="1"/>
    </xf>
    <xf numFmtId="49" fontId="1" fillId="0" borderId="10" xfId="0" applyNumberFormat="1" applyFont="1" applyFill="1" applyBorder="1" applyAlignment="1" applyProtection="1">
      <alignment horizontal="center" vertical="center" wrapText="1"/>
    </xf>
    <xf numFmtId="0" fontId="2" fillId="9" borderId="54" xfId="0" applyFont="1" applyFill="1" applyBorder="1" applyAlignment="1">
      <alignment horizontal="center" vertical="center"/>
    </xf>
    <xf numFmtId="0" fontId="2" fillId="9" borderId="28" xfId="0" applyFont="1" applyFill="1" applyBorder="1" applyAlignment="1">
      <alignment horizontal="center" vertical="center"/>
    </xf>
    <xf numFmtId="0" fontId="2" fillId="9" borderId="55" xfId="0" applyFont="1" applyFill="1" applyBorder="1" applyAlignment="1">
      <alignment horizontal="center" vertical="center"/>
    </xf>
    <xf numFmtId="0" fontId="2" fillId="9" borderId="11" xfId="0" applyFont="1" applyFill="1" applyBorder="1" applyAlignment="1">
      <alignment horizontal="center" vertical="center"/>
    </xf>
    <xf numFmtId="0" fontId="6" fillId="0" borderId="15" xfId="0" applyFont="1" applyBorder="1" applyAlignment="1">
      <alignment horizontal="center" vertical="center" textRotation="90" wrapText="1"/>
    </xf>
    <xf numFmtId="0" fontId="6" fillId="0" borderId="24" xfId="0" applyFont="1" applyBorder="1" applyAlignment="1">
      <alignment horizontal="center" vertical="center" textRotation="90" wrapText="1"/>
    </xf>
    <xf numFmtId="0" fontId="6" fillId="0" borderId="36" xfId="0" applyFont="1" applyBorder="1" applyAlignment="1">
      <alignment horizontal="center" vertical="center" textRotation="90" wrapText="1"/>
    </xf>
    <xf numFmtId="0" fontId="1" fillId="9" borderId="1" xfId="0" applyFont="1" applyFill="1" applyBorder="1" applyAlignment="1">
      <alignment horizontal="center" vertical="center"/>
    </xf>
    <xf numFmtId="0" fontId="1" fillId="0" borderId="2" xfId="0" applyFont="1" applyBorder="1" applyAlignment="1">
      <alignment horizontal="center" vertical="center"/>
    </xf>
    <xf numFmtId="0" fontId="0" fillId="0" borderId="5" xfId="0"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1" fillId="0" borderId="4" xfId="0" applyFont="1"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xf>
    <xf numFmtId="0" fontId="0" fillId="0" borderId="24" xfId="0" applyBorder="1" applyAlignment="1">
      <alignment horizontal="center"/>
    </xf>
    <xf numFmtId="0" fontId="0" fillId="0" borderId="36" xfId="0" applyBorder="1" applyAlignment="1">
      <alignment horizontal="center"/>
    </xf>
    <xf numFmtId="0" fontId="1" fillId="0" borderId="48" xfId="0" applyFont="1" applyBorder="1" applyAlignment="1">
      <alignment horizontal="center"/>
    </xf>
    <xf numFmtId="0" fontId="0" fillId="0" borderId="12" xfId="0" applyBorder="1" applyAlignment="1">
      <alignment horizontal="center"/>
    </xf>
    <xf numFmtId="0" fontId="1" fillId="0" borderId="42" xfId="0" applyFont="1" applyBorder="1" applyAlignment="1">
      <alignment horizontal="center" textRotation="90"/>
    </xf>
    <xf numFmtId="0" fontId="3" fillId="0" borderId="52" xfId="0" applyFont="1" applyBorder="1" applyAlignment="1">
      <alignment horizontal="center" textRotation="90"/>
    </xf>
    <xf numFmtId="0" fontId="3" fillId="0" borderId="45" xfId="0" applyFont="1" applyBorder="1" applyAlignment="1">
      <alignment horizontal="center" textRotation="90"/>
    </xf>
    <xf numFmtId="0" fontId="1" fillId="0" borderId="25" xfId="0" applyFont="1" applyBorder="1" applyAlignment="1">
      <alignment horizontal="center"/>
    </xf>
    <xf numFmtId="0" fontId="1" fillId="0" borderId="32" xfId="0" applyFont="1" applyBorder="1" applyAlignment="1">
      <alignment horizontal="center"/>
    </xf>
    <xf numFmtId="0" fontId="1" fillId="0" borderId="39" xfId="0" applyFont="1" applyBorder="1" applyAlignment="1">
      <alignment horizontal="center"/>
    </xf>
    <xf numFmtId="0" fontId="1" fillId="0" borderId="26" xfId="0" applyFont="1" applyFill="1" applyBorder="1" applyAlignment="1">
      <alignment horizontal="center" vertical="center"/>
    </xf>
    <xf numFmtId="0" fontId="1" fillId="0" borderId="32" xfId="0" applyFont="1" applyFill="1" applyBorder="1" applyAlignment="1">
      <alignment horizontal="center" vertical="center"/>
    </xf>
    <xf numFmtId="0" fontId="1" fillId="9" borderId="54" xfId="0" applyFont="1" applyFill="1" applyBorder="1" applyAlignment="1">
      <alignment horizontal="center" vertical="center"/>
    </xf>
    <xf numFmtId="0" fontId="0" fillId="9" borderId="28" xfId="0" applyFill="1" applyBorder="1" applyAlignment="1">
      <alignment horizontal="center" vertical="center"/>
    </xf>
    <xf numFmtId="0" fontId="0" fillId="9" borderId="55" xfId="0" applyFill="1" applyBorder="1" applyAlignment="1">
      <alignment horizontal="center" vertical="center"/>
    </xf>
    <xf numFmtId="0" fontId="0" fillId="9" borderId="11" xfId="0" applyFill="1" applyBorder="1" applyAlignment="1">
      <alignment horizontal="center" vertical="center"/>
    </xf>
    <xf numFmtId="49" fontId="1" fillId="9" borderId="54" xfId="0" applyNumberFormat="1" applyFont="1" applyFill="1" applyBorder="1" applyAlignment="1">
      <alignment horizontal="center" vertical="center" wrapText="1"/>
    </xf>
    <xf numFmtId="49" fontId="0" fillId="9" borderId="28" xfId="0" applyNumberFormat="1" applyFill="1" applyBorder="1" applyAlignment="1">
      <alignment horizontal="center" vertical="center" wrapText="1"/>
    </xf>
    <xf numFmtId="49" fontId="0" fillId="9" borderId="55" xfId="0" applyNumberFormat="1" applyFill="1" applyBorder="1" applyAlignment="1">
      <alignment horizontal="center" vertical="center" wrapText="1"/>
    </xf>
    <xf numFmtId="49" fontId="0" fillId="9" borderId="11" xfId="0" applyNumberFormat="1" applyFill="1" applyBorder="1" applyAlignment="1">
      <alignment horizontal="center" vertical="center" wrapText="1"/>
    </xf>
    <xf numFmtId="0" fontId="6" fillId="0" borderId="15" xfId="0" applyFont="1" applyBorder="1" applyAlignment="1">
      <alignment horizontal="center" vertical="center" textRotation="90"/>
    </xf>
    <xf numFmtId="0" fontId="6" fillId="0" borderId="24" xfId="0" applyFont="1" applyBorder="1" applyAlignment="1">
      <alignment horizontal="center" vertical="center" textRotation="90"/>
    </xf>
    <xf numFmtId="0" fontId="6" fillId="0" borderId="36" xfId="0" applyFont="1" applyBorder="1" applyAlignment="1">
      <alignment horizontal="center" vertical="center" textRotation="90"/>
    </xf>
    <xf numFmtId="49" fontId="1" fillId="9" borderId="63" xfId="0" applyNumberFormat="1" applyFont="1" applyFill="1" applyBorder="1" applyAlignment="1">
      <alignment horizontal="center" vertical="center" wrapText="1"/>
    </xf>
    <xf numFmtId="49" fontId="1" fillId="9" borderId="40" xfId="0" applyNumberFormat="1" applyFont="1" applyFill="1" applyBorder="1" applyAlignment="1">
      <alignment horizontal="center" vertical="center" wrapText="1"/>
    </xf>
    <xf numFmtId="49" fontId="1" fillId="9" borderId="38" xfId="0" applyNumberFormat="1" applyFont="1" applyFill="1" applyBorder="1" applyAlignment="1">
      <alignment horizontal="center" vertical="center" wrapText="1"/>
    </xf>
    <xf numFmtId="49" fontId="1" fillId="9" borderId="37"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49" fontId="3" fillId="0" borderId="30"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0" fillId="9" borderId="38" xfId="0" applyNumberFormat="1" applyFill="1" applyBorder="1" applyAlignment="1">
      <alignment horizontal="center" vertical="center" wrapText="1"/>
    </xf>
    <xf numFmtId="49" fontId="0" fillId="9" borderId="37" xfId="0" applyNumberFormat="1" applyFill="1" applyBorder="1" applyAlignment="1">
      <alignment horizontal="center" vertical="center" wrapText="1"/>
    </xf>
    <xf numFmtId="0" fontId="1" fillId="0" borderId="42" xfId="0" applyNumberFormat="1" applyFont="1" applyBorder="1" applyAlignment="1">
      <alignment horizontal="center" vertical="center" wrapText="1"/>
    </xf>
    <xf numFmtId="0" fontId="1" fillId="0" borderId="43" xfId="0" applyNumberFormat="1" applyFont="1" applyBorder="1" applyAlignment="1">
      <alignment horizontal="center" vertical="center" wrapText="1"/>
    </xf>
    <xf numFmtId="0" fontId="1" fillId="0" borderId="44" xfId="0" applyNumberFormat="1" applyFont="1" applyBorder="1" applyAlignment="1">
      <alignment horizontal="center" vertical="center" wrapText="1"/>
    </xf>
    <xf numFmtId="0" fontId="1" fillId="0" borderId="52"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53" xfId="0" applyNumberFormat="1" applyFont="1" applyBorder="1" applyAlignment="1">
      <alignment horizontal="center" vertical="center" wrapText="1"/>
    </xf>
    <xf numFmtId="0" fontId="1" fillId="0" borderId="45" xfId="0" applyNumberFormat="1" applyFont="1" applyBorder="1" applyAlignment="1">
      <alignment horizontal="center" vertical="center" wrapText="1"/>
    </xf>
    <xf numFmtId="0" fontId="1" fillId="0" borderId="46" xfId="0" applyNumberFormat="1" applyFont="1" applyBorder="1" applyAlignment="1">
      <alignment horizontal="center" vertical="center" wrapText="1"/>
    </xf>
    <xf numFmtId="0" fontId="1" fillId="0" borderId="47" xfId="0" applyNumberFormat="1" applyFont="1" applyBorder="1" applyAlignment="1">
      <alignment horizontal="center" vertical="center" wrapText="1"/>
    </xf>
    <xf numFmtId="0" fontId="6" fillId="0" borderId="15" xfId="0" applyFont="1" applyFill="1" applyBorder="1" applyAlignment="1">
      <alignment horizontal="center" vertical="center" textRotation="90"/>
    </xf>
    <xf numFmtId="0" fontId="6" fillId="0" borderId="24" xfId="0" applyFont="1" applyFill="1" applyBorder="1" applyAlignment="1">
      <alignment horizontal="center" vertical="center" textRotation="90"/>
    </xf>
    <xf numFmtId="0" fontId="6" fillId="0" borderId="36" xfId="0" applyFont="1" applyFill="1" applyBorder="1" applyAlignment="1">
      <alignment horizontal="center" vertical="center" textRotation="90"/>
    </xf>
    <xf numFmtId="0" fontId="1" fillId="0" borderId="10" xfId="0" applyFont="1" applyBorder="1" applyAlignment="1">
      <alignment horizontal="center" vertical="center"/>
    </xf>
    <xf numFmtId="49" fontId="3" fillId="0" borderId="59" xfId="0" applyNumberFormat="1" applyFont="1" applyFill="1" applyBorder="1" applyAlignment="1">
      <alignment horizontal="center" vertical="center" wrapText="1"/>
    </xf>
    <xf numFmtId="49" fontId="3" fillId="0" borderId="60" xfId="0" applyNumberFormat="1" applyFont="1" applyFill="1" applyBorder="1" applyAlignment="1">
      <alignment horizontal="center" vertical="center" wrapText="1"/>
    </xf>
    <xf numFmtId="49" fontId="3" fillId="0" borderId="40" xfId="0" applyNumberFormat="1" applyFont="1" applyFill="1" applyBorder="1" applyAlignment="1">
      <alignment horizontal="center" vertical="center" wrapText="1"/>
    </xf>
    <xf numFmtId="49" fontId="3" fillId="0" borderId="52"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37" xfId="0" applyNumberFormat="1" applyFont="1" applyFill="1" applyBorder="1" applyAlignment="1">
      <alignment horizontal="center" vertical="center" wrapText="1"/>
    </xf>
    <xf numFmtId="49" fontId="3" fillId="0" borderId="21" xfId="0" applyNumberFormat="1" applyFont="1" applyFill="1" applyBorder="1" applyAlignment="1">
      <alignment horizontal="center" vertical="center" wrapText="1"/>
    </xf>
    <xf numFmtId="49" fontId="3" fillId="0" borderId="62" xfId="0" applyNumberFormat="1" applyFont="1" applyFill="1" applyBorder="1" applyAlignment="1">
      <alignment horizontal="center" vertical="center" wrapText="1"/>
    </xf>
    <xf numFmtId="49" fontId="3" fillId="0" borderId="50" xfId="0" applyNumberFormat="1" applyFont="1" applyFill="1" applyBorder="1" applyAlignment="1">
      <alignment horizontal="center" vertical="center" wrapText="1"/>
    </xf>
    <xf numFmtId="49" fontId="0" fillId="0" borderId="59" xfId="0" applyNumberFormat="1" applyFill="1" applyBorder="1" applyAlignment="1">
      <alignment horizontal="center" vertical="center"/>
    </xf>
    <xf numFmtId="0" fontId="0" fillId="0" borderId="29" xfId="0" applyBorder="1" applyAlignment="1">
      <alignment horizontal="center"/>
    </xf>
    <xf numFmtId="0" fontId="2" fillId="0" borderId="26" xfId="0" applyFont="1" applyBorder="1" applyAlignment="1">
      <alignment horizontal="center" vertical="center"/>
    </xf>
    <xf numFmtId="49" fontId="2" fillId="0" borderId="52"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53" xfId="0" applyNumberFormat="1" applyFont="1" applyBorder="1" applyAlignment="1">
      <alignment horizontal="center" vertical="center"/>
    </xf>
    <xf numFmtId="0" fontId="0" fillId="0" borderId="24" xfId="0" applyBorder="1"/>
    <xf numFmtId="0" fontId="0" fillId="0" borderId="13" xfId="0" applyBorder="1"/>
    <xf numFmtId="0" fontId="6" fillId="0" borderId="23" xfId="0" applyNumberFormat="1" applyFont="1" applyFill="1" applyBorder="1" applyAlignment="1" applyProtection="1">
      <alignment horizontal="center" vertical="center" textRotation="90"/>
    </xf>
    <xf numFmtId="0" fontId="6" fillId="0" borderId="23" xfId="0" applyFont="1" applyBorder="1" applyAlignment="1">
      <alignment horizontal="center" vertical="center" textRotation="90"/>
    </xf>
    <xf numFmtId="0" fontId="6" fillId="0" borderId="15" xfId="0" applyNumberFormat="1" applyFont="1" applyFill="1" applyBorder="1" applyAlignment="1" applyProtection="1">
      <alignment horizontal="center" vertical="center" textRotation="90" wrapText="1"/>
    </xf>
    <xf numFmtId="0" fontId="6" fillId="0" borderId="24" xfId="0" applyNumberFormat="1" applyFont="1" applyFill="1" applyBorder="1" applyAlignment="1" applyProtection="1">
      <alignment horizontal="center" vertical="center" textRotation="90" wrapText="1"/>
    </xf>
    <xf numFmtId="0" fontId="6" fillId="0" borderId="36" xfId="0" applyNumberFormat="1" applyFont="1" applyFill="1" applyBorder="1" applyAlignment="1" applyProtection="1">
      <alignment horizontal="center" vertical="center" textRotation="90" wrapText="1"/>
    </xf>
    <xf numFmtId="49" fontId="2" fillId="0" borderId="64" xfId="0" applyNumberFormat="1" applyFont="1" applyBorder="1" applyAlignment="1">
      <alignment horizontal="center"/>
    </xf>
    <xf numFmtId="49" fontId="2" fillId="0" borderId="46" xfId="0" applyNumberFormat="1" applyFont="1" applyBorder="1" applyAlignment="1">
      <alignment horizontal="center"/>
    </xf>
    <xf numFmtId="49" fontId="1" fillId="0" borderId="25" xfId="0" applyNumberFormat="1" applyFont="1" applyFill="1" applyBorder="1" applyAlignment="1" applyProtection="1">
      <alignment horizontal="center" vertical="center" wrapText="1"/>
    </xf>
    <xf numFmtId="49" fontId="7" fillId="0" borderId="39" xfId="0" applyNumberFormat="1" applyFont="1" applyFill="1" applyBorder="1" applyAlignment="1" applyProtection="1">
      <alignment horizontal="center" vertical="center" wrapText="1"/>
    </xf>
    <xf numFmtId="49" fontId="7" fillId="0" borderId="32" xfId="0" applyNumberFormat="1" applyFont="1" applyFill="1" applyBorder="1" applyAlignment="1" applyProtection="1">
      <alignment horizontal="center" vertical="center" wrapText="1"/>
    </xf>
    <xf numFmtId="49" fontId="1" fillId="0" borderId="26" xfId="0" applyNumberFormat="1" applyFont="1" applyFill="1" applyBorder="1" applyAlignment="1" applyProtection="1">
      <alignment horizontal="center" vertical="center" wrapText="1"/>
    </xf>
    <xf numFmtId="49" fontId="7" fillId="0" borderId="17" xfId="0" applyNumberFormat="1" applyFont="1" applyFill="1" applyBorder="1" applyAlignment="1" applyProtection="1">
      <alignment horizontal="center" vertical="center"/>
    </xf>
    <xf numFmtId="49" fontId="7" fillId="0" borderId="37" xfId="0" applyNumberFormat="1" applyFont="1" applyFill="1" applyBorder="1" applyAlignment="1" applyProtection="1">
      <alignment horizontal="center" vertical="center"/>
    </xf>
    <xf numFmtId="49" fontId="7" fillId="0" borderId="50" xfId="0" applyNumberFormat="1" applyFont="1" applyFill="1" applyBorder="1" applyAlignment="1" applyProtection="1">
      <alignment horizontal="center" vertical="center"/>
    </xf>
    <xf numFmtId="49" fontId="0" fillId="0" borderId="41" xfId="0" applyNumberFormat="1" applyBorder="1" applyAlignment="1">
      <alignment horizontal="center"/>
    </xf>
    <xf numFmtId="0" fontId="6" fillId="0" borderId="63" xfId="0" applyNumberFormat="1" applyFont="1" applyFill="1" applyBorder="1" applyAlignment="1" applyProtection="1">
      <alignment horizontal="center" vertical="center" textRotation="90"/>
    </xf>
    <xf numFmtId="0" fontId="6" fillId="0" borderId="65" xfId="0" applyNumberFormat="1" applyFont="1" applyFill="1" applyBorder="1" applyAlignment="1" applyProtection="1">
      <alignment horizontal="center" vertical="center" textRotation="90"/>
    </xf>
    <xf numFmtId="49" fontId="7" fillId="0" borderId="55" xfId="0" applyNumberFormat="1" applyFont="1" applyFill="1" applyBorder="1" applyAlignment="1" applyProtection="1">
      <alignment horizontal="center" vertical="center" wrapText="1"/>
    </xf>
    <xf numFmtId="49" fontId="7" fillId="0" borderId="11" xfId="0" applyNumberFormat="1" applyFont="1" applyFill="1" applyBorder="1" applyAlignment="1" applyProtection="1">
      <alignment horizontal="center" vertical="center" wrapText="1"/>
    </xf>
    <xf numFmtId="49" fontId="7" fillId="4" borderId="51" xfId="0" applyNumberFormat="1" applyFont="1" applyFill="1" applyBorder="1" applyAlignment="1" applyProtection="1">
      <alignment horizontal="center" vertical="center" wrapText="1"/>
    </xf>
    <xf numFmtId="49" fontId="7" fillId="4" borderId="17" xfId="0" applyNumberFormat="1" applyFont="1" applyFill="1" applyBorder="1" applyAlignment="1" applyProtection="1">
      <alignment horizontal="center" vertical="center" wrapText="1"/>
    </xf>
    <xf numFmtId="49" fontId="7" fillId="4" borderId="38" xfId="0" applyNumberFormat="1" applyFont="1" applyFill="1" applyBorder="1" applyAlignment="1" applyProtection="1">
      <alignment horizontal="center" vertical="center" wrapText="1"/>
    </xf>
    <xf numFmtId="49" fontId="7" fillId="4" borderId="37" xfId="0" applyNumberFormat="1" applyFont="1" applyFill="1" applyBorder="1" applyAlignment="1" applyProtection="1">
      <alignment horizontal="center" vertical="center" wrapText="1"/>
    </xf>
    <xf numFmtId="49" fontId="7" fillId="4" borderId="65" xfId="0" applyNumberFormat="1" applyFont="1" applyFill="1" applyBorder="1" applyAlignment="1" applyProtection="1">
      <alignment horizontal="center" vertical="center" wrapText="1"/>
    </xf>
    <xf numFmtId="49" fontId="7" fillId="4" borderId="50" xfId="0" applyNumberFormat="1" applyFont="1" applyFill="1" applyBorder="1" applyAlignment="1" applyProtection="1">
      <alignment horizontal="center" vertical="center" wrapText="1"/>
    </xf>
    <xf numFmtId="49" fontId="7" fillId="0" borderId="25" xfId="0" applyNumberFormat="1" applyFont="1" applyFill="1" applyBorder="1" applyAlignment="1" applyProtection="1">
      <alignment horizontal="center" vertical="center" wrapText="1"/>
    </xf>
    <xf numFmtId="0" fontId="3" fillId="0" borderId="39" xfId="0" applyNumberFormat="1" applyFont="1" applyFill="1" applyBorder="1" applyAlignment="1" applyProtection="1">
      <alignment horizontal="center" vertical="center"/>
    </xf>
    <xf numFmtId="0" fontId="3" fillId="0" borderId="32" xfId="0" applyNumberFormat="1" applyFont="1" applyFill="1" applyBorder="1" applyAlignment="1" applyProtection="1">
      <alignment horizontal="center" vertical="center"/>
    </xf>
    <xf numFmtId="0" fontId="7" fillId="4" borderId="59" xfId="0" applyNumberFormat="1" applyFont="1" applyFill="1" applyBorder="1" applyAlignment="1" applyProtection="1">
      <alignment horizontal="center" vertical="center" wrapText="1"/>
    </xf>
    <xf numFmtId="0" fontId="7" fillId="4" borderId="52" xfId="0" applyNumberFormat="1" applyFont="1" applyFill="1" applyBorder="1" applyAlignment="1" applyProtection="1">
      <alignment horizontal="center" vertical="center" wrapText="1"/>
    </xf>
    <xf numFmtId="0" fontId="7" fillId="4" borderId="21" xfId="0" applyNumberFormat="1" applyFont="1" applyFill="1" applyBorder="1" applyAlignment="1" applyProtection="1">
      <alignment horizontal="center" vertical="center" wrapText="1"/>
    </xf>
    <xf numFmtId="49" fontId="7" fillId="0" borderId="63" xfId="0" applyNumberFormat="1" applyFont="1" applyFill="1" applyBorder="1" applyAlignment="1" applyProtection="1">
      <alignment horizontal="center" vertical="center"/>
    </xf>
    <xf numFmtId="49" fontId="7" fillId="0" borderId="40" xfId="0" applyNumberFormat="1" applyFont="1" applyFill="1" applyBorder="1" applyAlignment="1" applyProtection="1">
      <alignment horizontal="center" vertical="center"/>
    </xf>
    <xf numFmtId="0" fontId="0" fillId="0" borderId="22" xfId="0" applyBorder="1" applyAlignment="1">
      <alignment horizontal="center" vertical="center"/>
    </xf>
    <xf numFmtId="0" fontId="0" fillId="0" borderId="30" xfId="0" applyBorder="1" applyAlignment="1">
      <alignment horizontal="center" vertical="center"/>
    </xf>
    <xf numFmtId="49" fontId="3" fillId="0" borderId="40" xfId="0" applyNumberFormat="1" applyFont="1" applyBorder="1" applyAlignment="1">
      <alignment horizontal="center" vertical="center" wrapText="1"/>
    </xf>
    <xf numFmtId="49" fontId="3" fillId="0" borderId="37" xfId="0" applyNumberFormat="1" applyFont="1" applyBorder="1" applyAlignment="1">
      <alignment horizontal="center" vertical="center" wrapText="1"/>
    </xf>
    <xf numFmtId="49" fontId="3" fillId="0" borderId="65" xfId="0" applyNumberFormat="1" applyFont="1" applyBorder="1" applyAlignment="1">
      <alignment horizontal="center" vertical="center" wrapText="1"/>
    </xf>
    <xf numFmtId="49" fontId="3" fillId="0" borderId="50" xfId="0" applyNumberFormat="1" applyFont="1" applyBorder="1" applyAlignment="1">
      <alignment horizontal="center" vertical="center" wrapText="1"/>
    </xf>
    <xf numFmtId="49" fontId="1" fillId="9" borderId="51" xfId="0" applyNumberFormat="1" applyFont="1" applyFill="1" applyBorder="1" applyAlignment="1">
      <alignment horizontal="center" vertical="center" wrapText="1"/>
    </xf>
    <xf numFmtId="49" fontId="0" fillId="9" borderId="17" xfId="0" applyNumberFormat="1" applyFill="1" applyBorder="1" applyAlignment="1">
      <alignment horizontal="center" vertical="center" wrapText="1"/>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1" xfId="0" applyBorder="1" applyAlignment="1">
      <alignment horizontal="center"/>
    </xf>
    <xf numFmtId="0" fontId="0" fillId="0" borderId="38" xfId="0" applyBorder="1" applyAlignment="1">
      <alignment horizontal="center"/>
    </xf>
    <xf numFmtId="0" fontId="0" fillId="0" borderId="64" xfId="0" applyBorder="1" applyAlignment="1">
      <alignment horizontal="center"/>
    </xf>
    <xf numFmtId="0" fontId="1" fillId="0" borderId="26" xfId="0" applyFont="1" applyBorder="1" applyAlignment="1">
      <alignment horizontal="center"/>
    </xf>
    <xf numFmtId="0" fontId="0" fillId="0" borderId="32" xfId="0" applyBorder="1" applyAlignment="1">
      <alignment horizontal="center"/>
    </xf>
    <xf numFmtId="49" fontId="1" fillId="0" borderId="14" xfId="0" applyNumberFormat="1" applyFont="1" applyBorder="1" applyAlignment="1">
      <alignment horizontal="center"/>
    </xf>
    <xf numFmtId="49" fontId="0" fillId="0" borderId="10" xfId="0" applyNumberFormat="1" applyBorder="1" applyAlignment="1">
      <alignment horizontal="center"/>
    </xf>
    <xf numFmtId="0" fontId="1" fillId="0" borderId="15" xfId="0" applyFont="1" applyBorder="1" applyAlignment="1">
      <alignment horizontal="center" vertical="center"/>
    </xf>
    <xf numFmtId="0" fontId="0" fillId="0" borderId="13" xfId="0" applyBorder="1" applyAlignment="1">
      <alignment horizontal="center" vertical="center"/>
    </xf>
    <xf numFmtId="164" fontId="1" fillId="9" borderId="63" xfId="0" applyNumberFormat="1" applyFont="1" applyFill="1" applyBorder="1" applyAlignment="1">
      <alignment horizontal="center" vertical="center"/>
    </xf>
    <xf numFmtId="164" fontId="0" fillId="9" borderId="40" xfId="0" applyNumberFormat="1" applyFill="1" applyBorder="1" applyAlignment="1">
      <alignment horizontal="center" vertical="center"/>
    </xf>
    <xf numFmtId="164" fontId="0" fillId="9" borderId="38" xfId="0" applyNumberFormat="1" applyFill="1" applyBorder="1" applyAlignment="1">
      <alignment horizontal="center" vertical="center"/>
    </xf>
    <xf numFmtId="164" fontId="0" fillId="9" borderId="37" xfId="0" applyNumberFormat="1" applyFill="1" applyBorder="1" applyAlignment="1">
      <alignment horizontal="center" vertical="center"/>
    </xf>
    <xf numFmtId="164" fontId="0" fillId="9" borderId="65" xfId="0" applyNumberFormat="1" applyFill="1" applyBorder="1" applyAlignment="1">
      <alignment horizontal="center" vertical="center"/>
    </xf>
    <xf numFmtId="164" fontId="0" fillId="9" borderId="50" xfId="0" applyNumberFormat="1" applyFill="1" applyBorder="1" applyAlignment="1">
      <alignment horizontal="center" vertical="center"/>
    </xf>
    <xf numFmtId="0" fontId="1" fillId="9" borderId="63" xfId="0" applyFont="1" applyFill="1" applyBorder="1" applyAlignment="1">
      <alignment horizontal="center" vertical="center"/>
    </xf>
    <xf numFmtId="0" fontId="0" fillId="9" borderId="40" xfId="0" applyFill="1" applyBorder="1" applyAlignment="1">
      <alignment horizontal="center" vertical="center"/>
    </xf>
    <xf numFmtId="0" fontId="0" fillId="9" borderId="38" xfId="0" applyFill="1" applyBorder="1" applyAlignment="1">
      <alignment horizontal="center" vertical="center"/>
    </xf>
    <xf numFmtId="0" fontId="0" fillId="9" borderId="37" xfId="0" applyFill="1" applyBorder="1" applyAlignment="1">
      <alignment horizontal="center" vertical="center"/>
    </xf>
    <xf numFmtId="0" fontId="0" fillId="9" borderId="65" xfId="0" applyFill="1" applyBorder="1" applyAlignment="1">
      <alignment horizontal="center" vertical="center"/>
    </xf>
    <xf numFmtId="0" fontId="0" fillId="9" borderId="50" xfId="0" applyFill="1" applyBorder="1" applyAlignment="1">
      <alignment horizontal="center" vertical="center"/>
    </xf>
    <xf numFmtId="0" fontId="1" fillId="9" borderId="51" xfId="0" applyFont="1" applyFill="1" applyBorder="1" applyAlignment="1">
      <alignment horizontal="center" vertical="center"/>
    </xf>
    <xf numFmtId="0" fontId="0" fillId="9" borderId="17" xfId="0" applyFill="1" applyBorder="1" applyAlignment="1">
      <alignment horizontal="center" vertical="center"/>
    </xf>
    <xf numFmtId="0" fontId="0" fillId="0" borderId="26" xfId="0" applyFont="1" applyFill="1" applyBorder="1" applyAlignment="1">
      <alignment horizontal="center" vertical="center"/>
    </xf>
    <xf numFmtId="0" fontId="0" fillId="0" borderId="32" xfId="0" applyFont="1" applyFill="1" applyBorder="1" applyAlignment="1">
      <alignment horizontal="center" vertical="center"/>
    </xf>
    <xf numFmtId="49" fontId="7" fillId="0" borderId="64" xfId="0" applyNumberFormat="1" applyFont="1" applyFill="1" applyBorder="1" applyAlignment="1" applyProtection="1">
      <alignment horizontal="center"/>
    </xf>
    <xf numFmtId="49" fontId="7" fillId="0" borderId="69" xfId="0" applyNumberFormat="1" applyFont="1" applyFill="1" applyBorder="1" applyAlignment="1" applyProtection="1">
      <alignment horizontal="center"/>
    </xf>
    <xf numFmtId="49" fontId="7" fillId="4" borderId="51" xfId="0" applyNumberFormat="1" applyFont="1" applyFill="1" applyBorder="1" applyAlignment="1" applyProtection="1">
      <alignment horizontal="center" vertical="center"/>
    </xf>
    <xf numFmtId="49" fontId="7" fillId="4" borderId="38" xfId="0" applyNumberFormat="1" applyFont="1" applyFill="1" applyBorder="1" applyAlignment="1" applyProtection="1">
      <alignment horizontal="center" vertical="center"/>
    </xf>
    <xf numFmtId="49" fontId="7" fillId="4" borderId="65" xfId="0" applyNumberFormat="1" applyFont="1" applyFill="1" applyBorder="1" applyAlignment="1" applyProtection="1">
      <alignment horizontal="center" vertical="center"/>
    </xf>
    <xf numFmtId="0" fontId="1" fillId="0" borderId="2" xfId="3" applyFont="1" applyBorder="1" applyAlignment="1">
      <alignment horizontal="center" vertical="center"/>
    </xf>
    <xf numFmtId="0" fontId="1" fillId="0" borderId="5" xfId="3" applyBorder="1" applyAlignment="1">
      <alignment horizontal="center" vertical="center"/>
    </xf>
    <xf numFmtId="49" fontId="1" fillId="0" borderId="3" xfId="3" applyNumberFormat="1" applyFont="1" applyBorder="1" applyAlignment="1">
      <alignment horizontal="center" vertical="center"/>
    </xf>
    <xf numFmtId="49" fontId="1" fillId="0" borderId="1" xfId="3" applyNumberFormat="1" applyBorder="1" applyAlignment="1">
      <alignment horizontal="center" vertical="center"/>
    </xf>
    <xf numFmtId="0" fontId="1" fillId="0" borderId="3" xfId="3" applyFont="1" applyBorder="1" applyAlignment="1">
      <alignment horizontal="center" vertical="center"/>
    </xf>
    <xf numFmtId="0" fontId="1" fillId="0" borderId="3" xfId="3" applyBorder="1" applyAlignment="1">
      <alignment horizontal="center" vertical="center"/>
    </xf>
    <xf numFmtId="0" fontId="1" fillId="0" borderId="1" xfId="3" applyBorder="1" applyAlignment="1">
      <alignment horizontal="center" vertical="center"/>
    </xf>
    <xf numFmtId="0" fontId="1" fillId="0" borderId="4" xfId="3" applyFont="1" applyBorder="1" applyAlignment="1">
      <alignment horizontal="center" vertical="center"/>
    </xf>
    <xf numFmtId="0" fontId="1" fillId="0" borderId="6" xfId="3" applyBorder="1" applyAlignment="1">
      <alignment horizontal="center" vertical="center"/>
    </xf>
    <xf numFmtId="0" fontId="1" fillId="0" borderId="28" xfId="3" applyFont="1" applyFill="1" applyBorder="1" applyAlignment="1">
      <alignment horizontal="center" vertical="center"/>
    </xf>
    <xf numFmtId="0" fontId="1" fillId="0" borderId="11" xfId="3" applyFont="1" applyFill="1" applyBorder="1" applyAlignment="1">
      <alignment horizontal="center" vertical="center"/>
    </xf>
    <xf numFmtId="0" fontId="1" fillId="0" borderId="14" xfId="3" applyBorder="1" applyAlignment="1">
      <alignment horizontal="center"/>
    </xf>
    <xf numFmtId="0" fontId="1" fillId="0" borderId="25" xfId="3" applyFont="1" applyBorder="1" applyAlignment="1">
      <alignment horizontal="center" vertical="center"/>
    </xf>
    <xf numFmtId="0" fontId="1" fillId="0" borderId="39" xfId="3" applyFont="1" applyBorder="1" applyAlignment="1">
      <alignment horizontal="center" vertical="center"/>
    </xf>
    <xf numFmtId="49" fontId="1" fillId="0" borderId="22" xfId="3" applyNumberFormat="1" applyFont="1" applyBorder="1" applyAlignment="1">
      <alignment horizontal="center" vertical="center"/>
    </xf>
    <xf numFmtId="49" fontId="1" fillId="0" borderId="30" xfId="3" applyNumberFormat="1" applyFont="1" applyBorder="1" applyAlignment="1">
      <alignment horizontal="center" vertical="center"/>
    </xf>
    <xf numFmtId="0" fontId="1" fillId="0" borderId="63" xfId="3" applyFont="1" applyBorder="1" applyAlignment="1">
      <alignment horizontal="center" vertical="center"/>
    </xf>
    <xf numFmtId="0" fontId="1" fillId="0" borderId="40" xfId="3" applyFont="1" applyBorder="1" applyAlignment="1">
      <alignment horizontal="center" vertical="center"/>
    </xf>
    <xf numFmtId="0" fontId="1" fillId="0" borderId="38" xfId="3" applyFont="1" applyBorder="1" applyAlignment="1">
      <alignment horizontal="center" vertical="center"/>
    </xf>
    <xf numFmtId="0" fontId="1" fillId="0" borderId="23" xfId="3" applyFont="1" applyBorder="1" applyAlignment="1">
      <alignment horizontal="center" vertical="center"/>
    </xf>
    <xf numFmtId="0" fontId="1" fillId="0" borderId="24" xfId="3" applyFont="1" applyBorder="1" applyAlignment="1">
      <alignment horizontal="center" vertical="center"/>
    </xf>
    <xf numFmtId="49" fontId="1" fillId="4" borderId="14" xfId="0" applyNumberFormat="1" applyFont="1" applyFill="1" applyBorder="1" applyAlignment="1" applyProtection="1">
      <alignment horizontal="center" vertical="center" wrapText="1"/>
    </xf>
    <xf numFmtId="49" fontId="7" fillId="4" borderId="30" xfId="0" applyNumberFormat="1" applyFont="1" applyFill="1" applyBorder="1" applyAlignment="1" applyProtection="1">
      <alignment horizontal="center" vertical="center" wrapText="1"/>
    </xf>
    <xf numFmtId="49" fontId="7" fillId="4" borderId="10" xfId="0" applyNumberFormat="1" applyFont="1" applyFill="1" applyBorder="1" applyAlignment="1" applyProtection="1">
      <alignment horizontal="center" vertical="center" wrapText="1"/>
    </xf>
    <xf numFmtId="49" fontId="1" fillId="4" borderId="22" xfId="0" applyNumberFormat="1" applyFont="1" applyFill="1" applyBorder="1" applyAlignment="1" applyProtection="1">
      <alignment horizontal="center" vertical="center" wrapText="1"/>
    </xf>
    <xf numFmtId="49" fontId="1" fillId="4" borderId="30" xfId="0" applyNumberFormat="1" applyFont="1" applyFill="1" applyBorder="1" applyAlignment="1" applyProtection="1">
      <alignment horizontal="center" vertical="center" wrapText="1"/>
    </xf>
    <xf numFmtId="49" fontId="1" fillId="4" borderId="10" xfId="0" applyNumberFormat="1" applyFont="1" applyFill="1" applyBorder="1" applyAlignment="1" applyProtection="1">
      <alignment horizontal="center" vertical="center" wrapText="1"/>
    </xf>
    <xf numFmtId="49" fontId="1" fillId="0" borderId="24" xfId="0" applyNumberFormat="1" applyFont="1" applyFill="1" applyBorder="1" applyAlignment="1">
      <alignment horizontal="center" vertical="center"/>
    </xf>
    <xf numFmtId="49" fontId="0" fillId="0" borderId="24" xfId="0" applyNumberFormat="1" applyFill="1" applyBorder="1" applyAlignment="1">
      <alignment horizontal="center" vertical="center"/>
    </xf>
    <xf numFmtId="49" fontId="0" fillId="0" borderId="13" xfId="0" applyNumberFormat="1" applyFill="1" applyBorder="1" applyAlignment="1">
      <alignment horizontal="center" vertical="center"/>
    </xf>
    <xf numFmtId="0" fontId="6" fillId="0" borderId="38" xfId="0" applyFont="1" applyBorder="1" applyAlignment="1">
      <alignment horizontal="center" vertical="center" textRotation="90"/>
    </xf>
    <xf numFmtId="49" fontId="1" fillId="0" borderId="48" xfId="0" applyNumberFormat="1" applyFont="1" applyFill="1" applyBorder="1" applyAlignment="1">
      <alignment horizontal="center"/>
    </xf>
    <xf numFmtId="49" fontId="0" fillId="0" borderId="12" xfId="0" applyNumberFormat="1" applyFill="1" applyBorder="1" applyAlignment="1">
      <alignment horizontal="center"/>
    </xf>
    <xf numFmtId="49" fontId="0" fillId="0" borderId="63" xfId="0" applyNumberFormat="1" applyFill="1" applyBorder="1" applyAlignment="1">
      <alignment horizontal="center" vertical="center" wrapText="1"/>
    </xf>
    <xf numFmtId="49" fontId="1" fillId="0" borderId="23" xfId="0" applyNumberFormat="1" applyFont="1" applyFill="1" applyBorder="1" applyAlignment="1">
      <alignment horizontal="center" vertical="center"/>
    </xf>
    <xf numFmtId="0" fontId="1" fillId="0" borderId="25" xfId="0" applyFont="1" applyBorder="1" applyAlignment="1">
      <alignment horizontal="center" vertical="center" wrapText="1"/>
    </xf>
    <xf numFmtId="49" fontId="0" fillId="0" borderId="48" xfId="0" applyNumberFormat="1" applyFill="1" applyBorder="1" applyAlignment="1">
      <alignment horizontal="center"/>
    </xf>
    <xf numFmtId="0" fontId="3" fillId="0" borderId="25" xfId="0" applyFont="1" applyBorder="1" applyAlignment="1">
      <alignment horizontal="center" vertical="center"/>
    </xf>
    <xf numFmtId="49" fontId="3" fillId="0" borderId="23" xfId="0" applyNumberFormat="1" applyFont="1" applyFill="1" applyBorder="1" applyAlignment="1">
      <alignment horizontal="center" vertical="center"/>
    </xf>
    <xf numFmtId="49" fontId="3" fillId="0" borderId="63" xfId="0" applyNumberFormat="1" applyFont="1" applyFill="1" applyBorder="1" applyAlignment="1">
      <alignment horizontal="center" vertical="center" wrapText="1"/>
    </xf>
    <xf numFmtId="49" fontId="3" fillId="0" borderId="38"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xf>
    <xf numFmtId="0" fontId="3" fillId="0" borderId="26" xfId="0" applyFont="1" applyBorder="1" applyAlignment="1">
      <alignment horizontal="center" vertical="center"/>
    </xf>
    <xf numFmtId="49" fontId="0" fillId="0" borderId="23" xfId="0" applyNumberFormat="1" applyFill="1" applyBorder="1" applyAlignment="1">
      <alignment horizontal="center" vertical="center"/>
    </xf>
    <xf numFmtId="0" fontId="11" fillId="0" borderId="49" xfId="0" applyFont="1" applyBorder="1" applyAlignment="1">
      <alignment horizontal="center"/>
    </xf>
    <xf numFmtId="0" fontId="11" fillId="0" borderId="20" xfId="0" applyFont="1" applyBorder="1" applyAlignment="1">
      <alignment horizontal="center"/>
    </xf>
    <xf numFmtId="0" fontId="11" fillId="0" borderId="29" xfId="0" applyFont="1" applyBorder="1" applyAlignment="1">
      <alignment horizontal="center"/>
    </xf>
    <xf numFmtId="0" fontId="3" fillId="0" borderId="52" xfId="1" applyBorder="1" applyAlignment="1">
      <alignment horizontal="left"/>
    </xf>
    <xf numFmtId="0" fontId="3" fillId="0" borderId="0" xfId="1" applyBorder="1" applyAlignment="1">
      <alignment horizontal="left"/>
    </xf>
    <xf numFmtId="0" fontId="3" fillId="0" borderId="53" xfId="1" applyBorder="1" applyAlignment="1">
      <alignment horizontal="left"/>
    </xf>
    <xf numFmtId="0" fontId="3" fillId="0" borderId="59" xfId="1" applyBorder="1" applyAlignment="1">
      <alignment horizontal="left"/>
    </xf>
    <xf numFmtId="0" fontId="3" fillId="0" borderId="60" xfId="1" applyBorder="1" applyAlignment="1">
      <alignment horizontal="left"/>
    </xf>
    <xf numFmtId="0" fontId="3" fillId="0" borderId="61" xfId="1" applyBorder="1" applyAlignment="1">
      <alignment horizontal="left"/>
    </xf>
    <xf numFmtId="0" fontId="8" fillId="0" borderId="42" xfId="1" applyFont="1" applyBorder="1" applyAlignment="1">
      <alignment horizontal="center" vertical="center"/>
    </xf>
    <xf numFmtId="0" fontId="8" fillId="0" borderId="43" xfId="1" applyFont="1" applyBorder="1" applyAlignment="1">
      <alignment horizontal="center" vertical="center"/>
    </xf>
    <xf numFmtId="0" fontId="8" fillId="0" borderId="44" xfId="1" applyFont="1" applyBorder="1" applyAlignment="1">
      <alignment horizontal="center" vertical="center"/>
    </xf>
    <xf numFmtId="0" fontId="8" fillId="0" borderId="45" xfId="1" applyFont="1" applyBorder="1" applyAlignment="1">
      <alignment horizontal="center" vertical="center"/>
    </xf>
    <xf numFmtId="0" fontId="8" fillId="0" borderId="46" xfId="1" applyFont="1" applyBorder="1" applyAlignment="1">
      <alignment horizontal="center" vertical="center"/>
    </xf>
    <xf numFmtId="0" fontId="8" fillId="0" borderId="47" xfId="1" applyFont="1" applyBorder="1" applyAlignment="1">
      <alignment horizontal="center" vertical="center"/>
    </xf>
    <xf numFmtId="0" fontId="14" fillId="0" borderId="26" xfId="0" applyFont="1" applyBorder="1" applyAlignment="1">
      <alignment horizontal="center"/>
    </xf>
    <xf numFmtId="0" fontId="14" fillId="0" borderId="39" xfId="0" applyFont="1" applyBorder="1" applyAlignment="1">
      <alignment horizontal="center"/>
    </xf>
    <xf numFmtId="0" fontId="14" fillId="0" borderId="32" xfId="0" applyFont="1" applyBorder="1" applyAlignment="1">
      <alignment horizontal="center"/>
    </xf>
    <xf numFmtId="0" fontId="14" fillId="0" borderId="14" xfId="0" applyFont="1" applyBorder="1" applyAlignment="1">
      <alignment horizontal="center"/>
    </xf>
    <xf numFmtId="0" fontId="14" fillId="0" borderId="30" xfId="0" applyFont="1" applyBorder="1" applyAlignment="1">
      <alignment horizontal="center"/>
    </xf>
    <xf numFmtId="0" fontId="14" fillId="0" borderId="10" xfId="0" applyFont="1" applyBorder="1" applyAlignment="1">
      <alignment horizontal="center"/>
    </xf>
    <xf numFmtId="0" fontId="15" fillId="0" borderId="51" xfId="0" applyFont="1" applyBorder="1" applyAlignment="1">
      <alignment horizontal="center"/>
    </xf>
    <xf numFmtId="0" fontId="15" fillId="0" borderId="44" xfId="0" applyFont="1" applyBorder="1" applyAlignment="1">
      <alignment horizontal="center"/>
    </xf>
    <xf numFmtId="0" fontId="15" fillId="0" borderId="38" xfId="0" applyFont="1" applyBorder="1" applyAlignment="1">
      <alignment horizontal="center"/>
    </xf>
    <xf numFmtId="0" fontId="15" fillId="0" borderId="53" xfId="0" applyFont="1" applyBorder="1" applyAlignment="1">
      <alignment horizontal="center"/>
    </xf>
    <xf numFmtId="0" fontId="15" fillId="0" borderId="65" xfId="0" applyFont="1" applyBorder="1" applyAlignment="1">
      <alignment horizontal="center"/>
    </xf>
    <xf numFmtId="0" fontId="15" fillId="0" borderId="70" xfId="0" applyFont="1" applyBorder="1" applyAlignment="1">
      <alignment horizontal="center"/>
    </xf>
    <xf numFmtId="1" fontId="2" fillId="0" borderId="42" xfId="1" applyNumberFormat="1" applyFont="1" applyBorder="1" applyAlignment="1">
      <alignment horizontal="center"/>
    </xf>
    <xf numFmtId="1" fontId="2" fillId="0" borderId="43" xfId="1" applyNumberFormat="1" applyFont="1" applyBorder="1" applyAlignment="1">
      <alignment horizontal="center"/>
    </xf>
    <xf numFmtId="1" fontId="2" fillId="0" borderId="44" xfId="1" applyNumberFormat="1" applyFont="1" applyBorder="1" applyAlignment="1">
      <alignment horizontal="center"/>
    </xf>
    <xf numFmtId="1" fontId="2" fillId="0" borderId="52" xfId="1" applyNumberFormat="1" applyFont="1" applyBorder="1" applyAlignment="1">
      <alignment horizontal="center"/>
    </xf>
    <xf numFmtId="1" fontId="2" fillId="0" borderId="0" xfId="1" applyNumberFormat="1" applyFont="1" applyBorder="1" applyAlignment="1">
      <alignment horizontal="center"/>
    </xf>
    <xf numFmtId="1" fontId="2" fillId="0" borderId="53" xfId="1" applyNumberFormat="1" applyFont="1" applyBorder="1" applyAlignment="1">
      <alignment horizontal="center"/>
    </xf>
    <xf numFmtId="1" fontId="2" fillId="0" borderId="21" xfId="1" applyNumberFormat="1" applyFont="1" applyBorder="1" applyAlignment="1">
      <alignment horizontal="center"/>
    </xf>
    <xf numFmtId="1" fontId="2" fillId="0" borderId="62" xfId="1" applyNumberFormat="1" applyFont="1" applyBorder="1" applyAlignment="1">
      <alignment horizontal="center"/>
    </xf>
    <xf numFmtId="1" fontId="2" fillId="0" borderId="70" xfId="1" applyNumberFormat="1" applyFont="1" applyBorder="1" applyAlignment="1">
      <alignment horizontal="center"/>
    </xf>
    <xf numFmtId="164" fontId="2" fillId="0" borderId="71" xfId="1" applyNumberFormat="1" applyFont="1" applyBorder="1" applyAlignment="1">
      <alignment horizontal="center"/>
    </xf>
    <xf numFmtId="0" fontId="0" fillId="0" borderId="72" xfId="0" applyBorder="1"/>
    <xf numFmtId="0" fontId="0" fillId="0" borderId="73" xfId="0" applyBorder="1"/>
    <xf numFmtId="164" fontId="2" fillId="0" borderId="56" xfId="1" applyNumberFormat="1" applyFont="1" applyBorder="1" applyAlignment="1">
      <alignment horizontal="center"/>
    </xf>
    <xf numFmtId="0" fontId="0" fillId="0" borderId="57" xfId="0" applyBorder="1"/>
    <xf numFmtId="0" fontId="0" fillId="0" borderId="58" xfId="0" applyBorder="1"/>
    <xf numFmtId="0" fontId="3" fillId="0" borderId="56" xfId="1" applyBorder="1" applyAlignment="1">
      <alignment horizontal="left"/>
    </xf>
    <xf numFmtId="0" fontId="3" fillId="0" borderId="57" xfId="1" applyBorder="1" applyAlignment="1">
      <alignment horizontal="left"/>
    </xf>
    <xf numFmtId="0" fontId="3" fillId="0" borderId="58" xfId="1" applyBorder="1" applyAlignment="1">
      <alignment horizontal="left"/>
    </xf>
    <xf numFmtId="0" fontId="3" fillId="0" borderId="45" xfId="1" applyBorder="1" applyAlignment="1">
      <alignment horizontal="left"/>
    </xf>
    <xf numFmtId="0" fontId="3" fillId="0" borderId="46" xfId="1" applyBorder="1" applyAlignment="1">
      <alignment horizontal="left"/>
    </xf>
    <xf numFmtId="0" fontId="3" fillId="0" borderId="47" xfId="1" applyBorder="1" applyAlignment="1">
      <alignment horizontal="left"/>
    </xf>
    <xf numFmtId="0" fontId="0" fillId="0" borderId="22"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63" xfId="0" applyBorder="1" applyAlignment="1">
      <alignment horizontal="center" vertical="center" wrapText="1"/>
    </xf>
    <xf numFmtId="0" fontId="0" fillId="0" borderId="61" xfId="0" applyBorder="1" applyAlignment="1">
      <alignment horizontal="center" vertical="center" wrapText="1"/>
    </xf>
    <xf numFmtId="0" fontId="0" fillId="0" borderId="38" xfId="0" applyBorder="1" applyAlignment="1">
      <alignment horizontal="center" vertical="center" wrapText="1"/>
    </xf>
    <xf numFmtId="0" fontId="0" fillId="0" borderId="53" xfId="0" applyBorder="1" applyAlignment="1">
      <alignment horizontal="center" vertical="center" wrapText="1"/>
    </xf>
    <xf numFmtId="0" fontId="0" fillId="0" borderId="64" xfId="0" applyBorder="1" applyAlignment="1">
      <alignment horizontal="center" vertical="center" wrapText="1"/>
    </xf>
    <xf numFmtId="0" fontId="0" fillId="0" borderId="47" xfId="0" applyBorder="1" applyAlignment="1">
      <alignment horizontal="center" vertical="center" wrapText="1"/>
    </xf>
    <xf numFmtId="0" fontId="0" fillId="0" borderId="0" xfId="0" applyBorder="1" applyAlignment="1">
      <alignment horizontal="center"/>
    </xf>
    <xf numFmtId="0" fontId="0" fillId="0" borderId="53" xfId="0" applyBorder="1" applyAlignment="1">
      <alignment horizontal="center"/>
    </xf>
    <xf numFmtId="0" fontId="0" fillId="0" borderId="52" xfId="0" applyBorder="1" applyAlignment="1">
      <alignment horizontal="center"/>
    </xf>
    <xf numFmtId="0" fontId="0" fillId="0" borderId="53" xfId="0" applyBorder="1"/>
    <xf numFmtId="0" fontId="0" fillId="0" borderId="44" xfId="0" applyBorder="1"/>
    <xf numFmtId="0" fontId="0" fillId="0" borderId="0" xfId="0" applyFill="1" applyBorder="1" applyAlignment="1">
      <alignment horizontal="center"/>
    </xf>
    <xf numFmtId="0" fontId="0" fillId="0" borderId="46" xfId="0" applyFill="1" applyBorder="1" applyAlignment="1">
      <alignment horizontal="center"/>
    </xf>
    <xf numFmtId="0" fontId="0" fillId="0" borderId="47" xfId="0" applyBorder="1"/>
    <xf numFmtId="0" fontId="0" fillId="0" borderId="46" xfId="0" applyBorder="1"/>
    <xf numFmtId="0" fontId="0" fillId="0" borderId="0" xfId="0" applyBorder="1" applyAlignment="1">
      <alignment horizontal="center" wrapText="1"/>
    </xf>
    <xf numFmtId="0" fontId="0" fillId="0" borderId="53" xfId="0" applyBorder="1" applyAlignment="1">
      <alignment horizontal="center" wrapText="1"/>
    </xf>
    <xf numFmtId="0" fontId="0" fillId="0" borderId="46" xfId="0" applyBorder="1" applyAlignment="1">
      <alignment horizontal="center" wrapText="1"/>
    </xf>
    <xf numFmtId="0" fontId="0" fillId="0" borderId="47" xfId="0" applyBorder="1" applyAlignment="1">
      <alignment horizontal="center" wrapText="1"/>
    </xf>
    <xf numFmtId="165" fontId="3" fillId="11" borderId="41" xfId="1" applyNumberFormat="1" applyFill="1" applyBorder="1" applyAlignment="1">
      <alignment horizontal="center"/>
    </xf>
  </cellXfs>
  <cellStyles count="5">
    <cellStyle name="Normal" xfId="0" builtinId="0"/>
    <cellStyle name="Normal 2" xfId="1"/>
    <cellStyle name="Normal 2 2" xfId="3"/>
    <cellStyle name="Normal 3" xfId="2"/>
    <cellStyle name="Normal 3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68"/>
  <sheetViews>
    <sheetView zoomScale="69" zoomScaleNormal="69" workbookViewId="0">
      <pane ySplit="2" topLeftCell="A27" activePane="bottomLeft" state="frozen"/>
      <selection pane="bottomLeft" activeCell="P33" sqref="P33"/>
    </sheetView>
  </sheetViews>
  <sheetFormatPr defaultRowHeight="12.75" x14ac:dyDescent="0.2"/>
  <cols>
    <col min="2" max="2" width="9.140625" style="32"/>
    <col min="3" max="3" width="14" style="32" customWidth="1"/>
    <col min="4" max="4" width="14.28515625" style="32" customWidth="1"/>
    <col min="5" max="5" width="13.140625" style="32" customWidth="1"/>
    <col min="6" max="6" width="19" style="99" customWidth="1"/>
    <col min="7" max="7" width="15.85546875" style="99" bestFit="1" customWidth="1"/>
    <col min="8" max="8" width="21.5703125" style="32" customWidth="1"/>
    <col min="9" max="9" width="13.42578125" bestFit="1" customWidth="1"/>
    <col min="10" max="10" width="19.85546875" bestFit="1" customWidth="1"/>
    <col min="11" max="11" width="19.28515625" customWidth="1"/>
    <col min="12" max="12" width="14.7109375" customWidth="1"/>
    <col min="13" max="13" width="12.5703125" customWidth="1"/>
    <col min="14" max="14" width="11.42578125" customWidth="1"/>
    <col min="15" max="15" width="6.7109375" customWidth="1"/>
    <col min="16" max="16" width="6.7109375" style="698" customWidth="1"/>
    <col min="17" max="19" width="6.7109375" customWidth="1"/>
    <col min="20" max="21" width="6.7109375" style="698" customWidth="1"/>
    <col min="22" max="35" width="6.7109375" customWidth="1"/>
    <col min="36" max="37" width="5" customWidth="1"/>
  </cols>
  <sheetData>
    <row r="1" spans="2:37" ht="32.25" customHeight="1" x14ac:dyDescent="0.2">
      <c r="B1"/>
      <c r="C1"/>
      <c r="D1"/>
      <c r="E1"/>
      <c r="F1" s="98"/>
      <c r="G1" s="98"/>
      <c r="H1"/>
      <c r="P1" s="910" t="s">
        <v>683</v>
      </c>
      <c r="Q1" s="776"/>
      <c r="R1" s="776"/>
      <c r="S1" s="776"/>
      <c r="T1" s="910" t="s">
        <v>683</v>
      </c>
      <c r="U1" s="910" t="s">
        <v>683</v>
      </c>
    </row>
    <row r="2" spans="2:37" ht="44.25" customHeight="1" thickBot="1" x14ac:dyDescent="0.25">
      <c r="B2"/>
      <c r="C2"/>
      <c r="D2"/>
      <c r="E2"/>
      <c r="F2" s="98"/>
      <c r="G2" s="98"/>
      <c r="H2"/>
      <c r="P2" s="911"/>
      <c r="Q2" s="776"/>
      <c r="R2" s="776"/>
      <c r="S2" s="776"/>
      <c r="T2" s="911"/>
      <c r="U2" s="911"/>
    </row>
    <row r="3" spans="2:37" x14ac:dyDescent="0.2">
      <c r="B3" s="915"/>
      <c r="C3" s="916"/>
      <c r="D3" s="916"/>
      <c r="E3" s="916"/>
      <c r="F3" s="916"/>
      <c r="G3" s="916"/>
      <c r="H3" s="916"/>
      <c r="I3" s="916"/>
      <c r="J3" s="917"/>
      <c r="K3" s="921" t="s">
        <v>95</v>
      </c>
      <c r="L3" s="922"/>
      <c r="M3" s="922"/>
      <c r="N3" s="922"/>
      <c r="O3" s="922"/>
      <c r="P3" s="922"/>
      <c r="Q3" s="922"/>
      <c r="R3" s="922"/>
      <c r="S3" s="922"/>
      <c r="T3" s="922"/>
      <c r="U3" s="922"/>
      <c r="V3" s="922"/>
      <c r="W3" s="922"/>
      <c r="X3" s="922"/>
      <c r="Y3" s="922"/>
      <c r="Z3" s="922"/>
      <c r="AA3" s="922"/>
      <c r="AB3" s="922"/>
      <c r="AC3" s="922"/>
      <c r="AD3" s="922"/>
      <c r="AE3" s="922"/>
      <c r="AF3" s="922"/>
      <c r="AG3" s="922"/>
      <c r="AH3" s="922"/>
      <c r="AI3" s="923"/>
      <c r="AJ3" s="968" t="s">
        <v>613</v>
      </c>
      <c r="AK3" s="968" t="s">
        <v>572</v>
      </c>
    </row>
    <row r="4" spans="2:37" ht="13.5" thickBot="1" x14ac:dyDescent="0.25">
      <c r="B4" s="987"/>
      <c r="C4" s="988"/>
      <c r="D4" s="988"/>
      <c r="E4" s="988"/>
      <c r="F4" s="988"/>
      <c r="G4" s="988"/>
      <c r="H4" s="919"/>
      <c r="I4" s="919"/>
      <c r="J4" s="920"/>
      <c r="K4" s="949" t="s">
        <v>573</v>
      </c>
      <c r="L4" s="950"/>
      <c r="M4" s="950"/>
      <c r="N4" s="950"/>
      <c r="O4" s="950"/>
      <c r="P4" s="950"/>
      <c r="Q4" s="950"/>
      <c r="R4" s="950"/>
      <c r="S4" s="950"/>
      <c r="T4" s="950"/>
      <c r="U4" s="950"/>
      <c r="V4" s="950"/>
      <c r="W4" s="950"/>
      <c r="X4" s="950"/>
      <c r="Y4" s="950"/>
      <c r="Z4" s="950"/>
      <c r="AA4" s="950"/>
      <c r="AB4" s="950"/>
      <c r="AC4" s="950"/>
      <c r="AD4" s="950"/>
      <c r="AE4" s="950"/>
      <c r="AF4" s="950"/>
      <c r="AG4" s="950"/>
      <c r="AH4" s="950"/>
      <c r="AI4" s="951"/>
      <c r="AJ4" s="969"/>
      <c r="AK4" s="969"/>
    </row>
    <row r="5" spans="2:37" ht="26.25" thickBot="1" x14ac:dyDescent="0.25">
      <c r="B5" s="51" t="s">
        <v>41</v>
      </c>
      <c r="C5" s="52" t="s">
        <v>42</v>
      </c>
      <c r="D5" s="971" t="s">
        <v>43</v>
      </c>
      <c r="E5" s="972"/>
      <c r="F5" s="88" t="s">
        <v>177</v>
      </c>
      <c r="G5" s="95" t="s">
        <v>47</v>
      </c>
      <c r="H5" s="50" t="s">
        <v>0</v>
      </c>
      <c r="I5" s="43" t="s">
        <v>1</v>
      </c>
      <c r="J5" s="43" t="s">
        <v>2</v>
      </c>
      <c r="K5" s="56" t="s">
        <v>3</v>
      </c>
      <c r="L5" s="56" t="s">
        <v>4</v>
      </c>
      <c r="M5" s="57" t="s">
        <v>5</v>
      </c>
      <c r="N5" s="58" t="s">
        <v>6</v>
      </c>
      <c r="O5" s="58">
        <v>150</v>
      </c>
      <c r="P5" s="774">
        <v>176</v>
      </c>
      <c r="Q5" s="58">
        <v>200</v>
      </c>
      <c r="R5" s="58">
        <v>250</v>
      </c>
      <c r="S5" s="58">
        <v>300</v>
      </c>
      <c r="T5" s="775">
        <v>302</v>
      </c>
      <c r="U5" s="775">
        <v>340</v>
      </c>
      <c r="V5" s="58">
        <v>350</v>
      </c>
      <c r="W5" s="58">
        <v>400</v>
      </c>
      <c r="X5" s="58">
        <v>450</v>
      </c>
      <c r="Y5" s="58">
        <v>500</v>
      </c>
      <c r="Z5" s="58">
        <v>550</v>
      </c>
      <c r="AA5" s="58">
        <v>600</v>
      </c>
      <c r="AB5" s="58">
        <v>650</v>
      </c>
      <c r="AC5" s="58">
        <v>700</v>
      </c>
      <c r="AD5" s="46">
        <v>750</v>
      </c>
      <c r="AE5" s="46">
        <v>800</v>
      </c>
      <c r="AF5" s="46">
        <v>850</v>
      </c>
      <c r="AG5" s="46">
        <v>900</v>
      </c>
      <c r="AH5" s="46">
        <v>950</v>
      </c>
      <c r="AI5" s="47">
        <v>1000</v>
      </c>
      <c r="AJ5" s="969"/>
      <c r="AK5" s="969"/>
    </row>
    <row r="6" spans="2:37" x14ac:dyDescent="0.2">
      <c r="B6" s="989" t="s">
        <v>574</v>
      </c>
      <c r="C6" s="992" t="s">
        <v>105</v>
      </c>
      <c r="D6" s="930" t="s">
        <v>74</v>
      </c>
      <c r="E6" s="931"/>
      <c r="F6" s="973" t="s">
        <v>96</v>
      </c>
      <c r="G6" s="976" t="s">
        <v>201</v>
      </c>
      <c r="H6" s="965" t="s">
        <v>576</v>
      </c>
      <c r="I6" s="19">
        <v>1974</v>
      </c>
      <c r="J6" s="979" t="s">
        <v>580</v>
      </c>
      <c r="K6" s="446">
        <v>110</v>
      </c>
      <c r="L6" s="446">
        <v>85</v>
      </c>
      <c r="M6" s="446"/>
      <c r="N6" s="446">
        <v>28.3</v>
      </c>
      <c r="O6" s="446"/>
      <c r="P6" s="787">
        <f>IF(O6="",IF(N6="","",(N6-(N6-Q6)/($Q$5-$N$5)*($P$5-$N$5))),(O6-(O6-Q6)/($Q$5-$O$5)*($P$5-$O$5)))</f>
        <v>27.312000000000001</v>
      </c>
      <c r="Q6" s="446">
        <v>27</v>
      </c>
      <c r="R6" s="446"/>
      <c r="S6" s="446">
        <v>26.1</v>
      </c>
      <c r="T6" s="787">
        <f>IF(S6="","",(S6-(S6-W6)/($W$5-$S$5)*($T$5-$S$5)))</f>
        <v>26.084000000000003</v>
      </c>
      <c r="U6" s="787">
        <f>IF(S6="","",(S6-(S6-W6)/($W$5-$S$5)*($U$5-$S$5)))</f>
        <v>25.78</v>
      </c>
      <c r="V6" s="446"/>
      <c r="W6" s="446">
        <v>25.3</v>
      </c>
      <c r="X6" s="446"/>
      <c r="Y6" s="446">
        <v>24.6</v>
      </c>
      <c r="Z6" s="446"/>
      <c r="AA6" s="446">
        <v>23.9</v>
      </c>
      <c r="AB6" s="446"/>
      <c r="AC6" s="446">
        <v>23.3</v>
      </c>
      <c r="AD6" s="20"/>
      <c r="AE6" s="20"/>
      <c r="AF6" s="20"/>
      <c r="AG6" s="20"/>
      <c r="AH6" s="20"/>
      <c r="AI6" s="21"/>
      <c r="AJ6" s="969"/>
      <c r="AK6" s="969"/>
    </row>
    <row r="7" spans="2:37" x14ac:dyDescent="0.2">
      <c r="B7" s="990"/>
      <c r="C7" s="993"/>
      <c r="D7" s="932"/>
      <c r="E7" s="933"/>
      <c r="F7" s="974"/>
      <c r="G7" s="977"/>
      <c r="H7" s="966"/>
      <c r="I7" s="64" t="s">
        <v>582</v>
      </c>
      <c r="J7" s="980"/>
      <c r="K7" s="6"/>
      <c r="L7" s="5"/>
      <c r="M7" s="6" t="s">
        <v>583</v>
      </c>
      <c r="N7" s="5"/>
      <c r="O7" s="5"/>
      <c r="P7" s="788" t="str">
        <f t="shared" ref="P7:P38" si="0">IF(O7="",IF(N7="","",(N7-(N7-Q7)/($Q$5-$N$5)*($P$5-$N$5))),(O7-(O7-Q7)/($Q$5-$O$5)*($P$5-$O$5)))</f>
        <v/>
      </c>
      <c r="Q7" s="5"/>
      <c r="R7" s="5"/>
      <c r="S7" s="5"/>
      <c r="T7" s="788" t="str">
        <f t="shared" ref="T7:T38" si="1">IF(S7="","",(S7-(S7-W7)/($W$5-$S$5)*($T$5-$S$5)))</f>
        <v/>
      </c>
      <c r="U7" s="788" t="str">
        <f t="shared" ref="U7:U38" si="2">IF(S7="","",(S7-(S7-W7)/($W$5-$S$5)*($U$5-$S$5)))</f>
        <v/>
      </c>
      <c r="V7" s="5"/>
      <c r="W7" s="5"/>
      <c r="X7" s="5"/>
      <c r="Y7" s="5"/>
      <c r="Z7" s="5"/>
      <c r="AA7" s="5"/>
      <c r="AB7" s="5"/>
      <c r="AC7" s="5"/>
      <c r="AD7" s="2"/>
      <c r="AE7" s="2"/>
      <c r="AF7" s="2"/>
      <c r="AG7" s="2"/>
      <c r="AH7" s="2"/>
      <c r="AI7" s="23"/>
      <c r="AJ7" s="969"/>
      <c r="AK7" s="969"/>
    </row>
    <row r="8" spans="2:37" x14ac:dyDescent="0.2">
      <c r="B8" s="990"/>
      <c r="C8" s="993"/>
      <c r="D8" s="932"/>
      <c r="E8" s="933"/>
      <c r="F8" s="974"/>
      <c r="G8" s="977"/>
      <c r="H8" s="966"/>
      <c r="I8" s="64" t="s">
        <v>584</v>
      </c>
      <c r="J8" s="980"/>
      <c r="K8" s="5"/>
      <c r="L8" s="5"/>
      <c r="M8" s="6" t="s">
        <v>583</v>
      </c>
      <c r="N8" s="5"/>
      <c r="O8" s="5"/>
      <c r="P8" s="788" t="str">
        <f t="shared" si="0"/>
        <v/>
      </c>
      <c r="Q8" s="5"/>
      <c r="R8" s="5"/>
      <c r="S8" s="5"/>
      <c r="T8" s="788" t="str">
        <f t="shared" si="1"/>
        <v/>
      </c>
      <c r="U8" s="788" t="str">
        <f t="shared" si="2"/>
        <v/>
      </c>
      <c r="V8" s="5"/>
      <c r="W8" s="5"/>
      <c r="X8" s="5"/>
      <c r="Y8" s="5"/>
      <c r="Z8" s="5"/>
      <c r="AA8" s="5"/>
      <c r="AB8" s="5"/>
      <c r="AC8" s="5"/>
      <c r="AD8" s="2"/>
      <c r="AE8" s="2"/>
      <c r="AF8" s="2"/>
      <c r="AG8" s="2"/>
      <c r="AH8" s="2"/>
      <c r="AI8" s="23"/>
      <c r="AJ8" s="969"/>
      <c r="AK8" s="969"/>
    </row>
    <row r="9" spans="2:37" x14ac:dyDescent="0.2">
      <c r="B9" s="990"/>
      <c r="C9" s="993"/>
      <c r="D9" s="932"/>
      <c r="E9" s="933"/>
      <c r="F9" s="974"/>
      <c r="G9" s="977"/>
      <c r="H9" s="966"/>
      <c r="I9" s="64" t="s">
        <v>585</v>
      </c>
      <c r="J9" s="980"/>
      <c r="K9" s="5"/>
      <c r="L9" s="5"/>
      <c r="M9" s="6" t="s">
        <v>583</v>
      </c>
      <c r="N9" s="5"/>
      <c r="O9" s="5"/>
      <c r="P9" s="788" t="str">
        <f t="shared" si="0"/>
        <v/>
      </c>
      <c r="Q9" s="5"/>
      <c r="R9" s="5"/>
      <c r="S9" s="5"/>
      <c r="T9" s="788" t="str">
        <f t="shared" si="1"/>
        <v/>
      </c>
      <c r="U9" s="788" t="str">
        <f t="shared" si="2"/>
        <v/>
      </c>
      <c r="V9" s="5"/>
      <c r="W9" s="5"/>
      <c r="X9" s="5"/>
      <c r="Y9" s="5"/>
      <c r="Z9" s="5"/>
      <c r="AA9" s="5"/>
      <c r="AB9" s="5"/>
      <c r="AC9" s="5"/>
      <c r="AD9" s="2"/>
      <c r="AE9" s="2"/>
      <c r="AF9" s="2"/>
      <c r="AG9" s="2"/>
      <c r="AH9" s="2"/>
      <c r="AI9" s="23"/>
      <c r="AJ9" s="969"/>
      <c r="AK9" s="969"/>
    </row>
    <row r="10" spans="2:37" x14ac:dyDescent="0.2">
      <c r="B10" s="990"/>
      <c r="C10" s="993"/>
      <c r="D10" s="932"/>
      <c r="E10" s="933"/>
      <c r="F10" s="974"/>
      <c r="G10" s="977"/>
      <c r="H10" s="966"/>
      <c r="I10" s="64" t="s">
        <v>586</v>
      </c>
      <c r="J10" s="980"/>
      <c r="K10" s="5"/>
      <c r="L10" s="5"/>
      <c r="M10" s="6" t="s">
        <v>583</v>
      </c>
      <c r="N10" s="5"/>
      <c r="O10" s="5"/>
      <c r="P10" s="788" t="str">
        <f t="shared" si="0"/>
        <v/>
      </c>
      <c r="Q10" s="5"/>
      <c r="R10" s="5"/>
      <c r="S10" s="5"/>
      <c r="T10" s="788" t="str">
        <f t="shared" si="1"/>
        <v/>
      </c>
      <c r="U10" s="788" t="str">
        <f t="shared" si="2"/>
        <v/>
      </c>
      <c r="V10" s="5"/>
      <c r="W10" s="5"/>
      <c r="X10" s="5"/>
      <c r="Y10" s="5"/>
      <c r="Z10" s="5"/>
      <c r="AA10" s="5"/>
      <c r="AB10" s="5"/>
      <c r="AC10" s="5"/>
      <c r="AD10" s="2"/>
      <c r="AE10" s="2"/>
      <c r="AF10" s="2"/>
      <c r="AG10" s="2"/>
      <c r="AH10" s="2"/>
      <c r="AI10" s="23"/>
      <c r="AJ10" s="969"/>
      <c r="AK10" s="969"/>
    </row>
    <row r="11" spans="2:37" x14ac:dyDescent="0.2">
      <c r="B11" s="990"/>
      <c r="C11" s="993"/>
      <c r="D11" s="932"/>
      <c r="E11" s="933"/>
      <c r="F11" s="974"/>
      <c r="G11" s="977"/>
      <c r="H11" s="966"/>
      <c r="I11" s="64" t="s">
        <v>587</v>
      </c>
      <c r="J11" s="980"/>
      <c r="K11" s="5"/>
      <c r="L11" s="5"/>
      <c r="M11" s="6" t="s">
        <v>583</v>
      </c>
      <c r="N11" s="5"/>
      <c r="O11" s="5"/>
      <c r="P11" s="788" t="str">
        <f t="shared" si="0"/>
        <v/>
      </c>
      <c r="Q11" s="5"/>
      <c r="R11" s="5"/>
      <c r="S11" s="5"/>
      <c r="T11" s="788" t="str">
        <f t="shared" si="1"/>
        <v/>
      </c>
      <c r="U11" s="788" t="str">
        <f t="shared" si="2"/>
        <v/>
      </c>
      <c r="V11" s="5"/>
      <c r="W11" s="5"/>
      <c r="X11" s="5"/>
      <c r="Y11" s="5"/>
      <c r="Z11" s="5"/>
      <c r="AA11" s="5"/>
      <c r="AB11" s="5"/>
      <c r="AC11" s="5"/>
      <c r="AD11" s="2"/>
      <c r="AE11" s="2"/>
      <c r="AF11" s="2"/>
      <c r="AG11" s="2"/>
      <c r="AH11" s="2"/>
      <c r="AI11" s="23"/>
      <c r="AJ11" s="969"/>
      <c r="AK11" s="969"/>
    </row>
    <row r="12" spans="2:37" x14ac:dyDescent="0.2">
      <c r="B12" s="991"/>
      <c r="C12" s="994"/>
      <c r="D12" s="945"/>
      <c r="E12" s="946"/>
      <c r="F12" s="975"/>
      <c r="G12" s="978"/>
      <c r="H12" s="967"/>
      <c r="I12" s="64" t="s">
        <v>588</v>
      </c>
      <c r="J12" s="980"/>
      <c r="K12" s="5"/>
      <c r="L12" s="5"/>
      <c r="M12" s="6" t="s">
        <v>583</v>
      </c>
      <c r="N12" s="5"/>
      <c r="O12" s="5"/>
      <c r="P12" s="788" t="str">
        <f t="shared" si="0"/>
        <v/>
      </c>
      <c r="Q12" s="5"/>
      <c r="R12" s="5"/>
      <c r="S12" s="5"/>
      <c r="T12" s="788" t="str">
        <f t="shared" si="1"/>
        <v/>
      </c>
      <c r="U12" s="788" t="str">
        <f t="shared" si="2"/>
        <v/>
      </c>
      <c r="V12" s="5"/>
      <c r="W12" s="5"/>
      <c r="X12" s="5"/>
      <c r="Y12" s="5"/>
      <c r="Z12" s="5"/>
      <c r="AA12" s="5"/>
      <c r="AB12" s="5"/>
      <c r="AC12" s="5"/>
      <c r="AD12" s="2"/>
      <c r="AE12" s="2"/>
      <c r="AF12" s="2"/>
      <c r="AG12" s="2"/>
      <c r="AH12" s="2"/>
      <c r="AI12" s="23"/>
      <c r="AJ12" s="969"/>
      <c r="AK12" s="969"/>
    </row>
    <row r="13" spans="2:37" x14ac:dyDescent="0.2">
      <c r="B13" s="990" t="s">
        <v>574</v>
      </c>
      <c r="C13" s="927" t="s">
        <v>589</v>
      </c>
      <c r="D13" s="930" t="s">
        <v>74</v>
      </c>
      <c r="E13" s="931"/>
      <c r="F13" s="981" t="s">
        <v>96</v>
      </c>
      <c r="G13" s="939" t="s">
        <v>201</v>
      </c>
      <c r="H13" s="965" t="s">
        <v>576</v>
      </c>
      <c r="I13" s="1">
        <v>1977</v>
      </c>
      <c r="J13" s="980"/>
      <c r="K13" s="2">
        <v>110</v>
      </c>
      <c r="L13" s="2">
        <v>85</v>
      </c>
      <c r="M13" s="2"/>
      <c r="N13" s="2">
        <v>28.3</v>
      </c>
      <c r="O13" s="9"/>
      <c r="P13" s="788">
        <f t="shared" si="0"/>
        <v>27.312000000000001</v>
      </c>
      <c r="Q13" s="2">
        <v>27</v>
      </c>
      <c r="R13" s="9"/>
      <c r="S13" s="2">
        <v>26.1</v>
      </c>
      <c r="T13" s="788">
        <f t="shared" si="1"/>
        <v>26.084000000000003</v>
      </c>
      <c r="U13" s="788">
        <f t="shared" si="2"/>
        <v>25.78</v>
      </c>
      <c r="V13" s="9"/>
      <c r="W13" s="2">
        <v>25.3</v>
      </c>
      <c r="X13" s="9"/>
      <c r="Y13" s="2">
        <v>24.6</v>
      </c>
      <c r="Z13" s="9"/>
      <c r="AA13" s="2">
        <v>23.9</v>
      </c>
      <c r="AB13" s="2"/>
      <c r="AC13" s="2">
        <v>23.3</v>
      </c>
      <c r="AD13" s="2"/>
      <c r="AE13" s="2"/>
      <c r="AF13" s="2"/>
      <c r="AG13" s="2"/>
      <c r="AH13" s="2"/>
      <c r="AI13" s="23"/>
      <c r="AJ13" s="969"/>
      <c r="AK13" s="969"/>
    </row>
    <row r="14" spans="2:37" x14ac:dyDescent="0.2">
      <c r="B14" s="990"/>
      <c r="C14" s="928"/>
      <c r="D14" s="932"/>
      <c r="E14" s="933"/>
      <c r="F14" s="982"/>
      <c r="G14" s="940"/>
      <c r="H14" s="966"/>
      <c r="I14" s="64" t="s">
        <v>590</v>
      </c>
      <c r="J14" s="980"/>
      <c r="K14" s="5"/>
      <c r="L14" s="5"/>
      <c r="M14" s="6" t="s">
        <v>583</v>
      </c>
      <c r="N14" s="5"/>
      <c r="O14" s="5"/>
      <c r="P14" s="788" t="str">
        <f t="shared" si="0"/>
        <v/>
      </c>
      <c r="Q14" s="5"/>
      <c r="R14" s="5"/>
      <c r="S14" s="5"/>
      <c r="T14" s="788" t="str">
        <f t="shared" si="1"/>
        <v/>
      </c>
      <c r="U14" s="788" t="str">
        <f t="shared" si="2"/>
        <v/>
      </c>
      <c r="V14" s="5"/>
      <c r="W14" s="5"/>
      <c r="X14" s="5"/>
      <c r="Y14" s="5"/>
      <c r="Z14" s="5"/>
      <c r="AA14" s="5"/>
      <c r="AB14" s="5"/>
      <c r="AC14" s="5"/>
      <c r="AD14" s="2"/>
      <c r="AE14" s="2"/>
      <c r="AF14" s="2"/>
      <c r="AG14" s="2"/>
      <c r="AH14" s="2"/>
      <c r="AI14" s="23"/>
      <c r="AJ14" s="969"/>
      <c r="AK14" s="969"/>
    </row>
    <row r="15" spans="2:37" x14ac:dyDescent="0.2">
      <c r="B15" s="990"/>
      <c r="C15" s="928"/>
      <c r="D15" s="932"/>
      <c r="E15" s="933"/>
      <c r="F15" s="983"/>
      <c r="G15" s="940"/>
      <c r="H15" s="966"/>
      <c r="I15" s="64" t="s">
        <v>591</v>
      </c>
      <c r="J15" s="980"/>
      <c r="K15" s="5"/>
      <c r="L15" s="5"/>
      <c r="M15" s="6" t="s">
        <v>583</v>
      </c>
      <c r="N15" s="5"/>
      <c r="O15" s="5"/>
      <c r="P15" s="788" t="str">
        <f t="shared" si="0"/>
        <v/>
      </c>
      <c r="Q15" s="5"/>
      <c r="R15" s="5"/>
      <c r="S15" s="5"/>
      <c r="T15" s="788" t="str">
        <f t="shared" si="1"/>
        <v/>
      </c>
      <c r="U15" s="788" t="str">
        <f t="shared" si="2"/>
        <v/>
      </c>
      <c r="V15" s="5"/>
      <c r="W15" s="5"/>
      <c r="X15" s="5"/>
      <c r="Y15" s="5"/>
      <c r="Z15" s="5"/>
      <c r="AA15" s="5"/>
      <c r="AB15" s="5"/>
      <c r="AC15" s="5"/>
      <c r="AD15" s="2"/>
      <c r="AE15" s="2"/>
      <c r="AF15" s="2"/>
      <c r="AG15" s="2"/>
      <c r="AH15" s="2"/>
      <c r="AI15" s="23"/>
      <c r="AJ15" s="969"/>
      <c r="AK15" s="969"/>
    </row>
    <row r="16" spans="2:37" x14ac:dyDescent="0.2">
      <c r="B16" s="990"/>
      <c r="C16" s="928"/>
      <c r="D16" s="932"/>
      <c r="E16" s="933"/>
      <c r="F16" s="983"/>
      <c r="G16" s="940"/>
      <c r="H16" s="966"/>
      <c r="I16" s="64" t="s">
        <v>592</v>
      </c>
      <c r="J16" s="980"/>
      <c r="K16" s="5"/>
      <c r="L16" s="5"/>
      <c r="M16" s="6" t="s">
        <v>583</v>
      </c>
      <c r="N16" s="5"/>
      <c r="O16" s="5"/>
      <c r="P16" s="788" t="str">
        <f t="shared" si="0"/>
        <v/>
      </c>
      <c r="Q16" s="5"/>
      <c r="R16" s="5"/>
      <c r="S16" s="5"/>
      <c r="T16" s="788" t="str">
        <f t="shared" si="1"/>
        <v/>
      </c>
      <c r="U16" s="788" t="str">
        <f t="shared" si="2"/>
        <v/>
      </c>
      <c r="V16" s="5"/>
      <c r="W16" s="5"/>
      <c r="X16" s="5"/>
      <c r="Y16" s="5"/>
      <c r="Z16" s="5"/>
      <c r="AA16" s="5"/>
      <c r="AB16" s="5"/>
      <c r="AC16" s="5"/>
      <c r="AD16" s="2"/>
      <c r="AE16" s="2"/>
      <c r="AF16" s="2"/>
      <c r="AG16" s="2"/>
      <c r="AH16" s="2"/>
      <c r="AI16" s="23"/>
      <c r="AJ16" s="969"/>
      <c r="AK16" s="969"/>
    </row>
    <row r="17" spans="2:37" x14ac:dyDescent="0.2">
      <c r="B17" s="990"/>
      <c r="C17" s="928"/>
      <c r="D17" s="932"/>
      <c r="E17" s="933"/>
      <c r="F17" s="983"/>
      <c r="G17" s="940"/>
      <c r="H17" s="966"/>
      <c r="I17" s="64" t="s">
        <v>593</v>
      </c>
      <c r="J17" s="980"/>
      <c r="K17" s="5"/>
      <c r="L17" s="5"/>
      <c r="M17" s="6" t="s">
        <v>583</v>
      </c>
      <c r="N17" s="5"/>
      <c r="O17" s="5"/>
      <c r="P17" s="788" t="str">
        <f t="shared" si="0"/>
        <v/>
      </c>
      <c r="Q17" s="5"/>
      <c r="R17" s="5"/>
      <c r="S17" s="5"/>
      <c r="T17" s="788" t="str">
        <f t="shared" si="1"/>
        <v/>
      </c>
      <c r="U17" s="788" t="str">
        <f t="shared" si="2"/>
        <v/>
      </c>
      <c r="V17" s="5"/>
      <c r="W17" s="5"/>
      <c r="X17" s="5"/>
      <c r="Y17" s="5"/>
      <c r="Z17" s="5"/>
      <c r="AA17" s="5"/>
      <c r="AB17" s="5"/>
      <c r="AC17" s="5"/>
      <c r="AD17" s="2"/>
      <c r="AE17" s="2"/>
      <c r="AF17" s="2"/>
      <c r="AG17" s="2"/>
      <c r="AH17" s="2"/>
      <c r="AI17" s="23"/>
      <c r="AJ17" s="969"/>
      <c r="AK17" s="969"/>
    </row>
    <row r="18" spans="2:37" x14ac:dyDescent="0.2">
      <c r="B18" s="990"/>
      <c r="C18" s="928"/>
      <c r="D18" s="932"/>
      <c r="E18" s="933"/>
      <c r="F18" s="983"/>
      <c r="G18" s="940"/>
      <c r="H18" s="966"/>
      <c r="I18" s="64" t="s">
        <v>594</v>
      </c>
      <c r="J18" s="980"/>
      <c r="K18" s="5"/>
      <c r="L18" s="5"/>
      <c r="M18" s="6" t="s">
        <v>583</v>
      </c>
      <c r="N18" s="5"/>
      <c r="O18" s="5"/>
      <c r="P18" s="788" t="str">
        <f t="shared" si="0"/>
        <v/>
      </c>
      <c r="Q18" s="5"/>
      <c r="R18" s="5"/>
      <c r="S18" s="5"/>
      <c r="T18" s="788" t="str">
        <f t="shared" si="1"/>
        <v/>
      </c>
      <c r="U18" s="788" t="str">
        <f t="shared" si="2"/>
        <v/>
      </c>
      <c r="V18" s="5"/>
      <c r="W18" s="5"/>
      <c r="X18" s="5"/>
      <c r="Y18" s="5"/>
      <c r="Z18" s="5"/>
      <c r="AA18" s="5"/>
      <c r="AB18" s="5"/>
      <c r="AC18" s="5"/>
      <c r="AD18" s="2"/>
      <c r="AE18" s="2"/>
      <c r="AF18" s="2"/>
      <c r="AG18" s="2"/>
      <c r="AH18" s="2"/>
      <c r="AI18" s="23"/>
      <c r="AJ18" s="969"/>
      <c r="AK18" s="969"/>
    </row>
    <row r="19" spans="2:37" x14ac:dyDescent="0.2">
      <c r="B19" s="991"/>
      <c r="C19" s="986"/>
      <c r="D19" s="945"/>
      <c r="E19" s="946"/>
      <c r="F19" s="984"/>
      <c r="G19" s="948"/>
      <c r="H19" s="967"/>
      <c r="I19" s="64" t="s">
        <v>595</v>
      </c>
      <c r="J19" s="980"/>
      <c r="K19" s="5"/>
      <c r="L19" s="5"/>
      <c r="M19" s="6" t="s">
        <v>583</v>
      </c>
      <c r="N19" s="5"/>
      <c r="O19" s="5"/>
      <c r="P19" s="788" t="str">
        <f t="shared" si="0"/>
        <v/>
      </c>
      <c r="Q19" s="5"/>
      <c r="R19" s="5"/>
      <c r="S19" s="5"/>
      <c r="T19" s="788" t="str">
        <f t="shared" si="1"/>
        <v/>
      </c>
      <c r="U19" s="788" t="str">
        <f t="shared" si="2"/>
        <v/>
      </c>
      <c r="V19" s="5"/>
      <c r="W19" s="5"/>
      <c r="X19" s="5"/>
      <c r="Y19" s="5"/>
      <c r="Z19" s="5"/>
      <c r="AA19" s="5"/>
      <c r="AB19" s="5"/>
      <c r="AC19" s="5"/>
      <c r="AD19" s="2"/>
      <c r="AE19" s="2"/>
      <c r="AF19" s="2"/>
      <c r="AG19" s="2"/>
      <c r="AH19" s="2"/>
      <c r="AI19" s="23"/>
      <c r="AJ19" s="969"/>
      <c r="AK19" s="969"/>
    </row>
    <row r="20" spans="2:37" x14ac:dyDescent="0.2">
      <c r="B20" s="924" t="s">
        <v>574</v>
      </c>
      <c r="C20" s="927" t="s">
        <v>596</v>
      </c>
      <c r="D20" s="932" t="s">
        <v>74</v>
      </c>
      <c r="E20" s="933"/>
      <c r="F20" s="981" t="s">
        <v>96</v>
      </c>
      <c r="G20" s="939" t="s">
        <v>201</v>
      </c>
      <c r="H20" s="965" t="s">
        <v>576</v>
      </c>
      <c r="I20" s="1">
        <v>1980</v>
      </c>
      <c r="J20" s="980"/>
      <c r="K20" s="2">
        <v>110</v>
      </c>
      <c r="L20" s="2">
        <v>85</v>
      </c>
      <c r="M20" s="2"/>
      <c r="N20" s="2">
        <v>28.3</v>
      </c>
      <c r="O20" s="9"/>
      <c r="P20" s="788">
        <f t="shared" si="0"/>
        <v>27.312000000000001</v>
      </c>
      <c r="Q20" s="2">
        <v>27</v>
      </c>
      <c r="R20" s="9"/>
      <c r="S20" s="2">
        <v>26.1</v>
      </c>
      <c r="T20" s="788">
        <f t="shared" si="1"/>
        <v>26.084000000000003</v>
      </c>
      <c r="U20" s="788">
        <f t="shared" si="2"/>
        <v>25.78</v>
      </c>
      <c r="V20" s="9"/>
      <c r="W20" s="2">
        <v>25.3</v>
      </c>
      <c r="X20" s="9"/>
      <c r="Y20" s="2">
        <v>24.6</v>
      </c>
      <c r="Z20" s="9"/>
      <c r="AA20" s="2">
        <v>23.9</v>
      </c>
      <c r="AB20" s="2"/>
      <c r="AC20" s="2">
        <v>23.3</v>
      </c>
      <c r="AD20" s="2"/>
      <c r="AE20" s="2"/>
      <c r="AF20" s="2"/>
      <c r="AG20" s="2"/>
      <c r="AH20" s="2"/>
      <c r="AI20" s="23"/>
      <c r="AJ20" s="969"/>
      <c r="AK20" s="969"/>
    </row>
    <row r="21" spans="2:37" x14ac:dyDescent="0.2">
      <c r="B21" s="925"/>
      <c r="C21" s="928"/>
      <c r="D21" s="932"/>
      <c r="E21" s="933"/>
      <c r="F21" s="982"/>
      <c r="G21" s="940"/>
      <c r="H21" s="966"/>
      <c r="I21" s="64" t="s">
        <v>597</v>
      </c>
      <c r="J21" s="980"/>
      <c r="K21" s="5"/>
      <c r="L21" s="5"/>
      <c r="M21" s="6" t="s">
        <v>583</v>
      </c>
      <c r="N21" s="5"/>
      <c r="O21" s="5"/>
      <c r="P21" s="788" t="str">
        <f t="shared" si="0"/>
        <v/>
      </c>
      <c r="Q21" s="5"/>
      <c r="R21" s="5"/>
      <c r="S21" s="5"/>
      <c r="T21" s="788" t="str">
        <f t="shared" si="1"/>
        <v/>
      </c>
      <c r="U21" s="788" t="str">
        <f t="shared" si="2"/>
        <v/>
      </c>
      <c r="V21" s="5"/>
      <c r="W21" s="5"/>
      <c r="X21" s="5"/>
      <c r="Y21" s="5"/>
      <c r="Z21" s="5"/>
      <c r="AA21" s="5"/>
      <c r="AB21" s="5"/>
      <c r="AC21" s="5"/>
      <c r="AD21" s="2"/>
      <c r="AE21" s="2"/>
      <c r="AF21" s="2"/>
      <c r="AG21" s="2"/>
      <c r="AH21" s="2"/>
      <c r="AI21" s="23"/>
      <c r="AJ21" s="969"/>
      <c r="AK21" s="969"/>
    </row>
    <row r="22" spans="2:37" x14ac:dyDescent="0.2">
      <c r="B22" s="925"/>
      <c r="C22" s="928"/>
      <c r="D22" s="932"/>
      <c r="E22" s="933"/>
      <c r="F22" s="982"/>
      <c r="G22" s="940"/>
      <c r="H22" s="966"/>
      <c r="I22" s="64" t="s">
        <v>598</v>
      </c>
      <c r="J22" s="980"/>
      <c r="K22" s="5"/>
      <c r="L22" s="5"/>
      <c r="M22" s="6" t="s">
        <v>583</v>
      </c>
      <c r="N22" s="5"/>
      <c r="O22" s="5"/>
      <c r="P22" s="788" t="str">
        <f t="shared" si="0"/>
        <v/>
      </c>
      <c r="Q22" s="5"/>
      <c r="R22" s="5"/>
      <c r="S22" s="5"/>
      <c r="T22" s="788" t="str">
        <f t="shared" si="1"/>
        <v/>
      </c>
      <c r="U22" s="788" t="str">
        <f t="shared" si="2"/>
        <v/>
      </c>
      <c r="V22" s="5"/>
      <c r="W22" s="5"/>
      <c r="X22" s="5"/>
      <c r="Y22" s="5"/>
      <c r="Z22" s="5"/>
      <c r="AA22" s="5"/>
      <c r="AB22" s="5"/>
      <c r="AC22" s="5"/>
      <c r="AD22" s="2"/>
      <c r="AE22" s="2"/>
      <c r="AF22" s="2"/>
      <c r="AG22" s="2"/>
      <c r="AH22" s="2"/>
      <c r="AI22" s="23"/>
      <c r="AJ22" s="969"/>
      <c r="AK22" s="969"/>
    </row>
    <row r="23" spans="2:37" x14ac:dyDescent="0.2">
      <c r="B23" s="925"/>
      <c r="C23" s="928"/>
      <c r="D23" s="932"/>
      <c r="E23" s="933"/>
      <c r="F23" s="982"/>
      <c r="G23" s="940"/>
      <c r="H23" s="966"/>
      <c r="I23" s="64" t="s">
        <v>599</v>
      </c>
      <c r="J23" s="980"/>
      <c r="K23" s="5"/>
      <c r="L23" s="5"/>
      <c r="M23" s="6" t="s">
        <v>583</v>
      </c>
      <c r="N23" s="5"/>
      <c r="O23" s="5"/>
      <c r="P23" s="788" t="str">
        <f t="shared" si="0"/>
        <v/>
      </c>
      <c r="Q23" s="5"/>
      <c r="R23" s="5"/>
      <c r="S23" s="5"/>
      <c r="T23" s="788" t="str">
        <f t="shared" si="1"/>
        <v/>
      </c>
      <c r="U23" s="788" t="str">
        <f t="shared" si="2"/>
        <v/>
      </c>
      <c r="V23" s="5"/>
      <c r="W23" s="5"/>
      <c r="X23" s="5"/>
      <c r="Y23" s="5"/>
      <c r="Z23" s="5"/>
      <c r="AA23" s="5"/>
      <c r="AB23" s="5"/>
      <c r="AC23" s="5"/>
      <c r="AD23" s="2"/>
      <c r="AE23" s="2"/>
      <c r="AF23" s="2"/>
      <c r="AG23" s="2"/>
      <c r="AH23" s="2"/>
      <c r="AI23" s="23"/>
      <c r="AJ23" s="969"/>
      <c r="AK23" s="969"/>
    </row>
    <row r="24" spans="2:37" x14ac:dyDescent="0.2">
      <c r="B24" s="925"/>
      <c r="C24" s="928"/>
      <c r="D24" s="932"/>
      <c r="E24" s="933"/>
      <c r="F24" s="982"/>
      <c r="G24" s="940"/>
      <c r="H24" s="966"/>
      <c r="I24" s="64" t="s">
        <v>600</v>
      </c>
      <c r="J24" s="980"/>
      <c r="K24" s="5"/>
      <c r="L24" s="5"/>
      <c r="M24" s="6" t="s">
        <v>583</v>
      </c>
      <c r="N24" s="5"/>
      <c r="O24" s="5"/>
      <c r="P24" s="788" t="str">
        <f t="shared" si="0"/>
        <v/>
      </c>
      <c r="Q24" s="5"/>
      <c r="R24" s="5"/>
      <c r="S24" s="5"/>
      <c r="T24" s="788" t="str">
        <f t="shared" si="1"/>
        <v/>
      </c>
      <c r="U24" s="788" t="str">
        <f t="shared" si="2"/>
        <v/>
      </c>
      <c r="V24" s="5"/>
      <c r="W24" s="5"/>
      <c r="X24" s="5"/>
      <c r="Y24" s="5"/>
      <c r="Z24" s="5"/>
      <c r="AA24" s="5"/>
      <c r="AB24" s="5"/>
      <c r="AC24" s="5"/>
      <c r="AD24" s="2"/>
      <c r="AE24" s="2"/>
      <c r="AF24" s="2"/>
      <c r="AG24" s="2"/>
      <c r="AH24" s="2"/>
      <c r="AI24" s="23"/>
      <c r="AJ24" s="969"/>
      <c r="AK24" s="969"/>
    </row>
    <row r="25" spans="2:37" x14ac:dyDescent="0.2">
      <c r="B25" s="925"/>
      <c r="C25" s="928"/>
      <c r="D25" s="932"/>
      <c r="E25" s="933"/>
      <c r="F25" s="982"/>
      <c r="G25" s="940"/>
      <c r="H25" s="966"/>
      <c r="I25" s="64" t="s">
        <v>601</v>
      </c>
      <c r="J25" s="980"/>
      <c r="K25" s="5"/>
      <c r="L25" s="5"/>
      <c r="M25" s="6" t="s">
        <v>583</v>
      </c>
      <c r="N25" s="5"/>
      <c r="O25" s="5"/>
      <c r="P25" s="788" t="str">
        <f t="shared" si="0"/>
        <v/>
      </c>
      <c r="Q25" s="5"/>
      <c r="R25" s="5"/>
      <c r="S25" s="5"/>
      <c r="T25" s="788" t="str">
        <f t="shared" si="1"/>
        <v/>
      </c>
      <c r="U25" s="788" t="str">
        <f t="shared" si="2"/>
        <v/>
      </c>
      <c r="V25" s="5"/>
      <c r="W25" s="5"/>
      <c r="X25" s="5"/>
      <c r="Y25" s="5"/>
      <c r="Z25" s="5"/>
      <c r="AA25" s="5"/>
      <c r="AB25" s="5"/>
      <c r="AC25" s="5"/>
      <c r="AD25" s="2"/>
      <c r="AE25" s="2"/>
      <c r="AF25" s="2"/>
      <c r="AG25" s="2"/>
      <c r="AH25" s="2"/>
      <c r="AI25" s="23"/>
      <c r="AJ25" s="969"/>
      <c r="AK25" s="969"/>
    </row>
    <row r="26" spans="2:37" x14ac:dyDescent="0.2">
      <c r="B26" s="925"/>
      <c r="C26" s="928"/>
      <c r="D26" s="932"/>
      <c r="E26" s="933"/>
      <c r="F26" s="982"/>
      <c r="G26" s="940"/>
      <c r="H26" s="967"/>
      <c r="I26" s="64" t="s">
        <v>602</v>
      </c>
      <c r="J26" s="980"/>
      <c r="K26" s="5"/>
      <c r="L26" s="5"/>
      <c r="M26" s="6" t="s">
        <v>583</v>
      </c>
      <c r="N26" s="5"/>
      <c r="O26" s="5"/>
      <c r="P26" s="788" t="str">
        <f t="shared" si="0"/>
        <v/>
      </c>
      <c r="Q26" s="5"/>
      <c r="R26" s="5"/>
      <c r="S26" s="5"/>
      <c r="T26" s="788" t="str">
        <f t="shared" si="1"/>
        <v/>
      </c>
      <c r="U26" s="788" t="str">
        <f t="shared" si="2"/>
        <v/>
      </c>
      <c r="V26" s="5"/>
      <c r="W26" s="5"/>
      <c r="X26" s="5"/>
      <c r="Y26" s="5"/>
      <c r="Z26" s="5"/>
      <c r="AA26" s="5"/>
      <c r="AB26" s="5"/>
      <c r="AC26" s="5"/>
      <c r="AD26" s="2"/>
      <c r="AE26" s="2"/>
      <c r="AF26" s="2"/>
      <c r="AG26" s="2"/>
      <c r="AH26" s="2"/>
      <c r="AI26" s="23"/>
      <c r="AJ26" s="969"/>
      <c r="AK26" s="969"/>
    </row>
    <row r="27" spans="2:37" x14ac:dyDescent="0.2">
      <c r="B27" s="924" t="s">
        <v>574</v>
      </c>
      <c r="C27" s="927" t="s">
        <v>596</v>
      </c>
      <c r="D27" s="930" t="s">
        <v>74</v>
      </c>
      <c r="E27" s="931"/>
      <c r="F27" s="936" t="s">
        <v>96</v>
      </c>
      <c r="G27" s="939" t="s">
        <v>201</v>
      </c>
      <c r="H27" s="965" t="s">
        <v>576</v>
      </c>
      <c r="I27" s="1">
        <v>1983</v>
      </c>
      <c r="J27" s="980"/>
      <c r="K27" s="2">
        <v>110</v>
      </c>
      <c r="L27" s="2">
        <v>85</v>
      </c>
      <c r="M27" s="2"/>
      <c r="N27" s="2">
        <v>28.3</v>
      </c>
      <c r="O27" s="9"/>
      <c r="P27" s="788">
        <f t="shared" si="0"/>
        <v>27.312000000000001</v>
      </c>
      <c r="Q27" s="2">
        <v>27</v>
      </c>
      <c r="R27" s="9"/>
      <c r="S27" s="2">
        <v>26.1</v>
      </c>
      <c r="T27" s="788">
        <f t="shared" si="1"/>
        <v>26.084000000000003</v>
      </c>
      <c r="U27" s="788">
        <f t="shared" si="2"/>
        <v>25.78</v>
      </c>
      <c r="V27" s="9"/>
      <c r="W27" s="2">
        <v>25.3</v>
      </c>
      <c r="X27" s="9"/>
      <c r="Y27" s="2">
        <v>24.6</v>
      </c>
      <c r="Z27" s="9"/>
      <c r="AA27" s="2">
        <v>23.9</v>
      </c>
      <c r="AB27" s="2"/>
      <c r="AC27" s="2">
        <v>23.3</v>
      </c>
      <c r="AD27" s="2"/>
      <c r="AE27" s="2"/>
      <c r="AF27" s="2"/>
      <c r="AG27" s="2"/>
      <c r="AH27" s="2"/>
      <c r="AI27" s="23"/>
      <c r="AJ27" s="969"/>
      <c r="AK27" s="969"/>
    </row>
    <row r="28" spans="2:37" x14ac:dyDescent="0.2">
      <c r="B28" s="925"/>
      <c r="C28" s="928"/>
      <c r="D28" s="932"/>
      <c r="E28" s="933"/>
      <c r="F28" s="937"/>
      <c r="G28" s="940"/>
      <c r="H28" s="966"/>
      <c r="I28" s="64" t="s">
        <v>603</v>
      </c>
      <c r="J28" s="980"/>
      <c r="K28" s="5"/>
      <c r="L28" s="5"/>
      <c r="M28" s="6" t="s">
        <v>583</v>
      </c>
      <c r="N28" s="5"/>
      <c r="O28" s="5"/>
      <c r="P28" s="788" t="str">
        <f t="shared" si="0"/>
        <v/>
      </c>
      <c r="Q28" s="5"/>
      <c r="R28" s="5"/>
      <c r="S28" s="5"/>
      <c r="T28" s="788" t="str">
        <f t="shared" si="1"/>
        <v/>
      </c>
      <c r="U28" s="788" t="str">
        <f t="shared" si="2"/>
        <v/>
      </c>
      <c r="V28" s="5"/>
      <c r="W28" s="5"/>
      <c r="X28" s="5"/>
      <c r="Y28" s="5"/>
      <c r="Z28" s="5"/>
      <c r="AA28" s="5"/>
      <c r="AB28" s="5"/>
      <c r="AC28" s="5"/>
      <c r="AD28" s="2"/>
      <c r="AE28" s="2"/>
      <c r="AF28" s="2"/>
      <c r="AG28" s="2"/>
      <c r="AH28" s="2"/>
      <c r="AI28" s="23"/>
      <c r="AJ28" s="969"/>
      <c r="AK28" s="969"/>
    </row>
    <row r="29" spans="2:37" x14ac:dyDescent="0.2">
      <c r="B29" s="925"/>
      <c r="C29" s="928"/>
      <c r="D29" s="932"/>
      <c r="E29" s="933"/>
      <c r="F29" s="937"/>
      <c r="G29" s="940"/>
      <c r="H29" s="966"/>
      <c r="I29" s="64" t="s">
        <v>604</v>
      </c>
      <c r="J29" s="980"/>
      <c r="K29" s="5"/>
      <c r="L29" s="5"/>
      <c r="M29" s="6" t="s">
        <v>583</v>
      </c>
      <c r="N29" s="5"/>
      <c r="O29" s="5"/>
      <c r="P29" s="788" t="str">
        <f t="shared" si="0"/>
        <v/>
      </c>
      <c r="Q29" s="5"/>
      <c r="R29" s="5"/>
      <c r="S29" s="5"/>
      <c r="T29" s="788" t="str">
        <f t="shared" si="1"/>
        <v/>
      </c>
      <c r="U29" s="788" t="str">
        <f t="shared" si="2"/>
        <v/>
      </c>
      <c r="V29" s="5"/>
      <c r="W29" s="5"/>
      <c r="X29" s="5"/>
      <c r="Y29" s="5"/>
      <c r="Z29" s="5"/>
      <c r="AA29" s="5"/>
      <c r="AB29" s="5"/>
      <c r="AC29" s="5"/>
      <c r="AD29" s="2"/>
      <c r="AE29" s="2"/>
      <c r="AF29" s="2"/>
      <c r="AG29" s="2"/>
      <c r="AH29" s="2"/>
      <c r="AI29" s="23"/>
      <c r="AJ29" s="969"/>
      <c r="AK29" s="969"/>
    </row>
    <row r="30" spans="2:37" x14ac:dyDescent="0.2">
      <c r="B30" s="925"/>
      <c r="C30" s="928"/>
      <c r="D30" s="932"/>
      <c r="E30" s="933"/>
      <c r="F30" s="937"/>
      <c r="G30" s="940"/>
      <c r="H30" s="966"/>
      <c r="I30" s="64" t="s">
        <v>605</v>
      </c>
      <c r="J30" s="980"/>
      <c r="K30" s="5"/>
      <c r="L30" s="5"/>
      <c r="M30" s="6" t="s">
        <v>583</v>
      </c>
      <c r="N30" s="5"/>
      <c r="O30" s="5"/>
      <c r="P30" s="788" t="str">
        <f t="shared" si="0"/>
        <v/>
      </c>
      <c r="Q30" s="5"/>
      <c r="R30" s="5"/>
      <c r="S30" s="5"/>
      <c r="T30" s="788" t="str">
        <f t="shared" si="1"/>
        <v/>
      </c>
      <c r="U30" s="788" t="str">
        <f t="shared" si="2"/>
        <v/>
      </c>
      <c r="V30" s="5"/>
      <c r="W30" s="5"/>
      <c r="X30" s="5"/>
      <c r="Y30" s="5"/>
      <c r="Z30" s="5"/>
      <c r="AA30" s="5"/>
      <c r="AB30" s="5"/>
      <c r="AC30" s="5"/>
      <c r="AD30" s="2"/>
      <c r="AE30" s="2"/>
      <c r="AF30" s="2"/>
      <c r="AG30" s="2"/>
      <c r="AH30" s="2"/>
      <c r="AI30" s="23"/>
      <c r="AJ30" s="969"/>
      <c r="AK30" s="969"/>
    </row>
    <row r="31" spans="2:37" x14ac:dyDescent="0.2">
      <c r="B31" s="925"/>
      <c r="C31" s="928"/>
      <c r="D31" s="932"/>
      <c r="E31" s="933"/>
      <c r="F31" s="937"/>
      <c r="G31" s="940"/>
      <c r="H31" s="966"/>
      <c r="I31" s="64" t="s">
        <v>606</v>
      </c>
      <c r="J31" s="980"/>
      <c r="K31" s="5"/>
      <c r="L31" s="5"/>
      <c r="M31" s="6" t="s">
        <v>583</v>
      </c>
      <c r="N31" s="5"/>
      <c r="O31" s="5"/>
      <c r="P31" s="788" t="str">
        <f t="shared" si="0"/>
        <v/>
      </c>
      <c r="Q31" s="5"/>
      <c r="R31" s="5"/>
      <c r="S31" s="5"/>
      <c r="T31" s="788" t="str">
        <f t="shared" si="1"/>
        <v/>
      </c>
      <c r="U31" s="788" t="str">
        <f t="shared" si="2"/>
        <v/>
      </c>
      <c r="V31" s="5"/>
      <c r="W31" s="5"/>
      <c r="X31" s="5"/>
      <c r="Y31" s="5"/>
      <c r="Z31" s="5"/>
      <c r="AA31" s="5"/>
      <c r="AB31" s="5"/>
      <c r="AC31" s="5"/>
      <c r="AD31" s="2"/>
      <c r="AE31" s="2"/>
      <c r="AF31" s="2"/>
      <c r="AG31" s="2"/>
      <c r="AH31" s="2"/>
      <c r="AI31" s="23"/>
      <c r="AJ31" s="969"/>
      <c r="AK31" s="969"/>
    </row>
    <row r="32" spans="2:37" x14ac:dyDescent="0.2">
      <c r="B32" s="925"/>
      <c r="C32" s="928"/>
      <c r="D32" s="932"/>
      <c r="E32" s="933"/>
      <c r="F32" s="937"/>
      <c r="G32" s="940"/>
      <c r="H32" s="966"/>
      <c r="I32" s="64" t="s">
        <v>607</v>
      </c>
      <c r="J32" s="980"/>
      <c r="K32" s="5"/>
      <c r="L32" s="5"/>
      <c r="M32" s="6" t="s">
        <v>583</v>
      </c>
      <c r="N32" s="5"/>
      <c r="O32" s="5"/>
      <c r="P32" s="788" t="str">
        <f t="shared" si="0"/>
        <v/>
      </c>
      <c r="Q32" s="5"/>
      <c r="R32" s="5"/>
      <c r="S32" s="5"/>
      <c r="T32" s="788" t="str">
        <f t="shared" si="1"/>
        <v/>
      </c>
      <c r="U32" s="788" t="str">
        <f t="shared" si="2"/>
        <v/>
      </c>
      <c r="V32" s="5"/>
      <c r="W32" s="5"/>
      <c r="X32" s="5"/>
      <c r="Y32" s="5"/>
      <c r="Z32" s="5"/>
      <c r="AA32" s="5"/>
      <c r="AB32" s="5"/>
      <c r="AC32" s="5"/>
      <c r="AD32" s="2"/>
      <c r="AE32" s="2"/>
      <c r="AF32" s="2"/>
      <c r="AG32" s="2"/>
      <c r="AH32" s="2"/>
      <c r="AI32" s="23"/>
      <c r="AJ32" s="969"/>
      <c r="AK32" s="969"/>
    </row>
    <row r="33" spans="2:37" x14ac:dyDescent="0.2">
      <c r="B33" s="985"/>
      <c r="C33" s="986"/>
      <c r="D33" s="945"/>
      <c r="E33" s="946"/>
      <c r="F33" s="947"/>
      <c r="G33" s="948"/>
      <c r="H33" s="967"/>
      <c r="I33" s="64" t="s">
        <v>608</v>
      </c>
      <c r="J33" s="980"/>
      <c r="K33" s="5"/>
      <c r="L33" s="5"/>
      <c r="M33" s="6" t="s">
        <v>583</v>
      </c>
      <c r="N33" s="5"/>
      <c r="O33" s="5"/>
      <c r="P33" s="788" t="str">
        <f t="shared" si="0"/>
        <v/>
      </c>
      <c r="Q33" s="5"/>
      <c r="R33" s="5"/>
      <c r="S33" s="5"/>
      <c r="T33" s="788" t="str">
        <f t="shared" si="1"/>
        <v/>
      </c>
      <c r="U33" s="788" t="str">
        <f t="shared" si="2"/>
        <v/>
      </c>
      <c r="V33" s="5"/>
      <c r="W33" s="5"/>
      <c r="X33" s="5"/>
      <c r="Y33" s="5"/>
      <c r="Z33" s="5"/>
      <c r="AA33" s="5"/>
      <c r="AB33" s="5"/>
      <c r="AC33" s="5"/>
      <c r="AD33" s="447"/>
      <c r="AE33" s="447"/>
      <c r="AF33" s="447"/>
      <c r="AG33" s="447"/>
      <c r="AH33" s="447"/>
      <c r="AI33" s="448"/>
      <c r="AJ33" s="969"/>
      <c r="AK33" s="969"/>
    </row>
    <row r="34" spans="2:37" x14ac:dyDescent="0.2">
      <c r="B34" s="924" t="s">
        <v>574</v>
      </c>
      <c r="C34" s="927" t="s">
        <v>575</v>
      </c>
      <c r="D34" s="930" t="s">
        <v>74</v>
      </c>
      <c r="E34" s="931"/>
      <c r="F34" s="936" t="s">
        <v>96</v>
      </c>
      <c r="G34" s="939" t="s">
        <v>201</v>
      </c>
      <c r="H34" s="965" t="s">
        <v>576</v>
      </c>
      <c r="I34" s="1">
        <v>1986</v>
      </c>
      <c r="J34" s="980"/>
      <c r="K34" s="2">
        <v>110</v>
      </c>
      <c r="L34" s="2">
        <v>85</v>
      </c>
      <c r="M34" s="2"/>
      <c r="N34" s="2">
        <v>28.3</v>
      </c>
      <c r="O34" s="2"/>
      <c r="P34" s="788">
        <f t="shared" si="0"/>
        <v>27.312000000000001</v>
      </c>
      <c r="Q34" s="2">
        <v>27</v>
      </c>
      <c r="R34" s="2"/>
      <c r="S34" s="2">
        <v>26.1</v>
      </c>
      <c r="T34" s="788">
        <f t="shared" si="1"/>
        <v>26.084000000000003</v>
      </c>
      <c r="U34" s="788">
        <f t="shared" si="2"/>
        <v>25.78</v>
      </c>
      <c r="V34" s="9"/>
      <c r="W34" s="2">
        <v>25.3</v>
      </c>
      <c r="X34" s="9"/>
      <c r="Y34" s="2">
        <v>24.6</v>
      </c>
      <c r="Z34" s="9"/>
      <c r="AA34" s="2">
        <v>23.9</v>
      </c>
      <c r="AB34" s="2"/>
      <c r="AC34" s="2">
        <v>23.3</v>
      </c>
      <c r="AD34" s="2"/>
      <c r="AE34" s="2"/>
      <c r="AF34" s="2"/>
      <c r="AG34" s="2"/>
      <c r="AH34" s="2"/>
      <c r="AI34" s="23"/>
      <c r="AJ34" s="969"/>
      <c r="AK34" s="969"/>
    </row>
    <row r="35" spans="2:37" x14ac:dyDescent="0.2">
      <c r="B35" s="925"/>
      <c r="C35" s="928"/>
      <c r="D35" s="932"/>
      <c r="E35" s="933"/>
      <c r="F35" s="937"/>
      <c r="G35" s="940"/>
      <c r="H35" s="966"/>
      <c r="I35" s="1" t="s">
        <v>609</v>
      </c>
      <c r="J35" s="980"/>
      <c r="K35" s="5"/>
      <c r="L35" s="5"/>
      <c r="M35" s="6" t="s">
        <v>583</v>
      </c>
      <c r="N35" s="5"/>
      <c r="O35" s="5"/>
      <c r="P35" s="788" t="str">
        <f t="shared" si="0"/>
        <v/>
      </c>
      <c r="Q35" s="5"/>
      <c r="R35" s="5"/>
      <c r="S35" s="5"/>
      <c r="T35" s="788" t="str">
        <f t="shared" si="1"/>
        <v/>
      </c>
      <c r="U35" s="788" t="str">
        <f t="shared" si="2"/>
        <v/>
      </c>
      <c r="V35" s="5"/>
      <c r="W35" s="5"/>
      <c r="X35" s="5"/>
      <c r="Y35" s="5"/>
      <c r="Z35" s="5"/>
      <c r="AA35" s="5"/>
      <c r="AB35" s="5"/>
      <c r="AC35" s="5"/>
      <c r="AD35" s="447"/>
      <c r="AE35" s="447"/>
      <c r="AF35" s="447"/>
      <c r="AG35" s="447"/>
      <c r="AH35" s="447"/>
      <c r="AI35" s="448"/>
      <c r="AJ35" s="969"/>
      <c r="AK35" s="969"/>
    </row>
    <row r="36" spans="2:37" x14ac:dyDescent="0.2">
      <c r="B36" s="925"/>
      <c r="C36" s="928"/>
      <c r="D36" s="932"/>
      <c r="E36" s="933"/>
      <c r="F36" s="937"/>
      <c r="G36" s="940"/>
      <c r="H36" s="966"/>
      <c r="I36" s="1" t="s">
        <v>610</v>
      </c>
      <c r="J36" s="980"/>
      <c r="K36" s="5"/>
      <c r="L36" s="5"/>
      <c r="M36" s="6" t="s">
        <v>583</v>
      </c>
      <c r="N36" s="5"/>
      <c r="O36" s="5"/>
      <c r="P36" s="788" t="str">
        <f t="shared" si="0"/>
        <v/>
      </c>
      <c r="Q36" s="5"/>
      <c r="R36" s="5"/>
      <c r="S36" s="5"/>
      <c r="T36" s="788" t="str">
        <f t="shared" si="1"/>
        <v/>
      </c>
      <c r="U36" s="788" t="str">
        <f t="shared" si="2"/>
        <v/>
      </c>
      <c r="V36" s="5"/>
      <c r="W36" s="5"/>
      <c r="X36" s="5"/>
      <c r="Y36" s="5"/>
      <c r="Z36" s="5"/>
      <c r="AA36" s="5"/>
      <c r="AB36" s="5"/>
      <c r="AC36" s="5"/>
      <c r="AD36" s="447"/>
      <c r="AE36" s="447"/>
      <c r="AF36" s="447"/>
      <c r="AG36" s="447"/>
      <c r="AH36" s="447"/>
      <c r="AI36" s="448"/>
      <c r="AJ36" s="969"/>
      <c r="AK36" s="969"/>
    </row>
    <row r="37" spans="2:37" ht="13.5" thickBot="1" x14ac:dyDescent="0.25">
      <c r="B37" s="926"/>
      <c r="C37" s="929"/>
      <c r="D37" s="934"/>
      <c r="E37" s="935"/>
      <c r="F37" s="938"/>
      <c r="G37" s="941"/>
      <c r="H37" s="995"/>
      <c r="I37" s="1" t="s">
        <v>611</v>
      </c>
      <c r="J37" s="980"/>
      <c r="K37" s="5"/>
      <c r="L37" s="5"/>
      <c r="M37" s="6" t="s">
        <v>583</v>
      </c>
      <c r="N37" s="5"/>
      <c r="O37" s="5"/>
      <c r="P37" s="788" t="str">
        <f t="shared" si="0"/>
        <v/>
      </c>
      <c r="Q37" s="5"/>
      <c r="R37" s="5"/>
      <c r="S37" s="5"/>
      <c r="T37" s="788" t="str">
        <f t="shared" si="1"/>
        <v/>
      </c>
      <c r="U37" s="788" t="str">
        <f t="shared" si="2"/>
        <v/>
      </c>
      <c r="V37" s="5"/>
      <c r="W37" s="5"/>
      <c r="X37" s="5"/>
      <c r="Y37" s="5"/>
      <c r="Z37" s="5"/>
      <c r="AA37" s="5"/>
      <c r="AB37" s="5"/>
      <c r="AC37" s="5"/>
      <c r="AD37" s="447"/>
      <c r="AE37" s="447"/>
      <c r="AF37" s="447"/>
      <c r="AG37" s="447"/>
      <c r="AH37" s="447"/>
      <c r="AI37" s="448"/>
      <c r="AJ37" s="969"/>
      <c r="AK37" s="969"/>
    </row>
    <row r="38" spans="2:37" ht="13.5" thickBot="1" x14ac:dyDescent="0.25">
      <c r="B38" s="426"/>
      <c r="C38" s="426"/>
      <c r="D38" s="426"/>
      <c r="E38" s="426"/>
      <c r="F38" s="100"/>
      <c r="G38" s="426"/>
      <c r="H38" s="912" t="s">
        <v>612</v>
      </c>
      <c r="I38" s="913"/>
      <c r="J38" s="914"/>
      <c r="K38" s="49">
        <f>MIN(K6:K37)</f>
        <v>110</v>
      </c>
      <c r="L38" s="49">
        <f>MIN(L6:L37)</f>
        <v>85</v>
      </c>
      <c r="M38" s="49"/>
      <c r="N38" s="49">
        <f>MIN(N6:N37)</f>
        <v>28.3</v>
      </c>
      <c r="O38" s="49"/>
      <c r="P38" s="789">
        <f t="shared" si="0"/>
        <v>27.312000000000001</v>
      </c>
      <c r="Q38" s="49">
        <f>MIN(Q6:Q37)</f>
        <v>27</v>
      </c>
      <c r="R38" s="49"/>
      <c r="S38" s="49">
        <f>MIN(S6:S37)</f>
        <v>26.1</v>
      </c>
      <c r="T38" s="789">
        <f t="shared" si="1"/>
        <v>26.084000000000003</v>
      </c>
      <c r="U38" s="789">
        <f t="shared" si="2"/>
        <v>25.78</v>
      </c>
      <c r="V38" s="49"/>
      <c r="W38" s="49">
        <f>MIN(W6:W37)</f>
        <v>25.3</v>
      </c>
      <c r="X38" s="49"/>
      <c r="Y38" s="49">
        <f>MIN(Y6:Y37)</f>
        <v>24.6</v>
      </c>
      <c r="Z38" s="49"/>
      <c r="AA38" s="49">
        <f>MIN(AA6:AA37)</f>
        <v>23.9</v>
      </c>
      <c r="AB38" s="49"/>
      <c r="AC38" s="49">
        <f>MIN(AC6:AC37)</f>
        <v>23.3</v>
      </c>
      <c r="AD38" s="135"/>
      <c r="AE38" s="135"/>
      <c r="AF38" s="135"/>
      <c r="AG38" s="135"/>
      <c r="AH38" s="135"/>
      <c r="AI38" s="136"/>
      <c r="AJ38" s="970"/>
      <c r="AK38" s="970"/>
    </row>
    <row r="40" spans="2:37" ht="13.5" thickBot="1" x14ac:dyDescent="0.25"/>
    <row r="41" spans="2:37" ht="12.75" customHeight="1" x14ac:dyDescent="0.2">
      <c r="B41" s="915"/>
      <c r="C41" s="916"/>
      <c r="D41" s="916"/>
      <c r="E41" s="916"/>
      <c r="F41" s="916"/>
      <c r="G41" s="916"/>
      <c r="H41" s="916"/>
      <c r="I41" s="916"/>
      <c r="J41" s="917"/>
      <c r="K41" s="921" t="s">
        <v>95</v>
      </c>
      <c r="L41" s="922"/>
      <c r="M41" s="922"/>
      <c r="N41" s="922"/>
      <c r="O41" s="922"/>
      <c r="P41" s="922"/>
      <c r="Q41" s="922"/>
      <c r="R41" s="922"/>
      <c r="S41" s="922"/>
      <c r="T41" s="922"/>
      <c r="U41" s="922"/>
      <c r="V41" s="922"/>
      <c r="W41" s="922"/>
      <c r="X41" s="922"/>
      <c r="Y41" s="922"/>
      <c r="Z41" s="922"/>
      <c r="AA41" s="922"/>
      <c r="AB41" s="922"/>
      <c r="AC41" s="922"/>
      <c r="AD41" s="922"/>
      <c r="AE41" s="922"/>
      <c r="AF41" s="922"/>
      <c r="AG41" s="922"/>
      <c r="AH41" s="922"/>
      <c r="AI41" s="923"/>
      <c r="AJ41" s="968" t="s">
        <v>579</v>
      </c>
      <c r="AK41" s="968" t="s">
        <v>572</v>
      </c>
    </row>
    <row r="42" spans="2:37" ht="13.5" thickBot="1" x14ac:dyDescent="0.25">
      <c r="B42" s="918"/>
      <c r="C42" s="919"/>
      <c r="D42" s="919"/>
      <c r="E42" s="919"/>
      <c r="F42" s="919"/>
      <c r="G42" s="919"/>
      <c r="H42" s="919"/>
      <c r="I42" s="919"/>
      <c r="J42" s="920"/>
      <c r="K42" s="949" t="s">
        <v>573</v>
      </c>
      <c r="L42" s="950"/>
      <c r="M42" s="950"/>
      <c r="N42" s="950"/>
      <c r="O42" s="950"/>
      <c r="P42" s="950"/>
      <c r="Q42" s="950"/>
      <c r="R42" s="950"/>
      <c r="S42" s="950"/>
      <c r="T42" s="950"/>
      <c r="U42" s="950"/>
      <c r="V42" s="950"/>
      <c r="W42" s="950"/>
      <c r="X42" s="950"/>
      <c r="Y42" s="950"/>
      <c r="Z42" s="950"/>
      <c r="AA42" s="950"/>
      <c r="AB42" s="950"/>
      <c r="AC42" s="950"/>
      <c r="AD42" s="950"/>
      <c r="AE42" s="950"/>
      <c r="AF42" s="950"/>
      <c r="AG42" s="950"/>
      <c r="AH42" s="950"/>
      <c r="AI42" s="951"/>
      <c r="AJ42" s="969"/>
      <c r="AK42" s="969"/>
    </row>
    <row r="43" spans="2:37" ht="57.75" customHeight="1" thickBot="1" x14ac:dyDescent="0.25">
      <c r="B43" s="51" t="s">
        <v>41</v>
      </c>
      <c r="C43" s="52" t="s">
        <v>42</v>
      </c>
      <c r="D43" s="971" t="s">
        <v>43</v>
      </c>
      <c r="E43" s="997"/>
      <c r="F43" s="88" t="s">
        <v>177</v>
      </c>
      <c r="G43" s="95" t="s">
        <v>47</v>
      </c>
      <c r="H43" s="54" t="s">
        <v>0</v>
      </c>
      <c r="I43" s="55" t="s">
        <v>1</v>
      </c>
      <c r="J43" s="55" t="s">
        <v>2</v>
      </c>
      <c r="K43" s="56" t="s">
        <v>3</v>
      </c>
      <c r="L43" s="56" t="s">
        <v>4</v>
      </c>
      <c r="M43" s="57" t="s">
        <v>5</v>
      </c>
      <c r="N43" s="58" t="s">
        <v>6</v>
      </c>
      <c r="O43" s="58">
        <v>150</v>
      </c>
      <c r="P43" s="777">
        <v>176</v>
      </c>
      <c r="Q43" s="58">
        <v>200</v>
      </c>
      <c r="R43" s="58">
        <v>250</v>
      </c>
      <c r="S43" s="58">
        <v>300</v>
      </c>
      <c r="T43" s="777">
        <v>302</v>
      </c>
      <c r="U43" s="777">
        <v>340</v>
      </c>
      <c r="V43" s="58">
        <v>350</v>
      </c>
      <c r="W43" s="58">
        <v>400</v>
      </c>
      <c r="X43" s="58">
        <v>450</v>
      </c>
      <c r="Y43" s="58">
        <v>500</v>
      </c>
      <c r="Z43" s="58">
        <v>550</v>
      </c>
      <c r="AA43" s="58">
        <v>600</v>
      </c>
      <c r="AB43" s="58">
        <v>650</v>
      </c>
      <c r="AC43" s="58">
        <v>700</v>
      </c>
      <c r="AD43" s="58">
        <v>750</v>
      </c>
      <c r="AE43" s="58">
        <v>800</v>
      </c>
      <c r="AF43" s="58">
        <v>850</v>
      </c>
      <c r="AG43" s="58">
        <v>900</v>
      </c>
      <c r="AH43" s="58">
        <v>950</v>
      </c>
      <c r="AI43" s="59">
        <v>1000</v>
      </c>
      <c r="AJ43" s="969"/>
      <c r="AK43" s="969"/>
    </row>
    <row r="44" spans="2:37" ht="12.75" customHeight="1" x14ac:dyDescent="0.2">
      <c r="B44" s="1000" t="s">
        <v>574</v>
      </c>
      <c r="C44" s="1003" t="s">
        <v>575</v>
      </c>
      <c r="D44" s="1006" t="s">
        <v>74</v>
      </c>
      <c r="E44" s="1007"/>
      <c r="F44" s="1008" t="s">
        <v>96</v>
      </c>
      <c r="G44" s="1009" t="s">
        <v>201</v>
      </c>
      <c r="H44" s="998" t="s">
        <v>576</v>
      </c>
      <c r="I44" s="38">
        <v>1989</v>
      </c>
      <c r="J44" s="979" t="s">
        <v>580</v>
      </c>
      <c r="K44" s="39">
        <v>110</v>
      </c>
      <c r="L44" s="39">
        <v>85</v>
      </c>
      <c r="M44" s="39"/>
      <c r="N44" s="428">
        <v>28.3</v>
      </c>
      <c r="O44" s="444"/>
      <c r="P44" s="790">
        <f>IF(O44="",IF(N44="","",(N44-(N44-Q44)/($Q$5-$N$5)*($P$5-$N$5))),(O44-(O44-Q44)/($Q$5-$O$5)*($P$5-$O$5)))</f>
        <v>27.312000000000001</v>
      </c>
      <c r="Q44" s="495">
        <v>27</v>
      </c>
      <c r="R44" s="444"/>
      <c r="S44" s="428">
        <v>26.1</v>
      </c>
      <c r="T44" s="790">
        <f>IF(S44="","",(S44-(S44-W44)/($W$5-$S$5)*($T$5-$S$5)))</f>
        <v>26.084000000000003</v>
      </c>
      <c r="U44" s="790">
        <f>IF(S44="","",(S44-(S44-W44)/($W$5-$S$5)*($U$5-$S$5)))</f>
        <v>25.78</v>
      </c>
      <c r="V44" s="444"/>
      <c r="W44" s="428">
        <v>25.3</v>
      </c>
      <c r="X44" s="444"/>
      <c r="Y44" s="428">
        <v>24.6</v>
      </c>
      <c r="Z44" s="444"/>
      <c r="AA44" s="428">
        <v>23.9</v>
      </c>
      <c r="AB44" s="39"/>
      <c r="AC44" s="428">
        <v>23.3</v>
      </c>
      <c r="AD44" s="39"/>
      <c r="AE44" s="39"/>
      <c r="AF44" s="39"/>
      <c r="AG44" s="39"/>
      <c r="AH44" s="39"/>
      <c r="AI44" s="40"/>
      <c r="AJ44" s="969"/>
      <c r="AK44" s="969"/>
    </row>
    <row r="45" spans="2:37" x14ac:dyDescent="0.2">
      <c r="B45" s="1001"/>
      <c r="C45" s="1004"/>
      <c r="D45" s="932"/>
      <c r="E45" s="933"/>
      <c r="F45" s="982"/>
      <c r="G45" s="1010"/>
      <c r="H45" s="943"/>
      <c r="I45" s="1" t="s">
        <v>32</v>
      </c>
      <c r="J45" s="980"/>
      <c r="K45" s="5"/>
      <c r="L45" s="5" t="s">
        <v>9</v>
      </c>
      <c r="M45" s="5"/>
      <c r="N45" s="5"/>
      <c r="O45" s="5"/>
      <c r="P45" s="788" t="str">
        <f t="shared" ref="P45:P62" si="3">IF(O45="",IF(N45="","",(N45-(N45-Q45)/($Q$5-$N$5)*($P$5-$N$5))),(O45-(O45-Q45)/($Q$5-$O$5)*($P$5-$O$5)))</f>
        <v/>
      </c>
      <c r="Q45" s="5"/>
      <c r="R45" s="5"/>
      <c r="S45" s="5"/>
      <c r="T45" s="788" t="str">
        <f t="shared" ref="T45:T62" si="4">IF(S45="","",(S45-(S45-W45)/($W$5-$S$5)*($T$5-$S$5)))</f>
        <v/>
      </c>
      <c r="U45" s="788" t="str">
        <f t="shared" ref="U45:U62" si="5">IF(S45="","",(S45-(S45-W45)/($W$5-$S$5)*($U$5-$S$5)))</f>
        <v/>
      </c>
      <c r="V45" s="5"/>
      <c r="W45" s="5"/>
      <c r="X45" s="5"/>
      <c r="Y45" s="5"/>
      <c r="Z45" s="5"/>
      <c r="AA45" s="5"/>
      <c r="AB45" s="5"/>
      <c r="AC45" s="5"/>
      <c r="AD45" s="2"/>
      <c r="AE45" s="2"/>
      <c r="AF45" s="2"/>
      <c r="AG45" s="2"/>
      <c r="AH45" s="2"/>
      <c r="AI45" s="23"/>
      <c r="AJ45" s="969"/>
      <c r="AK45" s="969"/>
    </row>
    <row r="46" spans="2:37" x14ac:dyDescent="0.2">
      <c r="B46" s="1001"/>
      <c r="C46" s="1004"/>
      <c r="D46" s="932"/>
      <c r="E46" s="933"/>
      <c r="F46" s="982"/>
      <c r="G46" s="1010"/>
      <c r="H46" s="943"/>
      <c r="I46" s="1" t="s">
        <v>35</v>
      </c>
      <c r="J46" s="980"/>
      <c r="K46" s="5"/>
      <c r="L46" s="5" t="s">
        <v>9</v>
      </c>
      <c r="M46" s="5"/>
      <c r="N46" s="5"/>
      <c r="O46" s="5"/>
      <c r="P46" s="788" t="str">
        <f t="shared" si="3"/>
        <v/>
      </c>
      <c r="Q46" s="5"/>
      <c r="R46" s="5"/>
      <c r="S46" s="5"/>
      <c r="T46" s="788" t="str">
        <f t="shared" si="4"/>
        <v/>
      </c>
      <c r="U46" s="788" t="str">
        <f t="shared" si="5"/>
        <v/>
      </c>
      <c r="V46" s="5"/>
      <c r="W46" s="5"/>
      <c r="X46" s="5"/>
      <c r="Y46" s="5"/>
      <c r="Z46" s="5"/>
      <c r="AA46" s="5"/>
      <c r="AB46" s="5"/>
      <c r="AC46" s="5"/>
      <c r="AD46" s="2"/>
      <c r="AE46" s="2"/>
      <c r="AF46" s="2"/>
      <c r="AG46" s="2"/>
      <c r="AH46" s="2"/>
      <c r="AI46" s="23"/>
      <c r="AJ46" s="969"/>
      <c r="AK46" s="969"/>
    </row>
    <row r="47" spans="2:37" x14ac:dyDescent="0.2">
      <c r="B47" s="1002"/>
      <c r="C47" s="1005"/>
      <c r="D47" s="945"/>
      <c r="E47" s="946"/>
      <c r="F47" s="996"/>
      <c r="G47" s="1011"/>
      <c r="H47" s="944"/>
      <c r="I47" s="1" t="s">
        <v>10</v>
      </c>
      <c r="J47" s="980"/>
      <c r="K47" s="5"/>
      <c r="L47" s="5" t="s">
        <v>9</v>
      </c>
      <c r="M47" s="5"/>
      <c r="N47" s="5"/>
      <c r="O47" s="5"/>
      <c r="P47" s="788" t="str">
        <f t="shared" si="3"/>
        <v/>
      </c>
      <c r="Q47" s="5"/>
      <c r="R47" s="5"/>
      <c r="S47" s="5"/>
      <c r="T47" s="788" t="str">
        <f t="shared" si="4"/>
        <v/>
      </c>
      <c r="U47" s="788" t="str">
        <f t="shared" si="5"/>
        <v/>
      </c>
      <c r="V47" s="5"/>
      <c r="W47" s="5"/>
      <c r="X47" s="5"/>
      <c r="Y47" s="5"/>
      <c r="Z47" s="5"/>
      <c r="AA47" s="5"/>
      <c r="AB47" s="5"/>
      <c r="AC47" s="5"/>
      <c r="AD47" s="2"/>
      <c r="AE47" s="2"/>
      <c r="AF47" s="2"/>
      <c r="AG47" s="2"/>
      <c r="AH47" s="2"/>
      <c r="AI47" s="23"/>
      <c r="AJ47" s="969"/>
      <c r="AK47" s="969"/>
    </row>
    <row r="48" spans="2:37" ht="12.75" customHeight="1" x14ac:dyDescent="0.2">
      <c r="B48" s="924" t="s">
        <v>487</v>
      </c>
      <c r="C48" s="927" t="s">
        <v>577</v>
      </c>
      <c r="D48" s="930" t="s">
        <v>75</v>
      </c>
      <c r="E48" s="931"/>
      <c r="F48" s="981">
        <v>700</v>
      </c>
      <c r="G48" s="1012" t="s">
        <v>201</v>
      </c>
      <c r="H48" s="942" t="s">
        <v>576</v>
      </c>
      <c r="I48" s="1">
        <v>1992</v>
      </c>
      <c r="J48" s="980"/>
      <c r="K48" s="2">
        <v>110</v>
      </c>
      <c r="L48" s="2">
        <v>85</v>
      </c>
      <c r="M48" s="2">
        <v>28.3</v>
      </c>
      <c r="N48" s="2">
        <v>28.3</v>
      </c>
      <c r="O48" s="9"/>
      <c r="P48" s="788">
        <f t="shared" si="3"/>
        <v>27.312000000000001</v>
      </c>
      <c r="Q48" s="2">
        <v>27</v>
      </c>
      <c r="R48" s="9"/>
      <c r="S48" s="2">
        <v>26.1</v>
      </c>
      <c r="T48" s="788">
        <f t="shared" si="4"/>
        <v>26.084000000000003</v>
      </c>
      <c r="U48" s="788">
        <f t="shared" si="5"/>
        <v>25.78</v>
      </c>
      <c r="V48" s="9"/>
      <c r="W48" s="2">
        <v>25.3</v>
      </c>
      <c r="X48" s="9"/>
      <c r="Y48" s="2">
        <v>24.6</v>
      </c>
      <c r="Z48" s="9"/>
      <c r="AA48" s="2">
        <v>23.9</v>
      </c>
      <c r="AB48" s="2"/>
      <c r="AC48" s="2">
        <v>23.3</v>
      </c>
      <c r="AD48" s="2"/>
      <c r="AE48" s="2"/>
      <c r="AF48" s="2"/>
      <c r="AG48" s="2"/>
      <c r="AH48" s="2"/>
      <c r="AI48" s="23"/>
      <c r="AJ48" s="969"/>
      <c r="AK48" s="969"/>
    </row>
    <row r="49" spans="2:37" x14ac:dyDescent="0.2">
      <c r="B49" s="925"/>
      <c r="C49" s="928"/>
      <c r="D49" s="932"/>
      <c r="E49" s="933"/>
      <c r="F49" s="982"/>
      <c r="G49" s="1010"/>
      <c r="H49" s="943"/>
      <c r="I49" s="1" t="s">
        <v>11</v>
      </c>
      <c r="J49" s="980"/>
      <c r="K49" s="5"/>
      <c r="L49" s="5" t="s">
        <v>9</v>
      </c>
      <c r="M49" s="5"/>
      <c r="N49" s="5"/>
      <c r="O49" s="5"/>
      <c r="P49" s="788" t="str">
        <f t="shared" si="3"/>
        <v/>
      </c>
      <c r="Q49" s="5"/>
      <c r="R49" s="5"/>
      <c r="S49" s="5"/>
      <c r="T49" s="788" t="str">
        <f t="shared" si="4"/>
        <v/>
      </c>
      <c r="U49" s="788" t="str">
        <f t="shared" si="5"/>
        <v/>
      </c>
      <c r="V49" s="5"/>
      <c r="W49" s="5"/>
      <c r="X49" s="5"/>
      <c r="Y49" s="5"/>
      <c r="Z49" s="5"/>
      <c r="AA49" s="5"/>
      <c r="AB49" s="5"/>
      <c r="AC49" s="5"/>
      <c r="AD49" s="2"/>
      <c r="AE49" s="2"/>
      <c r="AF49" s="2"/>
      <c r="AG49" s="2"/>
      <c r="AH49" s="2"/>
      <c r="AI49" s="23"/>
      <c r="AJ49" s="969"/>
      <c r="AK49" s="969"/>
    </row>
    <row r="50" spans="2:37" x14ac:dyDescent="0.2">
      <c r="B50" s="925"/>
      <c r="C50" s="928"/>
      <c r="D50" s="932"/>
      <c r="E50" s="933"/>
      <c r="F50" s="982"/>
      <c r="G50" s="1010"/>
      <c r="H50" s="943"/>
      <c r="I50" s="1" t="s">
        <v>12</v>
      </c>
      <c r="J50" s="980"/>
      <c r="K50" s="5"/>
      <c r="L50" s="5" t="s">
        <v>9</v>
      </c>
      <c r="M50" s="5"/>
      <c r="N50" s="5"/>
      <c r="O50" s="5"/>
      <c r="P50" s="788" t="str">
        <f t="shared" si="3"/>
        <v/>
      </c>
      <c r="Q50" s="5"/>
      <c r="R50" s="5"/>
      <c r="S50" s="5"/>
      <c r="T50" s="788" t="str">
        <f t="shared" si="4"/>
        <v/>
      </c>
      <c r="U50" s="788" t="str">
        <f t="shared" si="5"/>
        <v/>
      </c>
      <c r="V50" s="5"/>
      <c r="W50" s="5"/>
      <c r="X50" s="5"/>
      <c r="Y50" s="5"/>
      <c r="Z50" s="5"/>
      <c r="AA50" s="5"/>
      <c r="AB50" s="5"/>
      <c r="AC50" s="5"/>
      <c r="AD50" s="2"/>
      <c r="AE50" s="2"/>
      <c r="AF50" s="2"/>
      <c r="AG50" s="2"/>
      <c r="AH50" s="2"/>
      <c r="AI50" s="23"/>
      <c r="AJ50" s="969"/>
      <c r="AK50" s="969"/>
    </row>
    <row r="51" spans="2:37" x14ac:dyDescent="0.2">
      <c r="B51" s="985"/>
      <c r="C51" s="986"/>
      <c r="D51" s="945"/>
      <c r="E51" s="946"/>
      <c r="F51" s="996"/>
      <c r="G51" s="1011"/>
      <c r="H51" s="944"/>
      <c r="I51" s="1" t="s">
        <v>13</v>
      </c>
      <c r="J51" s="980"/>
      <c r="K51" s="5"/>
      <c r="L51" s="5" t="s">
        <v>9</v>
      </c>
      <c r="M51" s="5"/>
      <c r="N51" s="5"/>
      <c r="O51" s="5"/>
      <c r="P51" s="788" t="str">
        <f t="shared" si="3"/>
        <v/>
      </c>
      <c r="Q51" s="5"/>
      <c r="R51" s="5"/>
      <c r="S51" s="5"/>
      <c r="T51" s="788" t="str">
        <f t="shared" si="4"/>
        <v/>
      </c>
      <c r="U51" s="788" t="str">
        <f t="shared" si="5"/>
        <v/>
      </c>
      <c r="V51" s="5"/>
      <c r="W51" s="5"/>
      <c r="X51" s="5"/>
      <c r="Y51" s="5"/>
      <c r="Z51" s="5"/>
      <c r="AA51" s="5"/>
      <c r="AB51" s="5"/>
      <c r="AC51" s="5"/>
      <c r="AD51" s="2"/>
      <c r="AE51" s="2"/>
      <c r="AF51" s="2"/>
      <c r="AG51" s="2"/>
      <c r="AH51" s="2"/>
      <c r="AI51" s="23"/>
      <c r="AJ51" s="969"/>
      <c r="AK51" s="969"/>
    </row>
    <row r="52" spans="2:37" ht="12.75" customHeight="1" x14ac:dyDescent="0.2">
      <c r="B52" s="924" t="s">
        <v>487</v>
      </c>
      <c r="C52" s="927" t="s">
        <v>578</v>
      </c>
      <c r="D52" s="930" t="s">
        <v>75</v>
      </c>
      <c r="E52" s="931"/>
      <c r="F52" s="981">
        <v>700</v>
      </c>
      <c r="G52" s="939" t="s">
        <v>201</v>
      </c>
      <c r="H52" s="942" t="s">
        <v>576</v>
      </c>
      <c r="I52" s="1">
        <v>1995</v>
      </c>
      <c r="J52" s="980"/>
      <c r="K52" s="2">
        <v>110</v>
      </c>
      <c r="L52" s="2">
        <v>85</v>
      </c>
      <c r="M52" s="2">
        <v>28.3</v>
      </c>
      <c r="N52" s="2">
        <v>28.3</v>
      </c>
      <c r="O52" s="9"/>
      <c r="P52" s="788">
        <f t="shared" si="3"/>
        <v>27.312000000000001</v>
      </c>
      <c r="Q52" s="2">
        <v>27</v>
      </c>
      <c r="R52" s="9"/>
      <c r="S52" s="2">
        <v>26.1</v>
      </c>
      <c r="T52" s="788">
        <f t="shared" si="4"/>
        <v>26.084000000000003</v>
      </c>
      <c r="U52" s="788">
        <f t="shared" si="5"/>
        <v>25.78</v>
      </c>
      <c r="V52" s="9"/>
      <c r="W52" s="2">
        <v>25.3</v>
      </c>
      <c r="X52" s="9"/>
      <c r="Y52" s="2">
        <v>24.6</v>
      </c>
      <c r="Z52" s="9"/>
      <c r="AA52" s="2">
        <v>23.9</v>
      </c>
      <c r="AB52" s="2"/>
      <c r="AC52" s="2">
        <v>23.3</v>
      </c>
      <c r="AD52" s="2"/>
      <c r="AE52" s="2"/>
      <c r="AF52" s="2"/>
      <c r="AG52" s="2"/>
      <c r="AH52" s="2"/>
      <c r="AI52" s="23"/>
      <c r="AJ52" s="969"/>
      <c r="AK52" s="969"/>
    </row>
    <row r="53" spans="2:37" x14ac:dyDescent="0.2">
      <c r="B53" s="925"/>
      <c r="C53" s="928"/>
      <c r="D53" s="932"/>
      <c r="E53" s="933"/>
      <c r="F53" s="982"/>
      <c r="G53" s="940"/>
      <c r="H53" s="943"/>
      <c r="I53" s="1" t="s">
        <v>26</v>
      </c>
      <c r="J53" s="980"/>
      <c r="K53" s="5"/>
      <c r="L53" s="5" t="s">
        <v>9</v>
      </c>
      <c r="M53" s="5"/>
      <c r="N53" s="5"/>
      <c r="O53" s="5"/>
      <c r="P53" s="788" t="str">
        <f t="shared" si="3"/>
        <v/>
      </c>
      <c r="Q53" s="5"/>
      <c r="R53" s="5"/>
      <c r="S53" s="5"/>
      <c r="T53" s="788" t="str">
        <f t="shared" si="4"/>
        <v/>
      </c>
      <c r="U53" s="788" t="str">
        <f t="shared" si="5"/>
        <v/>
      </c>
      <c r="V53" s="5"/>
      <c r="W53" s="5"/>
      <c r="X53" s="5"/>
      <c r="Y53" s="5"/>
      <c r="Z53" s="5"/>
      <c r="AA53" s="5"/>
      <c r="AB53" s="5"/>
      <c r="AC53" s="5"/>
      <c r="AD53" s="2"/>
      <c r="AE53" s="2"/>
      <c r="AF53" s="2"/>
      <c r="AG53" s="2"/>
      <c r="AH53" s="2"/>
      <c r="AI53" s="23"/>
      <c r="AJ53" s="969"/>
      <c r="AK53" s="969"/>
    </row>
    <row r="54" spans="2:37" x14ac:dyDescent="0.2">
      <c r="B54" s="925"/>
      <c r="C54" s="928"/>
      <c r="D54" s="932"/>
      <c r="E54" s="933"/>
      <c r="F54" s="982"/>
      <c r="G54" s="940"/>
      <c r="H54" s="943"/>
      <c r="I54" s="1" t="s">
        <v>15</v>
      </c>
      <c r="J54" s="980"/>
      <c r="K54" s="5"/>
      <c r="L54" s="5" t="s">
        <v>9</v>
      </c>
      <c r="M54" s="5"/>
      <c r="N54" s="5"/>
      <c r="O54" s="5"/>
      <c r="P54" s="788" t="str">
        <f t="shared" si="3"/>
        <v/>
      </c>
      <c r="Q54" s="5"/>
      <c r="R54" s="5"/>
      <c r="S54" s="5"/>
      <c r="T54" s="788" t="str">
        <f t="shared" si="4"/>
        <v/>
      </c>
      <c r="U54" s="788" t="str">
        <f t="shared" si="5"/>
        <v/>
      </c>
      <c r="V54" s="5"/>
      <c r="W54" s="5"/>
      <c r="X54" s="5"/>
      <c r="Y54" s="5"/>
      <c r="Z54" s="5"/>
      <c r="AA54" s="5"/>
      <c r="AB54" s="5"/>
      <c r="AC54" s="5"/>
      <c r="AD54" s="2"/>
      <c r="AE54" s="2"/>
      <c r="AF54" s="2"/>
      <c r="AG54" s="2"/>
      <c r="AH54" s="2"/>
      <c r="AI54" s="23"/>
      <c r="AJ54" s="969"/>
      <c r="AK54" s="969"/>
    </row>
    <row r="55" spans="2:37" x14ac:dyDescent="0.2">
      <c r="B55" s="985"/>
      <c r="C55" s="986"/>
      <c r="D55" s="945"/>
      <c r="E55" s="946"/>
      <c r="F55" s="996"/>
      <c r="G55" s="948"/>
      <c r="H55" s="944"/>
      <c r="I55" s="1" t="s">
        <v>16</v>
      </c>
      <c r="J55" s="980"/>
      <c r="K55" s="5"/>
      <c r="L55" s="5" t="s">
        <v>9</v>
      </c>
      <c r="M55" s="5"/>
      <c r="N55" s="5"/>
      <c r="O55" s="5"/>
      <c r="P55" s="788" t="str">
        <f t="shared" si="3"/>
        <v/>
      </c>
      <c r="Q55" s="5"/>
      <c r="R55" s="5"/>
      <c r="S55" s="5"/>
      <c r="T55" s="788" t="str">
        <f t="shared" si="4"/>
        <v/>
      </c>
      <c r="U55" s="788" t="str">
        <f t="shared" si="5"/>
        <v/>
      </c>
      <c r="V55" s="5"/>
      <c r="W55" s="5"/>
      <c r="X55" s="5"/>
      <c r="Y55" s="5"/>
      <c r="Z55" s="5"/>
      <c r="AA55" s="5"/>
      <c r="AB55" s="5"/>
      <c r="AC55" s="5"/>
      <c r="AD55" s="2"/>
      <c r="AE55" s="2"/>
      <c r="AF55" s="2"/>
      <c r="AG55" s="2"/>
      <c r="AH55" s="2"/>
      <c r="AI55" s="23"/>
      <c r="AJ55" s="969"/>
      <c r="AK55" s="969"/>
    </row>
    <row r="56" spans="2:37" ht="12.75" customHeight="1" x14ac:dyDescent="0.2">
      <c r="B56" s="924" t="s">
        <v>487</v>
      </c>
      <c r="C56" s="927" t="s">
        <v>581</v>
      </c>
      <c r="D56" s="930" t="s">
        <v>75</v>
      </c>
      <c r="E56" s="931"/>
      <c r="F56" s="936">
        <v>700</v>
      </c>
      <c r="G56" s="939" t="s">
        <v>201</v>
      </c>
      <c r="H56" s="961" t="s">
        <v>576</v>
      </c>
      <c r="I56" s="1">
        <v>1998</v>
      </c>
      <c r="J56" s="980"/>
      <c r="K56" s="2">
        <v>110</v>
      </c>
      <c r="L56" s="2">
        <v>85</v>
      </c>
      <c r="M56" s="2">
        <v>28.3</v>
      </c>
      <c r="N56" s="2">
        <v>28.3</v>
      </c>
      <c r="O56" s="9"/>
      <c r="P56" s="788">
        <f t="shared" si="3"/>
        <v>27.312000000000001</v>
      </c>
      <c r="Q56" s="2">
        <v>27</v>
      </c>
      <c r="R56" s="9"/>
      <c r="S56" s="2">
        <v>26.1</v>
      </c>
      <c r="T56" s="788">
        <f t="shared" si="4"/>
        <v>26.084000000000003</v>
      </c>
      <c r="U56" s="788">
        <f t="shared" si="5"/>
        <v>25.78</v>
      </c>
      <c r="V56" s="9"/>
      <c r="W56" s="2">
        <v>25.3</v>
      </c>
      <c r="X56" s="9"/>
      <c r="Y56" s="2">
        <v>24.6</v>
      </c>
      <c r="Z56" s="9"/>
      <c r="AA56" s="2">
        <v>23.9</v>
      </c>
      <c r="AB56" s="2"/>
      <c r="AC56" s="2">
        <v>23.3</v>
      </c>
      <c r="AD56" s="2"/>
      <c r="AE56" s="2"/>
      <c r="AF56" s="2"/>
      <c r="AG56" s="2"/>
      <c r="AH56" s="2"/>
      <c r="AI56" s="23"/>
      <c r="AJ56" s="969"/>
      <c r="AK56" s="969"/>
    </row>
    <row r="57" spans="2:37" x14ac:dyDescent="0.2">
      <c r="B57" s="925"/>
      <c r="C57" s="928"/>
      <c r="D57" s="932"/>
      <c r="E57" s="933"/>
      <c r="F57" s="937"/>
      <c r="G57" s="940"/>
      <c r="H57" s="962"/>
      <c r="I57" s="1" t="s">
        <v>17</v>
      </c>
      <c r="J57" s="980"/>
      <c r="K57" s="5"/>
      <c r="L57" s="5" t="s">
        <v>9</v>
      </c>
      <c r="M57" s="5"/>
      <c r="N57" s="5"/>
      <c r="O57" s="5"/>
      <c r="P57" s="788" t="str">
        <f t="shared" si="3"/>
        <v/>
      </c>
      <c r="Q57" s="5"/>
      <c r="R57" s="5"/>
      <c r="S57" s="5"/>
      <c r="T57" s="788" t="str">
        <f t="shared" si="4"/>
        <v/>
      </c>
      <c r="U57" s="788" t="str">
        <f t="shared" si="5"/>
        <v/>
      </c>
      <c r="V57" s="5"/>
      <c r="W57" s="5"/>
      <c r="X57" s="5"/>
      <c r="Y57" s="5"/>
      <c r="Z57" s="5"/>
      <c r="AA57" s="5"/>
      <c r="AB57" s="5"/>
      <c r="AC57" s="5"/>
      <c r="AD57" s="2"/>
      <c r="AE57" s="2"/>
      <c r="AF57" s="2"/>
      <c r="AG57" s="2"/>
      <c r="AH57" s="2"/>
      <c r="AI57" s="23"/>
      <c r="AJ57" s="969"/>
      <c r="AK57" s="969"/>
    </row>
    <row r="58" spans="2:37" x14ac:dyDescent="0.2">
      <c r="B58" s="985"/>
      <c r="C58" s="986"/>
      <c r="D58" s="945"/>
      <c r="E58" s="946"/>
      <c r="F58" s="947"/>
      <c r="G58" s="948"/>
      <c r="H58" s="963"/>
      <c r="I58" s="1" t="s">
        <v>18</v>
      </c>
      <c r="J58" s="980"/>
      <c r="K58" s="5"/>
      <c r="L58" s="5" t="s">
        <v>9</v>
      </c>
      <c r="M58" s="5"/>
      <c r="N58" s="5"/>
      <c r="O58" s="5"/>
      <c r="P58" s="788" t="str">
        <f t="shared" si="3"/>
        <v/>
      </c>
      <c r="Q58" s="5"/>
      <c r="R58" s="5"/>
      <c r="S58" s="5"/>
      <c r="T58" s="788" t="str">
        <f t="shared" si="4"/>
        <v/>
      </c>
      <c r="U58" s="788" t="str">
        <f t="shared" si="5"/>
        <v/>
      </c>
      <c r="V58" s="5"/>
      <c r="W58" s="5"/>
      <c r="X58" s="5"/>
      <c r="Y58" s="5"/>
      <c r="Z58" s="5"/>
      <c r="AA58" s="5"/>
      <c r="AB58" s="5"/>
      <c r="AC58" s="5"/>
      <c r="AD58" s="4"/>
      <c r="AE58" s="4"/>
      <c r="AF58" s="4"/>
      <c r="AG58" s="4"/>
      <c r="AH58" s="4"/>
      <c r="AI58" s="25"/>
      <c r="AJ58" s="969"/>
      <c r="AK58" s="969"/>
    </row>
    <row r="59" spans="2:37" ht="12.75" customHeight="1" x14ac:dyDescent="0.2">
      <c r="B59" s="924" t="s">
        <v>487</v>
      </c>
      <c r="C59" s="927" t="s">
        <v>578</v>
      </c>
      <c r="D59" s="930" t="s">
        <v>75</v>
      </c>
      <c r="E59" s="931"/>
      <c r="F59" s="936">
        <v>700</v>
      </c>
      <c r="G59" s="939" t="s">
        <v>201</v>
      </c>
      <c r="H59" s="961" t="s">
        <v>576</v>
      </c>
      <c r="I59" s="1">
        <v>2001</v>
      </c>
      <c r="J59" s="980"/>
      <c r="K59" s="2">
        <v>110</v>
      </c>
      <c r="L59" s="2">
        <v>85</v>
      </c>
      <c r="M59" s="2">
        <v>28.3</v>
      </c>
      <c r="N59" s="2">
        <v>28.3</v>
      </c>
      <c r="O59" s="2"/>
      <c r="P59" s="788">
        <f t="shared" si="3"/>
        <v>27.312000000000001</v>
      </c>
      <c r="Q59" s="2">
        <v>27</v>
      </c>
      <c r="R59" s="2"/>
      <c r="S59" s="2">
        <v>26.1</v>
      </c>
      <c r="T59" s="788">
        <f t="shared" si="4"/>
        <v>26.084000000000003</v>
      </c>
      <c r="U59" s="788">
        <f t="shared" si="5"/>
        <v>25.78</v>
      </c>
      <c r="V59" s="9"/>
      <c r="W59" s="2">
        <v>25.3</v>
      </c>
      <c r="X59" s="9"/>
      <c r="Y59" s="2">
        <v>24.6</v>
      </c>
      <c r="Z59" s="9"/>
      <c r="AA59" s="2">
        <v>23.9</v>
      </c>
      <c r="AB59" s="2"/>
      <c r="AC59" s="2">
        <v>23.3</v>
      </c>
      <c r="AD59" s="2"/>
      <c r="AE59" s="2"/>
      <c r="AF59" s="2"/>
      <c r="AG59" s="2"/>
      <c r="AH59" s="2"/>
      <c r="AI59" s="23"/>
      <c r="AJ59" s="969"/>
      <c r="AK59" s="969"/>
    </row>
    <row r="60" spans="2:37" x14ac:dyDescent="0.2">
      <c r="B60" s="925"/>
      <c r="C60" s="928"/>
      <c r="D60" s="932"/>
      <c r="E60" s="933"/>
      <c r="F60" s="937"/>
      <c r="G60" s="940"/>
      <c r="H60" s="962"/>
      <c r="I60" s="1" t="s">
        <v>20</v>
      </c>
      <c r="J60" s="980"/>
      <c r="K60" s="5"/>
      <c r="L60" s="5" t="s">
        <v>9</v>
      </c>
      <c r="M60" s="5"/>
      <c r="N60" s="5"/>
      <c r="O60" s="5"/>
      <c r="P60" s="788" t="str">
        <f t="shared" si="3"/>
        <v/>
      </c>
      <c r="Q60" s="5"/>
      <c r="R60" s="5"/>
      <c r="S60" s="5"/>
      <c r="T60" s="788" t="str">
        <f t="shared" si="4"/>
        <v/>
      </c>
      <c r="U60" s="788" t="str">
        <f t="shared" si="5"/>
        <v/>
      </c>
      <c r="V60" s="5"/>
      <c r="W60" s="5"/>
      <c r="X60" s="5"/>
      <c r="Y60" s="5"/>
      <c r="Z60" s="5"/>
      <c r="AA60" s="5"/>
      <c r="AB60" s="5"/>
      <c r="AC60" s="5"/>
      <c r="AD60" s="4"/>
      <c r="AE60" s="4"/>
      <c r="AF60" s="4"/>
      <c r="AG60" s="4"/>
      <c r="AH60" s="4"/>
      <c r="AI60" s="25"/>
      <c r="AJ60" s="969"/>
      <c r="AK60" s="969"/>
    </row>
    <row r="61" spans="2:37" ht="13.5" thickBot="1" x14ac:dyDescent="0.25">
      <c r="B61" s="926"/>
      <c r="C61" s="929"/>
      <c r="D61" s="934"/>
      <c r="E61" s="935"/>
      <c r="F61" s="938"/>
      <c r="G61" s="941"/>
      <c r="H61" s="964"/>
      <c r="I61" s="26" t="s">
        <v>21</v>
      </c>
      <c r="J61" s="999"/>
      <c r="K61" s="445"/>
      <c r="L61" s="445" t="s">
        <v>9</v>
      </c>
      <c r="M61" s="445"/>
      <c r="N61" s="445"/>
      <c r="O61" s="445"/>
      <c r="P61" s="791" t="str">
        <f t="shared" si="3"/>
        <v/>
      </c>
      <c r="Q61" s="445"/>
      <c r="R61" s="445"/>
      <c r="S61" s="445"/>
      <c r="T61" s="791" t="str">
        <f t="shared" si="4"/>
        <v/>
      </c>
      <c r="U61" s="791" t="str">
        <f t="shared" si="5"/>
        <v/>
      </c>
      <c r="V61" s="445"/>
      <c r="W61" s="445"/>
      <c r="X61" s="445"/>
      <c r="Y61" s="445"/>
      <c r="Z61" s="445"/>
      <c r="AA61" s="445"/>
      <c r="AB61" s="445"/>
      <c r="AC61" s="445"/>
      <c r="AD61" s="313"/>
      <c r="AE61" s="313"/>
      <c r="AF61" s="313"/>
      <c r="AG61" s="313"/>
      <c r="AH61" s="313"/>
      <c r="AI61" s="314"/>
      <c r="AJ61" s="970"/>
      <c r="AK61" s="970"/>
    </row>
    <row r="62" spans="2:37" ht="13.5" thickBot="1" x14ac:dyDescent="0.25">
      <c r="H62" s="912" t="s">
        <v>614</v>
      </c>
      <c r="I62" s="913"/>
      <c r="J62" s="914"/>
      <c r="K62" s="49">
        <f>MIN(K44:K61)</f>
        <v>110</v>
      </c>
      <c r="L62" s="49">
        <f>MIN(L44:L61)</f>
        <v>85</v>
      </c>
      <c r="M62" s="49">
        <f>MIN(M44:M61)</f>
        <v>28.3</v>
      </c>
      <c r="N62" s="49">
        <f>MIN(N44:N61)</f>
        <v>28.3</v>
      </c>
      <c r="O62" s="49"/>
      <c r="P62" s="789">
        <f t="shared" si="3"/>
        <v>27.312000000000001</v>
      </c>
      <c r="Q62" s="49">
        <f>MIN(Q44:Q61)</f>
        <v>27</v>
      </c>
      <c r="R62" s="49"/>
      <c r="S62" s="49">
        <f>MIN(S44:S61)</f>
        <v>26.1</v>
      </c>
      <c r="T62" s="789">
        <f t="shared" si="4"/>
        <v>26.084000000000003</v>
      </c>
      <c r="U62" s="789">
        <f t="shared" si="5"/>
        <v>25.78</v>
      </c>
      <c r="V62" s="49"/>
      <c r="W62" s="49">
        <f>MIN(W44:W61)</f>
        <v>25.3</v>
      </c>
      <c r="X62" s="49"/>
      <c r="Y62" s="49">
        <f>MIN(Y44:Y61)</f>
        <v>24.6</v>
      </c>
      <c r="Z62" s="49"/>
      <c r="AA62" s="49">
        <f>MIN(AA44:AA61)</f>
        <v>23.9</v>
      </c>
      <c r="AB62" s="49"/>
      <c r="AC62" s="49">
        <f>MIN(AC44:AC61)</f>
        <v>23.3</v>
      </c>
      <c r="AD62" s="135"/>
      <c r="AE62" s="135"/>
      <c r="AF62" s="135"/>
      <c r="AG62" s="135"/>
      <c r="AH62" s="135"/>
      <c r="AI62" s="136"/>
    </row>
    <row r="64" spans="2:37" ht="13.5" thickBot="1" x14ac:dyDescent="0.25"/>
    <row r="65" spans="8:35" x14ac:dyDescent="0.2">
      <c r="H65" s="952" t="s">
        <v>580</v>
      </c>
      <c r="I65" s="953"/>
      <c r="J65" s="954"/>
      <c r="K65" s="921" t="s">
        <v>95</v>
      </c>
      <c r="L65" s="922"/>
      <c r="M65" s="922"/>
      <c r="N65" s="922"/>
      <c r="O65" s="922"/>
      <c r="P65" s="922"/>
      <c r="Q65" s="922"/>
      <c r="R65" s="922"/>
      <c r="S65" s="922"/>
      <c r="T65" s="922"/>
      <c r="U65" s="922"/>
      <c r="V65" s="922"/>
      <c r="W65" s="922"/>
      <c r="X65" s="922"/>
      <c r="Y65" s="922"/>
      <c r="Z65" s="922"/>
      <c r="AA65" s="922"/>
      <c r="AB65" s="922"/>
      <c r="AC65" s="922"/>
      <c r="AD65" s="922"/>
      <c r="AE65" s="922"/>
      <c r="AF65" s="922"/>
      <c r="AG65" s="922"/>
      <c r="AH65" s="922"/>
      <c r="AI65" s="923"/>
    </row>
    <row r="66" spans="8:35" ht="13.5" thickBot="1" x14ac:dyDescent="0.25">
      <c r="H66" s="955"/>
      <c r="I66" s="956"/>
      <c r="J66" s="957"/>
      <c r="K66" s="949" t="s">
        <v>617</v>
      </c>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1"/>
    </row>
    <row r="67" spans="8:35" ht="13.5" thickBot="1" x14ac:dyDescent="0.25">
      <c r="H67" s="958"/>
      <c r="I67" s="959"/>
      <c r="J67" s="960"/>
      <c r="K67" s="449" t="s">
        <v>3</v>
      </c>
      <c r="L67" s="56" t="s">
        <v>4</v>
      </c>
      <c r="M67" s="57" t="s">
        <v>5</v>
      </c>
      <c r="N67" s="58" t="s">
        <v>6</v>
      </c>
      <c r="O67" s="58">
        <v>150</v>
      </c>
      <c r="P67" s="477"/>
      <c r="Q67" s="58">
        <v>200</v>
      </c>
      <c r="R67" s="58">
        <v>250</v>
      </c>
      <c r="S67" s="58">
        <v>300</v>
      </c>
      <c r="T67" s="477"/>
      <c r="U67" s="477"/>
      <c r="V67" s="58">
        <v>350</v>
      </c>
      <c r="W67" s="58">
        <v>400</v>
      </c>
      <c r="X67" s="58">
        <v>450</v>
      </c>
      <c r="Y67" s="58">
        <v>500</v>
      </c>
      <c r="Z67" s="58">
        <v>550</v>
      </c>
      <c r="AA67" s="58">
        <v>600</v>
      </c>
      <c r="AB67" s="58">
        <v>650</v>
      </c>
      <c r="AC67" s="58">
        <v>700</v>
      </c>
      <c r="AD67" s="58">
        <v>750</v>
      </c>
      <c r="AE67" s="58">
        <v>800</v>
      </c>
      <c r="AF67" s="58">
        <v>850</v>
      </c>
      <c r="AG67" s="58">
        <v>900</v>
      </c>
      <c r="AH67" s="58">
        <v>950</v>
      </c>
      <c r="AI67" s="59">
        <v>1000</v>
      </c>
    </row>
    <row r="68" spans="8:35" ht="13.5" thickBot="1" x14ac:dyDescent="0.25">
      <c r="H68" s="912" t="s">
        <v>614</v>
      </c>
      <c r="I68" s="913"/>
      <c r="J68" s="913"/>
      <c r="K68" s="450">
        <f>K62</f>
        <v>110</v>
      </c>
      <c r="L68" s="451">
        <f>L62</f>
        <v>85</v>
      </c>
      <c r="M68" s="427">
        <v>85</v>
      </c>
      <c r="N68" s="427">
        <v>85</v>
      </c>
      <c r="O68" s="427"/>
      <c r="P68" s="772"/>
      <c r="Q68" s="451">
        <f t="shared" ref="Q68:AC68" si="6">3*Q62</f>
        <v>81</v>
      </c>
      <c r="R68" s="427"/>
      <c r="S68" s="427">
        <f t="shared" si="6"/>
        <v>78.300000000000011</v>
      </c>
      <c r="T68" s="772"/>
      <c r="U68" s="772"/>
      <c r="V68" s="427"/>
      <c r="W68" s="427">
        <f t="shared" si="6"/>
        <v>75.900000000000006</v>
      </c>
      <c r="X68" s="427"/>
      <c r="Y68" s="427">
        <f t="shared" si="6"/>
        <v>73.800000000000011</v>
      </c>
      <c r="Z68" s="427"/>
      <c r="AA68" s="427">
        <f t="shared" si="6"/>
        <v>71.699999999999989</v>
      </c>
      <c r="AB68" s="427"/>
      <c r="AC68" s="427">
        <f t="shared" si="6"/>
        <v>69.900000000000006</v>
      </c>
      <c r="AD68" s="452"/>
      <c r="AE68" s="452"/>
      <c r="AF68" s="452"/>
      <c r="AG68" s="452"/>
      <c r="AH68" s="452"/>
      <c r="AI68" s="453"/>
    </row>
  </sheetData>
  <mergeCells count="83">
    <mergeCell ref="B48:B51"/>
    <mergeCell ref="C48:C51"/>
    <mergeCell ref="D48:E51"/>
    <mergeCell ref="F48:F51"/>
    <mergeCell ref="G48:G51"/>
    <mergeCell ref="B44:B47"/>
    <mergeCell ref="C44:C47"/>
    <mergeCell ref="D44:E47"/>
    <mergeCell ref="F44:F47"/>
    <mergeCell ref="G44:G47"/>
    <mergeCell ref="H52:H55"/>
    <mergeCell ref="AJ41:AJ61"/>
    <mergeCell ref="AK41:AK61"/>
    <mergeCell ref="K42:AI42"/>
    <mergeCell ref="D43:E43"/>
    <mergeCell ref="H44:H47"/>
    <mergeCell ref="J44:J61"/>
    <mergeCell ref="G56:G58"/>
    <mergeCell ref="C52:C55"/>
    <mergeCell ref="D52:E55"/>
    <mergeCell ref="F52:F55"/>
    <mergeCell ref="G52:G55"/>
    <mergeCell ref="B52:B55"/>
    <mergeCell ref="B56:B58"/>
    <mergeCell ref="C56:C58"/>
    <mergeCell ref="D56:E58"/>
    <mergeCell ref="F56:F58"/>
    <mergeCell ref="B3:J4"/>
    <mergeCell ref="B6:B12"/>
    <mergeCell ref="C6:C12"/>
    <mergeCell ref="B20:B26"/>
    <mergeCell ref="C20:C26"/>
    <mergeCell ref="G20:G26"/>
    <mergeCell ref="H20:H26"/>
    <mergeCell ref="B13:B19"/>
    <mergeCell ref="C13:C19"/>
    <mergeCell ref="H34:H37"/>
    <mergeCell ref="B27:B33"/>
    <mergeCell ref="C27:C33"/>
    <mergeCell ref="K3:AI3"/>
    <mergeCell ref="AJ3:AJ38"/>
    <mergeCell ref="AK3:AK38"/>
    <mergeCell ref="K4:AI4"/>
    <mergeCell ref="D5:E5"/>
    <mergeCell ref="D6:E12"/>
    <mergeCell ref="F6:F12"/>
    <mergeCell ref="G6:G12"/>
    <mergeCell ref="H6:H12"/>
    <mergeCell ref="J6:J37"/>
    <mergeCell ref="D13:E19"/>
    <mergeCell ref="F13:F19"/>
    <mergeCell ref="G13:G19"/>
    <mergeCell ref="H13:H19"/>
    <mergeCell ref="D20:E26"/>
    <mergeCell ref="F20:F26"/>
    <mergeCell ref="H27:H33"/>
    <mergeCell ref="B34:B37"/>
    <mergeCell ref="C34:C37"/>
    <mergeCell ref="D34:E37"/>
    <mergeCell ref="F34:F37"/>
    <mergeCell ref="G34:G37"/>
    <mergeCell ref="K65:AI65"/>
    <mergeCell ref="K66:AI66"/>
    <mergeCell ref="H68:J68"/>
    <mergeCell ref="H65:J67"/>
    <mergeCell ref="H56:H58"/>
    <mergeCell ref="H59:H61"/>
    <mergeCell ref="P1:P2"/>
    <mergeCell ref="T1:T2"/>
    <mergeCell ref="U1:U2"/>
    <mergeCell ref="H38:J38"/>
    <mergeCell ref="H62:J62"/>
    <mergeCell ref="B41:J42"/>
    <mergeCell ref="K41:AI41"/>
    <mergeCell ref="B59:B61"/>
    <mergeCell ref="C59:C61"/>
    <mergeCell ref="D59:E61"/>
    <mergeCell ref="F59:F61"/>
    <mergeCell ref="G59:G61"/>
    <mergeCell ref="H48:H51"/>
    <mergeCell ref="D27:E33"/>
    <mergeCell ref="F27:F33"/>
    <mergeCell ref="G27:G33"/>
  </mergeCells>
  <pageMargins left="0.7" right="0.7" top="0.75" bottom="0.75" header="0.3" footer="0.3"/>
  <pageSetup orientation="portrait" r:id="rId1"/>
  <ignoredErrors>
    <ignoredError sqref="B48:B61 N43 N5 N67" numberStoredAsText="1"/>
    <ignoredError sqref="V38:AC38 V62:AC62 Q62:S62 Q38:S38"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951"/>
  <sheetViews>
    <sheetView topLeftCell="D1" zoomScale="70" zoomScaleNormal="70" workbookViewId="0">
      <pane ySplit="2" topLeftCell="A893" activePane="bottomLeft" state="frozen"/>
      <selection pane="bottomLeft" activeCell="AL923" sqref="AL923"/>
    </sheetView>
  </sheetViews>
  <sheetFormatPr defaultRowHeight="12.75" x14ac:dyDescent="0.2"/>
  <cols>
    <col min="2" max="2" width="9.140625" style="32"/>
    <col min="3" max="3" width="14" style="32" customWidth="1"/>
    <col min="4" max="4" width="14.28515625" style="32" customWidth="1"/>
    <col min="5" max="5" width="13.140625" style="32" customWidth="1"/>
    <col min="6" max="6" width="19" style="99" customWidth="1"/>
    <col min="7" max="7" width="15.85546875" style="99" bestFit="1" customWidth="1"/>
    <col min="8" max="8" width="21.5703125" style="32" customWidth="1"/>
    <col min="9" max="9" width="13.42578125" bestFit="1" customWidth="1"/>
    <col min="10" max="10" width="19.85546875" bestFit="1" customWidth="1"/>
    <col min="11" max="11" width="19.28515625" customWidth="1"/>
    <col min="12" max="12" width="14.7109375" customWidth="1"/>
    <col min="13" max="13" width="12.5703125" customWidth="1"/>
    <col min="14" max="14" width="11.42578125" customWidth="1"/>
    <col min="15" max="15" width="6.7109375" customWidth="1"/>
    <col min="16" max="16" width="7.7109375" style="698" customWidth="1"/>
    <col min="17" max="19" width="6.7109375" customWidth="1"/>
    <col min="20" max="20" width="10.140625" style="698" customWidth="1"/>
    <col min="21" max="21" width="10" style="698" customWidth="1"/>
    <col min="22" max="22" width="7.5703125" bestFit="1" customWidth="1"/>
    <col min="23" max="35" width="6.7109375" customWidth="1"/>
    <col min="36" max="37" width="5" customWidth="1"/>
  </cols>
  <sheetData>
    <row r="1" spans="2:37" ht="30.75" customHeight="1" x14ac:dyDescent="0.2">
      <c r="B1"/>
      <c r="C1"/>
      <c r="D1"/>
      <c r="E1"/>
      <c r="F1" s="98"/>
      <c r="G1" s="98"/>
      <c r="H1"/>
      <c r="P1" s="910" t="s">
        <v>683</v>
      </c>
      <c r="Q1" s="778"/>
      <c r="R1" s="778"/>
      <c r="S1" s="778"/>
      <c r="T1" s="910" t="s">
        <v>683</v>
      </c>
      <c r="U1" s="910" t="s">
        <v>683</v>
      </c>
    </row>
    <row r="2" spans="2:37" ht="43.5" customHeight="1" thickBot="1" x14ac:dyDescent="0.25">
      <c r="P2" s="911"/>
      <c r="Q2" s="778"/>
      <c r="R2" s="778"/>
      <c r="S2" s="778"/>
      <c r="T2" s="911"/>
      <c r="U2" s="911"/>
    </row>
    <row r="3" spans="2:37" x14ac:dyDescent="0.2">
      <c r="B3" s="915"/>
      <c r="C3" s="916"/>
      <c r="D3" s="916"/>
      <c r="E3" s="916"/>
      <c r="F3" s="916"/>
      <c r="G3" s="916"/>
      <c r="H3" s="916"/>
      <c r="I3" s="916"/>
      <c r="J3" s="917"/>
      <c r="K3" s="921" t="s">
        <v>95</v>
      </c>
      <c r="L3" s="922"/>
      <c r="M3" s="922"/>
      <c r="N3" s="922"/>
      <c r="O3" s="922"/>
      <c r="P3" s="922"/>
      <c r="Q3" s="922"/>
      <c r="R3" s="922"/>
      <c r="S3" s="922"/>
      <c r="T3" s="922"/>
      <c r="U3" s="922"/>
      <c r="V3" s="922"/>
      <c r="W3" s="922"/>
      <c r="X3" s="922"/>
      <c r="Y3" s="922"/>
      <c r="Z3" s="922"/>
      <c r="AA3" s="922"/>
      <c r="AB3" s="922"/>
      <c r="AC3" s="922"/>
      <c r="AD3" s="922"/>
      <c r="AE3" s="922"/>
      <c r="AF3" s="922"/>
      <c r="AG3" s="922"/>
      <c r="AH3" s="922"/>
      <c r="AI3" s="923"/>
      <c r="AJ3" s="1339" t="s">
        <v>473</v>
      </c>
      <c r="AK3" s="1339" t="s">
        <v>472</v>
      </c>
    </row>
    <row r="4" spans="2:37" ht="13.5" thickBot="1" x14ac:dyDescent="0.25">
      <c r="B4" s="987"/>
      <c r="C4" s="988"/>
      <c r="D4" s="988"/>
      <c r="E4" s="988"/>
      <c r="F4" s="988"/>
      <c r="G4" s="988"/>
      <c r="H4" s="919"/>
      <c r="I4" s="919"/>
      <c r="J4" s="920"/>
      <c r="K4" s="949" t="s">
        <v>169</v>
      </c>
      <c r="L4" s="950"/>
      <c r="M4" s="950"/>
      <c r="N4" s="950"/>
      <c r="O4" s="950"/>
      <c r="P4" s="950"/>
      <c r="Q4" s="950"/>
      <c r="R4" s="950"/>
      <c r="S4" s="950"/>
      <c r="T4" s="950"/>
      <c r="U4" s="950"/>
      <c r="V4" s="950"/>
      <c r="W4" s="950"/>
      <c r="X4" s="950"/>
      <c r="Y4" s="950"/>
      <c r="Z4" s="950"/>
      <c r="AA4" s="950"/>
      <c r="AB4" s="950"/>
      <c r="AC4" s="950"/>
      <c r="AD4" s="950"/>
      <c r="AE4" s="950"/>
      <c r="AF4" s="950"/>
      <c r="AG4" s="950"/>
      <c r="AH4" s="950"/>
      <c r="AI4" s="951"/>
      <c r="AJ4" s="1102"/>
      <c r="AK4" s="1102"/>
    </row>
    <row r="5" spans="2:37" ht="57.75" customHeight="1" thickBot="1" x14ac:dyDescent="0.25">
      <c r="B5" s="51" t="s">
        <v>41</v>
      </c>
      <c r="C5" s="52" t="s">
        <v>42</v>
      </c>
      <c r="D5" s="971" t="s">
        <v>43</v>
      </c>
      <c r="E5" s="972"/>
      <c r="F5" s="88" t="s">
        <v>177</v>
      </c>
      <c r="G5" s="95" t="s">
        <v>47</v>
      </c>
      <c r="H5" s="574" t="s">
        <v>0</v>
      </c>
      <c r="I5" s="575" t="s">
        <v>1</v>
      </c>
      <c r="J5" s="575" t="s">
        <v>2</v>
      </c>
      <c r="K5" s="475" t="s">
        <v>3</v>
      </c>
      <c r="L5" s="475" t="s">
        <v>4</v>
      </c>
      <c r="M5" s="476" t="s">
        <v>5</v>
      </c>
      <c r="N5" s="477" t="s">
        <v>6</v>
      </c>
      <c r="O5" s="477">
        <v>150</v>
      </c>
      <c r="P5" s="783">
        <v>176</v>
      </c>
      <c r="Q5" s="477">
        <v>200</v>
      </c>
      <c r="R5" s="477">
        <v>250</v>
      </c>
      <c r="S5" s="477">
        <v>300</v>
      </c>
      <c r="T5" s="783">
        <v>302</v>
      </c>
      <c r="U5" s="783">
        <v>340</v>
      </c>
      <c r="V5" s="477">
        <v>350</v>
      </c>
      <c r="W5" s="477">
        <v>400</v>
      </c>
      <c r="X5" s="477">
        <v>450</v>
      </c>
      <c r="Y5" s="477">
        <v>500</v>
      </c>
      <c r="Z5" s="477">
        <v>550</v>
      </c>
      <c r="AA5" s="477">
        <v>600</v>
      </c>
      <c r="AB5" s="477">
        <v>650</v>
      </c>
      <c r="AC5" s="477">
        <v>700</v>
      </c>
      <c r="AD5" s="477">
        <v>750</v>
      </c>
      <c r="AE5" s="477">
        <v>800</v>
      </c>
      <c r="AF5" s="477">
        <v>850</v>
      </c>
      <c r="AG5" s="477">
        <v>900</v>
      </c>
      <c r="AH5" s="477">
        <v>950</v>
      </c>
      <c r="AI5" s="478">
        <v>1000</v>
      </c>
      <c r="AJ5" s="1102"/>
      <c r="AK5" s="1102"/>
    </row>
    <row r="6" spans="2:37" x14ac:dyDescent="0.2">
      <c r="B6" s="925" t="s">
        <v>44</v>
      </c>
      <c r="C6" s="928" t="s">
        <v>45</v>
      </c>
      <c r="D6" s="932" t="s">
        <v>74</v>
      </c>
      <c r="E6" s="933"/>
      <c r="F6" s="982" t="s">
        <v>96</v>
      </c>
      <c r="G6" s="940" t="s">
        <v>46</v>
      </c>
      <c r="H6" s="962" t="s">
        <v>7</v>
      </c>
      <c r="I6" s="468">
        <v>1989</v>
      </c>
      <c r="J6" s="980" t="s">
        <v>8</v>
      </c>
      <c r="K6" s="469">
        <v>58</v>
      </c>
      <c r="L6" s="469">
        <v>36</v>
      </c>
      <c r="M6" s="469"/>
      <c r="N6" s="469">
        <v>36</v>
      </c>
      <c r="O6" s="671">
        <f>N6-(0.5*(N6-Q6))</f>
        <v>34.4</v>
      </c>
      <c r="P6" s="787">
        <f>IF(O6="",IF(N6="","",(N6-(N6-Q6)/($Q$5-$N$5)*($P$5-$N$5))),(O6-(O6-Q6)/($Q$5-$O$5)*($P$5-$O$5)))</f>
        <v>33.567999999999998</v>
      </c>
      <c r="Q6" s="859">
        <v>32.799999999999997</v>
      </c>
      <c r="R6" s="671">
        <f>Q6-(0.5*(Q6-S6))</f>
        <v>32.349999999999994</v>
      </c>
      <c r="S6" s="859">
        <v>31.9</v>
      </c>
      <c r="T6" s="848">
        <f>IF(S6="","",(S6-(S6-W6)/($W$5-$S$5)*($T$5-$S$5)))</f>
        <v>31.878</v>
      </c>
      <c r="U6" s="848">
        <f>IF(S6="","",(S6-(S6-W6)/($W$5-$S$5)*($U$5-$S$5)))</f>
        <v>31.46</v>
      </c>
      <c r="V6" s="848">
        <f>IF(S6="","",(S6-(S6-W6)/($W$5-$S$5)*($V$5-$S$5)))</f>
        <v>31.35</v>
      </c>
      <c r="W6" s="859">
        <v>30.8</v>
      </c>
      <c r="X6" s="671">
        <f>W6-(0.5*(W6-Y6))</f>
        <v>29.950000000000003</v>
      </c>
      <c r="Y6" s="859">
        <v>29.1</v>
      </c>
      <c r="Z6" s="671">
        <f>Y6-(0.5*(Y6-AA6))</f>
        <v>27.85</v>
      </c>
      <c r="AA6" s="859">
        <v>26.6</v>
      </c>
      <c r="AB6" s="859">
        <v>26.1</v>
      </c>
      <c r="AC6" s="859">
        <v>25.9</v>
      </c>
      <c r="AD6" s="469"/>
      <c r="AE6" s="469"/>
      <c r="AF6" s="469"/>
      <c r="AG6" s="469"/>
      <c r="AH6" s="469"/>
      <c r="AI6" s="470"/>
      <c r="AJ6" s="1102"/>
      <c r="AK6" s="1102"/>
    </row>
    <row r="7" spans="2:37" x14ac:dyDescent="0.2">
      <c r="B7" s="925"/>
      <c r="C7" s="928"/>
      <c r="D7" s="932"/>
      <c r="E7" s="933"/>
      <c r="F7" s="982"/>
      <c r="G7" s="940"/>
      <c r="H7" s="962"/>
      <c r="I7" s="1" t="s">
        <v>32</v>
      </c>
      <c r="J7" s="980"/>
      <c r="K7" s="5"/>
      <c r="L7" s="5" t="s">
        <v>9</v>
      </c>
      <c r="M7" s="5"/>
      <c r="N7" s="766">
        <v>36</v>
      </c>
      <c r="O7" s="671">
        <f t="shared" ref="O7:O18" si="0">N7-(0.5*(N7-Q7))</f>
        <v>34.4</v>
      </c>
      <c r="P7" s="788">
        <f t="shared" ref="P7:P28" si="1">IF(O7="",IF(N7="","",(N7-(N7-Q7)/($Q$5-$N$5)*($P$5-$N$5))),(O7-(O7-Q7)/($Q$5-$O$5)*($P$5-$O$5)))</f>
        <v>33.567999999999998</v>
      </c>
      <c r="Q7" s="766">
        <v>32.799999999999997</v>
      </c>
      <c r="R7" s="671">
        <f t="shared" ref="R7:R18" si="2">Q7-(0.5*(Q7-S7))</f>
        <v>32.349999999999994</v>
      </c>
      <c r="S7" s="766">
        <v>31.9</v>
      </c>
      <c r="T7" s="788">
        <f t="shared" ref="T7:T28" si="3">IF(S7="","",(S7-(S7-W7)/($W$5-$S$5)*($T$5-$S$5)))</f>
        <v>31.878</v>
      </c>
      <c r="U7" s="788">
        <f t="shared" ref="U7:U28" si="4">IF(S7="","",(S7-(S7-W7)/($W$5-$S$5)*($U$5-$S$5)))</f>
        <v>31.46</v>
      </c>
      <c r="V7" s="788">
        <f t="shared" ref="V7:V27" si="5">IF(S7="","",(S7-(S7-W7)/($W$5-$S$5)*($V$5-$S$5)))</f>
        <v>31.35</v>
      </c>
      <c r="W7" s="766">
        <v>30.8</v>
      </c>
      <c r="X7" s="671">
        <f t="shared" ref="X7:X27" si="6">W7-(0.5*(W7-Y7))</f>
        <v>29.950000000000003</v>
      </c>
      <c r="Y7" s="766">
        <v>29.1</v>
      </c>
      <c r="Z7" s="671">
        <f t="shared" ref="Z7:Z27" si="7">Y7-(0.5*(Y7-AA7))</f>
        <v>27.85</v>
      </c>
      <c r="AA7" s="766">
        <v>26.6</v>
      </c>
      <c r="AB7" s="766">
        <v>26.1</v>
      </c>
      <c r="AC7" s="766">
        <v>25.9</v>
      </c>
      <c r="AD7" s="2"/>
      <c r="AE7" s="2"/>
      <c r="AF7" s="2"/>
      <c r="AG7" s="2"/>
      <c r="AH7" s="2"/>
      <c r="AI7" s="23"/>
      <c r="AJ7" s="1102"/>
      <c r="AK7" s="1102"/>
    </row>
    <row r="8" spans="2:37" x14ac:dyDescent="0.2">
      <c r="B8" s="925"/>
      <c r="C8" s="928"/>
      <c r="D8" s="932"/>
      <c r="E8" s="933"/>
      <c r="F8" s="982"/>
      <c r="G8" s="940"/>
      <c r="H8" s="962"/>
      <c r="I8" s="1" t="s">
        <v>35</v>
      </c>
      <c r="J8" s="980"/>
      <c r="K8" s="5"/>
      <c r="L8" s="5" t="s">
        <v>9</v>
      </c>
      <c r="M8" s="5"/>
      <c r="N8" s="766">
        <v>36</v>
      </c>
      <c r="O8" s="671">
        <f t="shared" si="0"/>
        <v>34.4</v>
      </c>
      <c r="P8" s="788">
        <f t="shared" si="1"/>
        <v>33.567999999999998</v>
      </c>
      <c r="Q8" s="766">
        <v>32.799999999999997</v>
      </c>
      <c r="R8" s="671">
        <f t="shared" si="2"/>
        <v>32.349999999999994</v>
      </c>
      <c r="S8" s="766">
        <v>31.9</v>
      </c>
      <c r="T8" s="788">
        <f t="shared" si="3"/>
        <v>31.878</v>
      </c>
      <c r="U8" s="788">
        <f t="shared" si="4"/>
        <v>31.46</v>
      </c>
      <c r="V8" s="788">
        <f t="shared" si="5"/>
        <v>31.35</v>
      </c>
      <c r="W8" s="766">
        <v>30.8</v>
      </c>
      <c r="X8" s="671">
        <f t="shared" si="6"/>
        <v>29.950000000000003</v>
      </c>
      <c r="Y8" s="766">
        <v>29.1</v>
      </c>
      <c r="Z8" s="671">
        <f t="shared" si="7"/>
        <v>27.85</v>
      </c>
      <c r="AA8" s="766">
        <v>26.6</v>
      </c>
      <c r="AB8" s="766">
        <v>26.1</v>
      </c>
      <c r="AC8" s="766">
        <v>25.9</v>
      </c>
      <c r="AD8" s="2"/>
      <c r="AE8" s="2"/>
      <c r="AF8" s="2"/>
      <c r="AG8" s="2"/>
      <c r="AH8" s="2"/>
      <c r="AI8" s="23"/>
      <c r="AJ8" s="1102"/>
      <c r="AK8" s="1102"/>
    </row>
    <row r="9" spans="2:37" x14ac:dyDescent="0.2">
      <c r="B9" s="985"/>
      <c r="C9" s="986"/>
      <c r="D9" s="945"/>
      <c r="E9" s="946"/>
      <c r="F9" s="996"/>
      <c r="G9" s="948"/>
      <c r="H9" s="963"/>
      <c r="I9" s="1" t="s">
        <v>10</v>
      </c>
      <c r="J9" s="980"/>
      <c r="K9" s="5"/>
      <c r="L9" s="5" t="s">
        <v>9</v>
      </c>
      <c r="M9" s="5"/>
      <c r="N9" s="766">
        <v>36</v>
      </c>
      <c r="O9" s="671">
        <f t="shared" si="0"/>
        <v>34.4</v>
      </c>
      <c r="P9" s="788">
        <f t="shared" si="1"/>
        <v>33.567999999999998</v>
      </c>
      <c r="Q9" s="766">
        <v>32.799999999999997</v>
      </c>
      <c r="R9" s="671">
        <f t="shared" si="2"/>
        <v>32.349999999999994</v>
      </c>
      <c r="S9" s="766">
        <v>31.9</v>
      </c>
      <c r="T9" s="788">
        <f t="shared" si="3"/>
        <v>31.878</v>
      </c>
      <c r="U9" s="788">
        <f t="shared" si="4"/>
        <v>31.46</v>
      </c>
      <c r="V9" s="788">
        <f t="shared" si="5"/>
        <v>31.35</v>
      </c>
      <c r="W9" s="766">
        <v>30.8</v>
      </c>
      <c r="X9" s="671">
        <f t="shared" si="6"/>
        <v>29.950000000000003</v>
      </c>
      <c r="Y9" s="766">
        <v>29.1</v>
      </c>
      <c r="Z9" s="671">
        <f t="shared" si="7"/>
        <v>27.85</v>
      </c>
      <c r="AA9" s="766">
        <v>26.6</v>
      </c>
      <c r="AB9" s="766">
        <v>26.1</v>
      </c>
      <c r="AC9" s="766">
        <v>25.9</v>
      </c>
      <c r="AD9" s="2"/>
      <c r="AE9" s="2"/>
      <c r="AF9" s="2"/>
      <c r="AG9" s="2"/>
      <c r="AH9" s="2"/>
      <c r="AI9" s="23"/>
      <c r="AJ9" s="1102"/>
      <c r="AK9" s="1102"/>
    </row>
    <row r="10" spans="2:37" ht="12.75" customHeight="1" x14ac:dyDescent="0.2">
      <c r="B10" s="924" t="s">
        <v>57</v>
      </c>
      <c r="C10" s="927" t="s">
        <v>58</v>
      </c>
      <c r="D10" s="930" t="s">
        <v>75</v>
      </c>
      <c r="E10" s="931"/>
      <c r="F10" s="981">
        <v>700</v>
      </c>
      <c r="G10" s="939" t="s">
        <v>46</v>
      </c>
      <c r="H10" s="961" t="s">
        <v>7</v>
      </c>
      <c r="I10" s="1">
        <v>1992</v>
      </c>
      <c r="J10" s="980"/>
      <c r="K10" s="2">
        <v>58</v>
      </c>
      <c r="L10" s="2">
        <v>36</v>
      </c>
      <c r="M10" s="2">
        <v>36</v>
      </c>
      <c r="N10" s="766">
        <v>36</v>
      </c>
      <c r="O10" s="671">
        <f t="shared" si="0"/>
        <v>34.4</v>
      </c>
      <c r="P10" s="788">
        <f t="shared" si="1"/>
        <v>33.567999999999998</v>
      </c>
      <c r="Q10" s="766">
        <v>32.799999999999997</v>
      </c>
      <c r="R10" s="671">
        <f t="shared" si="2"/>
        <v>32.349999999999994</v>
      </c>
      <c r="S10" s="766">
        <v>31.9</v>
      </c>
      <c r="T10" s="788">
        <f t="shared" si="3"/>
        <v>31.878</v>
      </c>
      <c r="U10" s="788">
        <f t="shared" si="4"/>
        <v>31.46</v>
      </c>
      <c r="V10" s="788">
        <f t="shared" si="5"/>
        <v>31.35</v>
      </c>
      <c r="W10" s="766">
        <v>30.8</v>
      </c>
      <c r="X10" s="671">
        <f t="shared" si="6"/>
        <v>29.950000000000003</v>
      </c>
      <c r="Y10" s="766">
        <v>29.1</v>
      </c>
      <c r="Z10" s="671">
        <f t="shared" si="7"/>
        <v>27.85</v>
      </c>
      <c r="AA10" s="766">
        <v>26.6</v>
      </c>
      <c r="AB10" s="766">
        <v>26.1</v>
      </c>
      <c r="AC10" s="766">
        <v>25.9</v>
      </c>
      <c r="AD10" s="2"/>
      <c r="AE10" s="2"/>
      <c r="AF10" s="2"/>
      <c r="AG10" s="2"/>
      <c r="AH10" s="2"/>
      <c r="AI10" s="23"/>
      <c r="AJ10" s="1102"/>
      <c r="AK10" s="1102"/>
    </row>
    <row r="11" spans="2:37" x14ac:dyDescent="0.2">
      <c r="B11" s="925"/>
      <c r="C11" s="928"/>
      <c r="D11" s="932"/>
      <c r="E11" s="933"/>
      <c r="F11" s="982"/>
      <c r="G11" s="940"/>
      <c r="H11" s="962"/>
      <c r="I11" s="1" t="s">
        <v>11</v>
      </c>
      <c r="J11" s="980"/>
      <c r="K11" s="5"/>
      <c r="L11" s="5" t="s">
        <v>9</v>
      </c>
      <c r="M11" s="5"/>
      <c r="N11" s="766">
        <v>36</v>
      </c>
      <c r="O11" s="671">
        <f t="shared" si="0"/>
        <v>34.4</v>
      </c>
      <c r="P11" s="788">
        <f t="shared" si="1"/>
        <v>33.567999999999998</v>
      </c>
      <c r="Q11" s="766">
        <v>32.799999999999997</v>
      </c>
      <c r="R11" s="671">
        <f t="shared" si="2"/>
        <v>32.349999999999994</v>
      </c>
      <c r="S11" s="766">
        <v>31.9</v>
      </c>
      <c r="T11" s="788">
        <f t="shared" si="3"/>
        <v>31.878</v>
      </c>
      <c r="U11" s="788">
        <f t="shared" si="4"/>
        <v>31.46</v>
      </c>
      <c r="V11" s="788">
        <f t="shared" si="5"/>
        <v>31.35</v>
      </c>
      <c r="W11" s="766">
        <v>30.8</v>
      </c>
      <c r="X11" s="671">
        <f t="shared" si="6"/>
        <v>29.950000000000003</v>
      </c>
      <c r="Y11" s="766">
        <v>29.1</v>
      </c>
      <c r="Z11" s="671">
        <f t="shared" si="7"/>
        <v>27.85</v>
      </c>
      <c r="AA11" s="766">
        <v>26.6</v>
      </c>
      <c r="AB11" s="766">
        <v>26.1</v>
      </c>
      <c r="AC11" s="766">
        <v>25.9</v>
      </c>
      <c r="AD11" s="2"/>
      <c r="AE11" s="2"/>
      <c r="AF11" s="2"/>
      <c r="AG11" s="2"/>
      <c r="AH11" s="2"/>
      <c r="AI11" s="23"/>
      <c r="AJ11" s="1102"/>
      <c r="AK11" s="1102"/>
    </row>
    <row r="12" spans="2:37" x14ac:dyDescent="0.2">
      <c r="B12" s="925"/>
      <c r="C12" s="928"/>
      <c r="D12" s="932"/>
      <c r="E12" s="933"/>
      <c r="F12" s="982"/>
      <c r="G12" s="940"/>
      <c r="H12" s="962"/>
      <c r="I12" s="1" t="s">
        <v>12</v>
      </c>
      <c r="J12" s="980"/>
      <c r="K12" s="5"/>
      <c r="L12" s="5" t="s">
        <v>9</v>
      </c>
      <c r="M12" s="5"/>
      <c r="N12" s="766">
        <v>36</v>
      </c>
      <c r="O12" s="671">
        <f t="shared" si="0"/>
        <v>34.4</v>
      </c>
      <c r="P12" s="788">
        <f t="shared" si="1"/>
        <v>33.567999999999998</v>
      </c>
      <c r="Q12" s="766">
        <v>32.799999999999997</v>
      </c>
      <c r="R12" s="671">
        <f t="shared" si="2"/>
        <v>32.349999999999994</v>
      </c>
      <c r="S12" s="766">
        <v>31.9</v>
      </c>
      <c r="T12" s="788">
        <f t="shared" si="3"/>
        <v>31.878</v>
      </c>
      <c r="U12" s="788">
        <f t="shared" si="4"/>
        <v>31.46</v>
      </c>
      <c r="V12" s="788">
        <f t="shared" si="5"/>
        <v>31.35</v>
      </c>
      <c r="W12" s="766">
        <v>30.8</v>
      </c>
      <c r="X12" s="671">
        <f t="shared" si="6"/>
        <v>29.950000000000003</v>
      </c>
      <c r="Y12" s="766">
        <v>29.1</v>
      </c>
      <c r="Z12" s="671">
        <f t="shared" si="7"/>
        <v>27.85</v>
      </c>
      <c r="AA12" s="766">
        <v>26.6</v>
      </c>
      <c r="AB12" s="766">
        <v>26.1</v>
      </c>
      <c r="AC12" s="766">
        <v>25.9</v>
      </c>
      <c r="AD12" s="2"/>
      <c r="AE12" s="2"/>
      <c r="AF12" s="2"/>
      <c r="AG12" s="2"/>
      <c r="AH12" s="2"/>
      <c r="AI12" s="23"/>
      <c r="AJ12" s="1102"/>
      <c r="AK12" s="1102"/>
    </row>
    <row r="13" spans="2:37" x14ac:dyDescent="0.2">
      <c r="B13" s="985"/>
      <c r="C13" s="986"/>
      <c r="D13" s="945"/>
      <c r="E13" s="946"/>
      <c r="F13" s="996"/>
      <c r="G13" s="948"/>
      <c r="H13" s="963"/>
      <c r="I13" s="1" t="s">
        <v>13</v>
      </c>
      <c r="J13" s="980"/>
      <c r="K13" s="5"/>
      <c r="L13" s="5" t="s">
        <v>9</v>
      </c>
      <c r="M13" s="5"/>
      <c r="N13" s="766">
        <v>36</v>
      </c>
      <c r="O13" s="671">
        <f t="shared" si="0"/>
        <v>34.4</v>
      </c>
      <c r="P13" s="788">
        <f t="shared" si="1"/>
        <v>33.567999999999998</v>
      </c>
      <c r="Q13" s="766">
        <v>32.799999999999997</v>
      </c>
      <c r="R13" s="671">
        <f t="shared" si="2"/>
        <v>32.349999999999994</v>
      </c>
      <c r="S13" s="766">
        <v>31.9</v>
      </c>
      <c r="T13" s="788">
        <f t="shared" si="3"/>
        <v>31.878</v>
      </c>
      <c r="U13" s="788">
        <f t="shared" si="4"/>
        <v>31.46</v>
      </c>
      <c r="V13" s="788">
        <f t="shared" si="5"/>
        <v>31.35</v>
      </c>
      <c r="W13" s="766">
        <v>30.8</v>
      </c>
      <c r="X13" s="671">
        <f t="shared" si="6"/>
        <v>29.950000000000003</v>
      </c>
      <c r="Y13" s="766">
        <v>29.1</v>
      </c>
      <c r="Z13" s="671">
        <f t="shared" si="7"/>
        <v>27.85</v>
      </c>
      <c r="AA13" s="766">
        <v>26.6</v>
      </c>
      <c r="AB13" s="766">
        <v>26.1</v>
      </c>
      <c r="AC13" s="766">
        <v>25.9</v>
      </c>
      <c r="AD13" s="2"/>
      <c r="AE13" s="2"/>
      <c r="AF13" s="2"/>
      <c r="AG13" s="2"/>
      <c r="AH13" s="2"/>
      <c r="AI13" s="23"/>
      <c r="AJ13" s="1102"/>
      <c r="AK13" s="1102"/>
    </row>
    <row r="14" spans="2:37" x14ac:dyDescent="0.2">
      <c r="B14" s="924" t="s">
        <v>57</v>
      </c>
      <c r="C14" s="927" t="s">
        <v>64</v>
      </c>
      <c r="D14" s="930" t="s">
        <v>73</v>
      </c>
      <c r="E14" s="931"/>
      <c r="F14" s="981">
        <v>700</v>
      </c>
      <c r="G14" s="939" t="s">
        <v>46</v>
      </c>
      <c r="H14" s="961" t="s">
        <v>7</v>
      </c>
      <c r="I14" s="1">
        <v>1995</v>
      </c>
      <c r="J14" s="980"/>
      <c r="K14" s="2">
        <v>58</v>
      </c>
      <c r="L14" s="2">
        <v>36</v>
      </c>
      <c r="M14" s="2">
        <v>36</v>
      </c>
      <c r="N14" s="766">
        <v>36</v>
      </c>
      <c r="O14" s="671">
        <f t="shared" si="0"/>
        <v>34.4</v>
      </c>
      <c r="P14" s="788">
        <f t="shared" si="1"/>
        <v>33.567999999999998</v>
      </c>
      <c r="Q14" s="766">
        <v>32.799999999999997</v>
      </c>
      <c r="R14" s="671">
        <f t="shared" si="2"/>
        <v>32.349999999999994</v>
      </c>
      <c r="S14" s="766">
        <v>31.9</v>
      </c>
      <c r="T14" s="788">
        <f t="shared" si="3"/>
        <v>31.878</v>
      </c>
      <c r="U14" s="788">
        <f t="shared" si="4"/>
        <v>31.46</v>
      </c>
      <c r="V14" s="788">
        <f t="shared" si="5"/>
        <v>31.35</v>
      </c>
      <c r="W14" s="766">
        <v>30.8</v>
      </c>
      <c r="X14" s="671">
        <f t="shared" si="6"/>
        <v>29.950000000000003</v>
      </c>
      <c r="Y14" s="766">
        <v>29.1</v>
      </c>
      <c r="Z14" s="671">
        <f t="shared" si="7"/>
        <v>27.85</v>
      </c>
      <c r="AA14" s="766">
        <v>26.6</v>
      </c>
      <c r="AB14" s="766">
        <v>26.1</v>
      </c>
      <c r="AC14" s="766">
        <v>25.9</v>
      </c>
      <c r="AD14" s="2"/>
      <c r="AE14" s="2"/>
      <c r="AF14" s="2"/>
      <c r="AG14" s="2"/>
      <c r="AH14" s="2"/>
      <c r="AI14" s="23"/>
      <c r="AJ14" s="1102"/>
      <c r="AK14" s="1102"/>
    </row>
    <row r="15" spans="2:37" x14ac:dyDescent="0.2">
      <c r="B15" s="925"/>
      <c r="C15" s="928"/>
      <c r="D15" s="932"/>
      <c r="E15" s="933"/>
      <c r="F15" s="982"/>
      <c r="G15" s="940"/>
      <c r="H15" s="962"/>
      <c r="I15" s="1" t="s">
        <v>26</v>
      </c>
      <c r="J15" s="980"/>
      <c r="K15" s="5"/>
      <c r="L15" s="5" t="s">
        <v>9</v>
      </c>
      <c r="M15" s="5"/>
      <c r="N15" s="766">
        <v>36</v>
      </c>
      <c r="O15" s="671">
        <f t="shared" si="0"/>
        <v>34.4</v>
      </c>
      <c r="P15" s="788">
        <f t="shared" si="1"/>
        <v>33.567999999999998</v>
      </c>
      <c r="Q15" s="766">
        <v>32.799999999999997</v>
      </c>
      <c r="R15" s="671">
        <f t="shared" si="2"/>
        <v>32.349999999999994</v>
      </c>
      <c r="S15" s="766">
        <v>31.9</v>
      </c>
      <c r="T15" s="788">
        <f t="shared" si="3"/>
        <v>31.878</v>
      </c>
      <c r="U15" s="788">
        <f t="shared" si="4"/>
        <v>31.46</v>
      </c>
      <c r="V15" s="788">
        <f t="shared" si="5"/>
        <v>31.35</v>
      </c>
      <c r="W15" s="766">
        <v>30.8</v>
      </c>
      <c r="X15" s="671">
        <f t="shared" si="6"/>
        <v>29.950000000000003</v>
      </c>
      <c r="Y15" s="766">
        <v>29.1</v>
      </c>
      <c r="Z15" s="671">
        <f t="shared" si="7"/>
        <v>27.85</v>
      </c>
      <c r="AA15" s="766">
        <v>26.6</v>
      </c>
      <c r="AB15" s="766">
        <v>26.1</v>
      </c>
      <c r="AC15" s="766">
        <v>25.9</v>
      </c>
      <c r="AD15" s="2"/>
      <c r="AE15" s="2"/>
      <c r="AF15" s="2"/>
      <c r="AG15" s="2"/>
      <c r="AH15" s="2"/>
      <c r="AI15" s="23"/>
      <c r="AJ15" s="1102"/>
      <c r="AK15" s="1102"/>
    </row>
    <row r="16" spans="2:37" x14ac:dyDescent="0.2">
      <c r="B16" s="925"/>
      <c r="C16" s="928"/>
      <c r="D16" s="932"/>
      <c r="E16" s="933"/>
      <c r="F16" s="982"/>
      <c r="G16" s="940"/>
      <c r="H16" s="962"/>
      <c r="I16" s="1" t="s">
        <v>15</v>
      </c>
      <c r="J16" s="980"/>
      <c r="K16" s="5"/>
      <c r="L16" s="5" t="s">
        <v>9</v>
      </c>
      <c r="M16" s="5"/>
      <c r="N16" s="766">
        <v>36</v>
      </c>
      <c r="O16" s="671">
        <f t="shared" si="0"/>
        <v>34.4</v>
      </c>
      <c r="P16" s="788">
        <f t="shared" si="1"/>
        <v>33.567999999999998</v>
      </c>
      <c r="Q16" s="766">
        <v>32.799999999999997</v>
      </c>
      <c r="R16" s="671">
        <f t="shared" si="2"/>
        <v>32.349999999999994</v>
      </c>
      <c r="S16" s="766">
        <v>31.9</v>
      </c>
      <c r="T16" s="788">
        <f t="shared" si="3"/>
        <v>31.878</v>
      </c>
      <c r="U16" s="788">
        <f t="shared" si="4"/>
        <v>31.46</v>
      </c>
      <c r="V16" s="788">
        <f t="shared" si="5"/>
        <v>31.35</v>
      </c>
      <c r="W16" s="766">
        <v>30.8</v>
      </c>
      <c r="X16" s="671">
        <f t="shared" si="6"/>
        <v>29.950000000000003</v>
      </c>
      <c r="Y16" s="766">
        <v>29.1</v>
      </c>
      <c r="Z16" s="671">
        <f t="shared" si="7"/>
        <v>27.85</v>
      </c>
      <c r="AA16" s="766">
        <v>26.6</v>
      </c>
      <c r="AB16" s="766">
        <v>26.1</v>
      </c>
      <c r="AC16" s="766">
        <v>25.9</v>
      </c>
      <c r="AD16" s="2"/>
      <c r="AE16" s="2"/>
      <c r="AF16" s="2"/>
      <c r="AG16" s="2"/>
      <c r="AH16" s="2"/>
      <c r="AI16" s="23"/>
      <c r="AJ16" s="1102"/>
      <c r="AK16" s="1102"/>
    </row>
    <row r="17" spans="2:37" x14ac:dyDescent="0.2">
      <c r="B17" s="985"/>
      <c r="C17" s="986"/>
      <c r="D17" s="945"/>
      <c r="E17" s="946"/>
      <c r="F17" s="996"/>
      <c r="G17" s="948"/>
      <c r="H17" s="963"/>
      <c r="I17" s="1" t="s">
        <v>16</v>
      </c>
      <c r="J17" s="980"/>
      <c r="K17" s="5"/>
      <c r="L17" s="5" t="s">
        <v>9</v>
      </c>
      <c r="M17" s="5"/>
      <c r="N17" s="766">
        <v>36</v>
      </c>
      <c r="O17" s="671">
        <f t="shared" si="0"/>
        <v>34.4</v>
      </c>
      <c r="P17" s="788">
        <f t="shared" si="1"/>
        <v>33.567999999999998</v>
      </c>
      <c r="Q17" s="766">
        <v>32.799999999999997</v>
      </c>
      <c r="R17" s="671">
        <f t="shared" si="2"/>
        <v>32.349999999999994</v>
      </c>
      <c r="S17" s="766">
        <v>31.9</v>
      </c>
      <c r="T17" s="788">
        <f t="shared" si="3"/>
        <v>31.878</v>
      </c>
      <c r="U17" s="788">
        <f t="shared" si="4"/>
        <v>31.46</v>
      </c>
      <c r="V17" s="788">
        <f t="shared" si="5"/>
        <v>31.35</v>
      </c>
      <c r="W17" s="766">
        <v>30.8</v>
      </c>
      <c r="X17" s="671">
        <f t="shared" si="6"/>
        <v>29.950000000000003</v>
      </c>
      <c r="Y17" s="766">
        <v>29.1</v>
      </c>
      <c r="Z17" s="671">
        <f t="shared" si="7"/>
        <v>27.85</v>
      </c>
      <c r="AA17" s="766">
        <v>26.6</v>
      </c>
      <c r="AB17" s="766">
        <v>26.1</v>
      </c>
      <c r="AC17" s="766">
        <v>25.9</v>
      </c>
      <c r="AD17" s="2"/>
      <c r="AE17" s="2"/>
      <c r="AF17" s="2"/>
      <c r="AG17" s="2"/>
      <c r="AH17" s="2"/>
      <c r="AI17" s="23"/>
      <c r="AJ17" s="1102"/>
      <c r="AK17" s="1102"/>
    </row>
    <row r="18" spans="2:37" x14ac:dyDescent="0.2">
      <c r="B18" s="924" t="s">
        <v>57</v>
      </c>
      <c r="C18" s="927" t="s">
        <v>64</v>
      </c>
      <c r="D18" s="930" t="s">
        <v>75</v>
      </c>
      <c r="E18" s="931"/>
      <c r="F18" s="936" t="s">
        <v>286</v>
      </c>
      <c r="G18" s="939" t="s">
        <v>46</v>
      </c>
      <c r="H18" s="961" t="s">
        <v>7</v>
      </c>
      <c r="I18" s="1">
        <v>1998</v>
      </c>
      <c r="J18" s="980"/>
      <c r="K18" s="2">
        <v>58</v>
      </c>
      <c r="L18" s="2">
        <v>36</v>
      </c>
      <c r="M18" s="2">
        <v>36</v>
      </c>
      <c r="N18" s="766">
        <v>36</v>
      </c>
      <c r="O18" s="671">
        <f t="shared" si="0"/>
        <v>34.450000000000003</v>
      </c>
      <c r="P18" s="788">
        <f t="shared" si="1"/>
        <v>33.643999999999998</v>
      </c>
      <c r="Q18" s="2">
        <v>32.9</v>
      </c>
      <c r="R18" s="671">
        <f t="shared" si="2"/>
        <v>32.4</v>
      </c>
      <c r="S18" s="2">
        <v>31.9</v>
      </c>
      <c r="T18" s="788">
        <f t="shared" si="3"/>
        <v>31.88</v>
      </c>
      <c r="U18" s="788">
        <f t="shared" si="4"/>
        <v>31.5</v>
      </c>
      <c r="V18" s="788">
        <f t="shared" si="5"/>
        <v>31.4</v>
      </c>
      <c r="W18" s="2">
        <v>30.9</v>
      </c>
      <c r="X18" s="671">
        <f t="shared" si="6"/>
        <v>30.049999999999997</v>
      </c>
      <c r="Y18" s="2">
        <v>29.2</v>
      </c>
      <c r="Z18" s="671">
        <f t="shared" si="7"/>
        <v>27.9</v>
      </c>
      <c r="AA18" s="2">
        <v>26.6</v>
      </c>
      <c r="AB18" s="2">
        <v>26.2</v>
      </c>
      <c r="AC18" s="2">
        <v>26</v>
      </c>
      <c r="AD18" s="2"/>
      <c r="AE18" s="2"/>
      <c r="AF18" s="2"/>
      <c r="AG18" s="2"/>
      <c r="AH18" s="2"/>
      <c r="AI18" s="23"/>
      <c r="AJ18" s="1102"/>
      <c r="AK18" s="1102"/>
    </row>
    <row r="19" spans="2:37" x14ac:dyDescent="0.2">
      <c r="B19" s="925"/>
      <c r="C19" s="928"/>
      <c r="D19" s="932"/>
      <c r="E19" s="933"/>
      <c r="F19" s="937"/>
      <c r="G19" s="940"/>
      <c r="H19" s="962"/>
      <c r="I19" s="1" t="s">
        <v>17</v>
      </c>
      <c r="J19" s="980"/>
      <c r="K19" s="2">
        <v>58</v>
      </c>
      <c r="L19" s="2">
        <v>36</v>
      </c>
      <c r="M19" s="2">
        <v>36</v>
      </c>
      <c r="N19" s="766">
        <v>36</v>
      </c>
      <c r="O19" s="2">
        <v>33.799999999999997</v>
      </c>
      <c r="P19" s="788">
        <f t="shared" si="1"/>
        <v>33.384</v>
      </c>
      <c r="Q19" s="2">
        <v>33</v>
      </c>
      <c r="R19" s="2">
        <v>32.4</v>
      </c>
      <c r="S19" s="2">
        <v>31.8</v>
      </c>
      <c r="T19" s="788">
        <f t="shared" si="3"/>
        <v>31.78</v>
      </c>
      <c r="U19" s="788">
        <f t="shared" si="4"/>
        <v>31.400000000000002</v>
      </c>
      <c r="V19" s="788">
        <f t="shared" si="5"/>
        <v>31.3</v>
      </c>
      <c r="W19" s="2">
        <v>30.8</v>
      </c>
      <c r="X19" s="671">
        <f t="shared" si="6"/>
        <v>30.05</v>
      </c>
      <c r="Y19" s="2">
        <v>29.3</v>
      </c>
      <c r="Z19" s="671">
        <f t="shared" si="7"/>
        <v>28.450000000000003</v>
      </c>
      <c r="AA19" s="2">
        <v>27.6</v>
      </c>
      <c r="AB19" s="2">
        <v>26.7</v>
      </c>
      <c r="AC19" s="2">
        <v>25.8</v>
      </c>
      <c r="AD19" s="2">
        <v>24.9</v>
      </c>
      <c r="AE19" s="2">
        <v>24.1</v>
      </c>
      <c r="AF19" s="2">
        <v>23.4</v>
      </c>
      <c r="AG19" s="2">
        <v>22.8</v>
      </c>
      <c r="AH19" s="2">
        <v>22.1</v>
      </c>
      <c r="AI19" s="23">
        <v>21.4</v>
      </c>
      <c r="AJ19" s="1102"/>
      <c r="AK19" s="1102"/>
    </row>
    <row r="20" spans="2:37" x14ac:dyDescent="0.2">
      <c r="B20" s="985"/>
      <c r="C20" s="986"/>
      <c r="D20" s="945"/>
      <c r="E20" s="946"/>
      <c r="F20" s="947"/>
      <c r="G20" s="948"/>
      <c r="H20" s="963"/>
      <c r="I20" s="1" t="s">
        <v>18</v>
      </c>
      <c r="J20" s="980"/>
      <c r="K20" s="5"/>
      <c r="L20" s="5" t="s">
        <v>9</v>
      </c>
      <c r="M20" s="5"/>
      <c r="N20" s="766">
        <v>36</v>
      </c>
      <c r="O20" s="766">
        <v>33.799999999999997</v>
      </c>
      <c r="P20" s="788">
        <f t="shared" si="1"/>
        <v>33.384</v>
      </c>
      <c r="Q20" s="766">
        <v>33</v>
      </c>
      <c r="R20" s="766">
        <v>32.4</v>
      </c>
      <c r="S20" s="766">
        <v>31.8</v>
      </c>
      <c r="T20" s="788">
        <f t="shared" si="3"/>
        <v>31.78</v>
      </c>
      <c r="U20" s="788">
        <f t="shared" si="4"/>
        <v>31.400000000000002</v>
      </c>
      <c r="V20" s="788">
        <f t="shared" si="5"/>
        <v>31.3</v>
      </c>
      <c r="W20" s="766">
        <v>30.8</v>
      </c>
      <c r="X20" s="671">
        <f t="shared" si="6"/>
        <v>30.05</v>
      </c>
      <c r="Y20" s="766">
        <v>29.3</v>
      </c>
      <c r="Z20" s="671">
        <f t="shared" si="7"/>
        <v>28.450000000000003</v>
      </c>
      <c r="AA20" s="766">
        <v>27.6</v>
      </c>
      <c r="AB20" s="766">
        <v>26.7</v>
      </c>
      <c r="AC20" s="766">
        <v>25.8</v>
      </c>
      <c r="AD20" s="766">
        <v>24.9</v>
      </c>
      <c r="AE20" s="766">
        <v>24.1</v>
      </c>
      <c r="AF20" s="766">
        <v>23.4</v>
      </c>
      <c r="AG20" s="766">
        <v>22.8</v>
      </c>
      <c r="AH20" s="766">
        <v>22.1</v>
      </c>
      <c r="AI20" s="769">
        <v>21.4</v>
      </c>
      <c r="AJ20" s="1102"/>
      <c r="AK20" s="1102"/>
    </row>
    <row r="21" spans="2:37" x14ac:dyDescent="0.2">
      <c r="B21" s="924" t="s">
        <v>57</v>
      </c>
      <c r="C21" s="927" t="s">
        <v>77</v>
      </c>
      <c r="D21" s="930" t="s">
        <v>75</v>
      </c>
      <c r="E21" s="931"/>
      <c r="F21" s="936" t="s">
        <v>286</v>
      </c>
      <c r="G21" s="939" t="s">
        <v>103</v>
      </c>
      <c r="H21" s="961" t="s">
        <v>19</v>
      </c>
      <c r="I21" s="1">
        <v>2001</v>
      </c>
      <c r="J21" s="980"/>
      <c r="K21" s="2">
        <v>58</v>
      </c>
      <c r="L21" s="2">
        <v>36</v>
      </c>
      <c r="M21" s="2">
        <v>36</v>
      </c>
      <c r="N21" s="766">
        <v>36</v>
      </c>
      <c r="O21" s="766">
        <v>33.799999999999997</v>
      </c>
      <c r="P21" s="788">
        <f t="shared" si="1"/>
        <v>33.384</v>
      </c>
      <c r="Q21" s="766">
        <v>33</v>
      </c>
      <c r="R21" s="766">
        <v>32.4</v>
      </c>
      <c r="S21" s="766">
        <v>31.8</v>
      </c>
      <c r="T21" s="788">
        <f t="shared" si="3"/>
        <v>31.78</v>
      </c>
      <c r="U21" s="788">
        <f t="shared" si="4"/>
        <v>31.400000000000002</v>
      </c>
      <c r="V21" s="788">
        <f t="shared" si="5"/>
        <v>31.3</v>
      </c>
      <c r="W21" s="766">
        <v>30.8</v>
      </c>
      <c r="X21" s="671">
        <f t="shared" si="6"/>
        <v>30.05</v>
      </c>
      <c r="Y21" s="766">
        <v>29.3</v>
      </c>
      <c r="Z21" s="671">
        <f t="shared" si="7"/>
        <v>28.450000000000003</v>
      </c>
      <c r="AA21" s="766">
        <v>27.6</v>
      </c>
      <c r="AB21" s="766">
        <v>26.7</v>
      </c>
      <c r="AC21" s="766">
        <v>25.8</v>
      </c>
      <c r="AD21" s="766">
        <v>24.9</v>
      </c>
      <c r="AE21" s="766">
        <v>24.1</v>
      </c>
      <c r="AF21" s="766">
        <v>23.4</v>
      </c>
      <c r="AG21" s="766">
        <v>22.8</v>
      </c>
      <c r="AH21" s="766">
        <v>22.1</v>
      </c>
      <c r="AI21" s="769">
        <v>21.4</v>
      </c>
      <c r="AJ21" s="1102"/>
      <c r="AK21" s="1102"/>
    </row>
    <row r="22" spans="2:37" x14ac:dyDescent="0.2">
      <c r="B22" s="925"/>
      <c r="C22" s="928"/>
      <c r="D22" s="932"/>
      <c r="E22" s="933"/>
      <c r="F22" s="937"/>
      <c r="G22" s="940"/>
      <c r="H22" s="962"/>
      <c r="I22" s="1" t="s">
        <v>20</v>
      </c>
      <c r="J22" s="980"/>
      <c r="K22" s="5"/>
      <c r="L22" s="5" t="s">
        <v>9</v>
      </c>
      <c r="M22" s="5"/>
      <c r="N22" s="766">
        <v>36</v>
      </c>
      <c r="O22" s="766">
        <v>33.799999999999997</v>
      </c>
      <c r="P22" s="788">
        <f t="shared" si="1"/>
        <v>33.384</v>
      </c>
      <c r="Q22" s="766">
        <v>33</v>
      </c>
      <c r="R22" s="766">
        <v>32.4</v>
      </c>
      <c r="S22" s="766">
        <v>31.8</v>
      </c>
      <c r="T22" s="788">
        <f t="shared" si="3"/>
        <v>31.78</v>
      </c>
      <c r="U22" s="788">
        <f t="shared" si="4"/>
        <v>31.400000000000002</v>
      </c>
      <c r="V22" s="788">
        <f t="shared" si="5"/>
        <v>31.3</v>
      </c>
      <c r="W22" s="766">
        <v>30.8</v>
      </c>
      <c r="X22" s="671">
        <f t="shared" si="6"/>
        <v>30.05</v>
      </c>
      <c r="Y22" s="766">
        <v>29.3</v>
      </c>
      <c r="Z22" s="671">
        <f t="shared" si="7"/>
        <v>28.450000000000003</v>
      </c>
      <c r="AA22" s="766">
        <v>27.6</v>
      </c>
      <c r="AB22" s="766">
        <v>26.7</v>
      </c>
      <c r="AC22" s="766">
        <v>25.8</v>
      </c>
      <c r="AD22" s="766">
        <v>24.9</v>
      </c>
      <c r="AE22" s="766">
        <v>24.1</v>
      </c>
      <c r="AF22" s="766">
        <v>23.4</v>
      </c>
      <c r="AG22" s="766">
        <v>22.8</v>
      </c>
      <c r="AH22" s="766">
        <v>22.1</v>
      </c>
      <c r="AI22" s="769">
        <v>21.4</v>
      </c>
      <c r="AJ22" s="1102"/>
      <c r="AK22" s="1102"/>
    </row>
    <row r="23" spans="2:37" x14ac:dyDescent="0.2">
      <c r="B23" s="985"/>
      <c r="C23" s="986"/>
      <c r="D23" s="945"/>
      <c r="E23" s="946"/>
      <c r="F23" s="947"/>
      <c r="G23" s="948"/>
      <c r="H23" s="963"/>
      <c r="I23" s="1" t="s">
        <v>21</v>
      </c>
      <c r="J23" s="980"/>
      <c r="K23" s="5"/>
      <c r="L23" s="5" t="s">
        <v>9</v>
      </c>
      <c r="M23" s="5"/>
      <c r="N23" s="766">
        <v>36</v>
      </c>
      <c r="O23" s="766">
        <v>33.799999999999997</v>
      </c>
      <c r="P23" s="788">
        <f t="shared" si="1"/>
        <v>33.384</v>
      </c>
      <c r="Q23" s="766">
        <v>33</v>
      </c>
      <c r="R23" s="766">
        <v>32.4</v>
      </c>
      <c r="S23" s="766">
        <v>31.8</v>
      </c>
      <c r="T23" s="788">
        <f t="shared" si="3"/>
        <v>31.78</v>
      </c>
      <c r="U23" s="788">
        <f t="shared" si="4"/>
        <v>31.400000000000002</v>
      </c>
      <c r="V23" s="788">
        <f t="shared" si="5"/>
        <v>31.3</v>
      </c>
      <c r="W23" s="766">
        <v>30.8</v>
      </c>
      <c r="X23" s="671">
        <f t="shared" si="6"/>
        <v>30.05</v>
      </c>
      <c r="Y23" s="766">
        <v>29.3</v>
      </c>
      <c r="Z23" s="671">
        <f t="shared" si="7"/>
        <v>28.450000000000003</v>
      </c>
      <c r="AA23" s="766">
        <v>27.6</v>
      </c>
      <c r="AB23" s="766">
        <v>26.7</v>
      </c>
      <c r="AC23" s="766">
        <v>25.8</v>
      </c>
      <c r="AD23" s="766">
        <v>24.9</v>
      </c>
      <c r="AE23" s="766">
        <v>24.1</v>
      </c>
      <c r="AF23" s="766">
        <v>23.4</v>
      </c>
      <c r="AG23" s="766">
        <v>22.8</v>
      </c>
      <c r="AH23" s="766">
        <v>22.1</v>
      </c>
      <c r="AI23" s="769">
        <v>21.4</v>
      </c>
      <c r="AJ23" s="1102"/>
      <c r="AK23" s="1102"/>
    </row>
    <row r="24" spans="2:37" x14ac:dyDescent="0.2">
      <c r="B24" s="924" t="s">
        <v>57</v>
      </c>
      <c r="C24" s="927" t="s">
        <v>82</v>
      </c>
      <c r="D24" s="930" t="s">
        <v>75</v>
      </c>
      <c r="E24" s="931"/>
      <c r="F24" s="936" t="s">
        <v>286</v>
      </c>
      <c r="G24" s="939" t="s">
        <v>103</v>
      </c>
      <c r="H24" s="961" t="s">
        <v>19</v>
      </c>
      <c r="I24" s="1">
        <v>2004</v>
      </c>
      <c r="J24" s="980"/>
      <c r="K24" s="2">
        <v>58</v>
      </c>
      <c r="L24" s="2">
        <v>36</v>
      </c>
      <c r="M24" s="2">
        <v>36</v>
      </c>
      <c r="N24" s="766">
        <v>36</v>
      </c>
      <c r="O24" s="766">
        <v>33.799999999999997</v>
      </c>
      <c r="P24" s="788">
        <f t="shared" si="1"/>
        <v>33.384</v>
      </c>
      <c r="Q24" s="766">
        <v>33</v>
      </c>
      <c r="R24" s="766">
        <v>32.4</v>
      </c>
      <c r="S24" s="766">
        <v>31.8</v>
      </c>
      <c r="T24" s="788">
        <f t="shared" si="3"/>
        <v>31.78</v>
      </c>
      <c r="U24" s="788">
        <f t="shared" si="4"/>
        <v>31.400000000000002</v>
      </c>
      <c r="V24" s="788">
        <f t="shared" si="5"/>
        <v>31.3</v>
      </c>
      <c r="W24" s="766">
        <v>30.8</v>
      </c>
      <c r="X24" s="671">
        <f t="shared" si="6"/>
        <v>30.05</v>
      </c>
      <c r="Y24" s="766">
        <v>29.3</v>
      </c>
      <c r="Z24" s="671">
        <f t="shared" si="7"/>
        <v>28.450000000000003</v>
      </c>
      <c r="AA24" s="766">
        <v>27.6</v>
      </c>
      <c r="AB24" s="766">
        <v>26.7</v>
      </c>
      <c r="AC24" s="766">
        <v>25.8</v>
      </c>
      <c r="AD24" s="766">
        <v>24.9</v>
      </c>
      <c r="AE24" s="766">
        <v>24.1</v>
      </c>
      <c r="AF24" s="766">
        <v>23.4</v>
      </c>
      <c r="AG24" s="766">
        <v>22.8</v>
      </c>
      <c r="AH24" s="766">
        <v>22.1</v>
      </c>
      <c r="AI24" s="769">
        <v>21.4</v>
      </c>
      <c r="AJ24" s="1102"/>
      <c r="AK24" s="1102"/>
    </row>
    <row r="25" spans="2:37" x14ac:dyDescent="0.2">
      <c r="B25" s="925"/>
      <c r="C25" s="928"/>
      <c r="D25" s="932"/>
      <c r="E25" s="933"/>
      <c r="F25" s="937"/>
      <c r="G25" s="940"/>
      <c r="H25" s="962"/>
      <c r="I25" s="1" t="s">
        <v>22</v>
      </c>
      <c r="J25" s="980"/>
      <c r="K25" s="5"/>
      <c r="L25" s="5" t="s">
        <v>9</v>
      </c>
      <c r="M25" s="5"/>
      <c r="N25" s="766">
        <v>36</v>
      </c>
      <c r="O25" s="766">
        <v>33.799999999999997</v>
      </c>
      <c r="P25" s="788">
        <f t="shared" si="1"/>
        <v>33.384</v>
      </c>
      <c r="Q25" s="766">
        <v>33</v>
      </c>
      <c r="R25" s="766">
        <v>32.4</v>
      </c>
      <c r="S25" s="766">
        <v>31.8</v>
      </c>
      <c r="T25" s="788">
        <f t="shared" si="3"/>
        <v>31.78</v>
      </c>
      <c r="U25" s="788">
        <f t="shared" si="4"/>
        <v>31.400000000000002</v>
      </c>
      <c r="V25" s="788">
        <f t="shared" si="5"/>
        <v>31.3</v>
      </c>
      <c r="W25" s="766">
        <v>30.8</v>
      </c>
      <c r="X25" s="671">
        <f t="shared" si="6"/>
        <v>30.05</v>
      </c>
      <c r="Y25" s="766">
        <v>29.3</v>
      </c>
      <c r="Z25" s="671">
        <f t="shared" si="7"/>
        <v>28.450000000000003</v>
      </c>
      <c r="AA25" s="766">
        <v>27.6</v>
      </c>
      <c r="AB25" s="766">
        <v>26.7</v>
      </c>
      <c r="AC25" s="766">
        <v>25.8</v>
      </c>
      <c r="AD25" s="766">
        <v>24.9</v>
      </c>
      <c r="AE25" s="766">
        <v>24.1</v>
      </c>
      <c r="AF25" s="766">
        <v>23.4</v>
      </c>
      <c r="AG25" s="766">
        <v>22.8</v>
      </c>
      <c r="AH25" s="766">
        <v>22.1</v>
      </c>
      <c r="AI25" s="769">
        <v>21.4</v>
      </c>
      <c r="AJ25" s="1102"/>
      <c r="AK25" s="1102"/>
    </row>
    <row r="26" spans="2:37" x14ac:dyDescent="0.2">
      <c r="B26" s="985"/>
      <c r="C26" s="986"/>
      <c r="D26" s="945"/>
      <c r="E26" s="946"/>
      <c r="F26" s="947"/>
      <c r="G26" s="948"/>
      <c r="H26" s="963"/>
      <c r="I26" s="1" t="s">
        <v>23</v>
      </c>
      <c r="J26" s="980"/>
      <c r="K26" s="5"/>
      <c r="L26" s="5" t="s">
        <v>9</v>
      </c>
      <c r="M26" s="5"/>
      <c r="N26" s="766">
        <v>36</v>
      </c>
      <c r="O26" s="766">
        <v>33.799999999999997</v>
      </c>
      <c r="P26" s="788">
        <f t="shared" si="1"/>
        <v>33.384</v>
      </c>
      <c r="Q26" s="766">
        <v>33</v>
      </c>
      <c r="R26" s="766">
        <v>32.4</v>
      </c>
      <c r="S26" s="766">
        <v>31.8</v>
      </c>
      <c r="T26" s="788">
        <f t="shared" si="3"/>
        <v>31.78</v>
      </c>
      <c r="U26" s="788">
        <f t="shared" si="4"/>
        <v>31.400000000000002</v>
      </c>
      <c r="V26" s="788">
        <f t="shared" si="5"/>
        <v>31.3</v>
      </c>
      <c r="W26" s="766">
        <v>30.8</v>
      </c>
      <c r="X26" s="671">
        <f t="shared" si="6"/>
        <v>30.05</v>
      </c>
      <c r="Y26" s="766">
        <v>29.3</v>
      </c>
      <c r="Z26" s="671">
        <f t="shared" si="7"/>
        <v>28.450000000000003</v>
      </c>
      <c r="AA26" s="766">
        <v>27.6</v>
      </c>
      <c r="AB26" s="766">
        <v>26.7</v>
      </c>
      <c r="AC26" s="766">
        <v>25.8</v>
      </c>
      <c r="AD26" s="766">
        <v>24.9</v>
      </c>
      <c r="AE26" s="766">
        <v>24.1</v>
      </c>
      <c r="AF26" s="766">
        <v>23.4</v>
      </c>
      <c r="AG26" s="766">
        <v>22.8</v>
      </c>
      <c r="AH26" s="766">
        <v>22.1</v>
      </c>
      <c r="AI26" s="769">
        <v>21.4</v>
      </c>
      <c r="AJ26" s="1102"/>
      <c r="AK26" s="1102"/>
    </row>
    <row r="27" spans="2:37" ht="13.5" thickBot="1" x14ac:dyDescent="0.25">
      <c r="B27" s="41" t="s">
        <v>57</v>
      </c>
      <c r="C27" s="42" t="s">
        <v>61</v>
      </c>
      <c r="D27" s="1176" t="s">
        <v>87</v>
      </c>
      <c r="E27" s="1158"/>
      <c r="F27" s="299" t="s">
        <v>289</v>
      </c>
      <c r="G27" s="48" t="s">
        <v>103</v>
      </c>
      <c r="H27" s="425" t="s">
        <v>19</v>
      </c>
      <c r="I27" s="26">
        <v>2007</v>
      </c>
      <c r="J27" s="999"/>
      <c r="K27" s="27">
        <v>58</v>
      </c>
      <c r="L27" s="27">
        <v>36</v>
      </c>
      <c r="M27" s="27">
        <v>36</v>
      </c>
      <c r="N27" s="766">
        <v>36</v>
      </c>
      <c r="O27" s="27">
        <v>33.799999999999997</v>
      </c>
      <c r="P27" s="791">
        <f t="shared" si="1"/>
        <v>33.384</v>
      </c>
      <c r="Q27" s="766">
        <v>33</v>
      </c>
      <c r="R27" s="27">
        <v>32.4</v>
      </c>
      <c r="S27" s="27">
        <v>31.8</v>
      </c>
      <c r="T27" s="791">
        <f t="shared" si="3"/>
        <v>31.78</v>
      </c>
      <c r="U27" s="791">
        <f t="shared" si="4"/>
        <v>31.400000000000002</v>
      </c>
      <c r="V27" s="791">
        <f t="shared" si="5"/>
        <v>31.3</v>
      </c>
      <c r="W27" s="27">
        <v>30.8</v>
      </c>
      <c r="X27" s="671">
        <f t="shared" si="6"/>
        <v>30.05</v>
      </c>
      <c r="Y27" s="27">
        <v>29.3</v>
      </c>
      <c r="Z27" s="671">
        <f t="shared" si="7"/>
        <v>28.450000000000003</v>
      </c>
      <c r="AA27" s="27">
        <v>27.6</v>
      </c>
      <c r="AB27" s="27">
        <v>26.7</v>
      </c>
      <c r="AC27" s="27">
        <v>25.8</v>
      </c>
      <c r="AD27" s="27">
        <v>24.9</v>
      </c>
      <c r="AE27" s="27">
        <v>24.1</v>
      </c>
      <c r="AF27" s="27">
        <v>23.4</v>
      </c>
      <c r="AG27" s="27">
        <v>22.8</v>
      </c>
      <c r="AH27" s="27">
        <v>22.1</v>
      </c>
      <c r="AI27" s="28">
        <v>21.4</v>
      </c>
      <c r="AJ27" s="1102"/>
      <c r="AK27" s="1102"/>
    </row>
    <row r="28" spans="2:37" ht="13.5" thickBot="1" x14ac:dyDescent="0.25">
      <c r="B28" s="33"/>
      <c r="C28" s="33"/>
      <c r="D28" s="33"/>
      <c r="E28" s="33"/>
      <c r="F28" s="100"/>
      <c r="G28" s="33"/>
      <c r="H28" s="912" t="s">
        <v>94</v>
      </c>
      <c r="I28" s="913"/>
      <c r="J28" s="914"/>
      <c r="K28" s="49">
        <f>MIN(K6:K27)</f>
        <v>58</v>
      </c>
      <c r="L28" s="49">
        <f>MIN(L6:L27)</f>
        <v>36</v>
      </c>
      <c r="M28" s="49">
        <f>MIN(M6:M27)</f>
        <v>36</v>
      </c>
      <c r="N28" s="847">
        <f t="shared" ref="N28:AC28" si="8">MIN(N6:N27)</f>
        <v>36</v>
      </c>
      <c r="O28" s="49">
        <f t="shared" si="8"/>
        <v>33.799999999999997</v>
      </c>
      <c r="P28" s="789">
        <f t="shared" si="1"/>
        <v>33.279999999999994</v>
      </c>
      <c r="Q28" s="49">
        <f t="shared" si="8"/>
        <v>32.799999999999997</v>
      </c>
      <c r="R28" s="49">
        <f t="shared" si="8"/>
        <v>32.349999999999994</v>
      </c>
      <c r="S28" s="49">
        <f t="shared" si="8"/>
        <v>31.8</v>
      </c>
      <c r="T28" s="789">
        <f t="shared" si="3"/>
        <v>31.78</v>
      </c>
      <c r="U28" s="789">
        <f t="shared" si="4"/>
        <v>31.400000000000002</v>
      </c>
      <c r="V28" s="49"/>
      <c r="W28" s="49">
        <f t="shared" si="8"/>
        <v>30.8</v>
      </c>
      <c r="X28" s="49"/>
      <c r="Y28" s="49">
        <f t="shared" si="8"/>
        <v>29.1</v>
      </c>
      <c r="Z28" s="49"/>
      <c r="AA28" s="49">
        <f t="shared" si="8"/>
        <v>26.6</v>
      </c>
      <c r="AB28" s="49">
        <f t="shared" si="8"/>
        <v>26.1</v>
      </c>
      <c r="AC28" s="49">
        <f t="shared" si="8"/>
        <v>25.8</v>
      </c>
      <c r="AD28" s="135"/>
      <c r="AE28" s="135"/>
      <c r="AF28" s="135"/>
      <c r="AG28" s="135"/>
      <c r="AH28" s="135"/>
      <c r="AI28" s="136"/>
      <c r="AJ28" s="1103"/>
      <c r="AK28" s="1103"/>
    </row>
    <row r="29" spans="2:37" x14ac:dyDescent="0.2">
      <c r="B29" s="33"/>
      <c r="C29" s="33"/>
      <c r="D29" s="33"/>
      <c r="E29" s="33"/>
      <c r="F29" s="100"/>
      <c r="G29" s="33"/>
      <c r="H29" s="16"/>
      <c r="I29" s="16"/>
      <c r="J29" s="16"/>
      <c r="K29" s="17"/>
      <c r="L29" s="17"/>
      <c r="M29" s="17"/>
      <c r="N29" s="17"/>
      <c r="O29" s="17"/>
      <c r="P29" s="495"/>
      <c r="Q29" s="17"/>
      <c r="R29" s="17"/>
      <c r="S29" s="17"/>
      <c r="T29" s="495"/>
      <c r="U29" s="495"/>
      <c r="V29" s="17"/>
      <c r="W29" s="17"/>
      <c r="X29" s="17"/>
      <c r="Y29" s="17"/>
      <c r="Z29" s="17"/>
      <c r="AA29" s="17"/>
      <c r="AB29" s="17"/>
      <c r="AC29" s="17"/>
      <c r="AD29" s="93"/>
      <c r="AE29" s="93"/>
      <c r="AF29" s="93"/>
      <c r="AG29" s="93"/>
      <c r="AH29" s="93"/>
      <c r="AI29" s="93"/>
    </row>
    <row r="30" spans="2:37" ht="13.5" thickBot="1" x14ac:dyDescent="0.25">
      <c r="B30" s="33"/>
      <c r="C30" s="33"/>
      <c r="D30" s="33"/>
      <c r="E30" s="33"/>
      <c r="F30" s="100"/>
      <c r="G30" s="33"/>
      <c r="H30" s="16"/>
      <c r="I30" s="16"/>
      <c r="J30" s="16"/>
      <c r="K30" s="17"/>
      <c r="L30" s="17"/>
      <c r="M30" s="17"/>
      <c r="N30" s="17"/>
      <c r="O30" s="17"/>
      <c r="P30" s="495"/>
      <c r="Q30" s="17"/>
      <c r="R30" s="17"/>
      <c r="S30" s="17"/>
      <c r="T30" s="495"/>
      <c r="U30" s="495"/>
      <c r="V30" s="17"/>
      <c r="W30" s="17"/>
      <c r="X30" s="17"/>
      <c r="Y30" s="17"/>
      <c r="Z30" s="17"/>
      <c r="AA30" s="17"/>
      <c r="AB30" s="17"/>
      <c r="AC30" s="17"/>
      <c r="AD30" s="93"/>
      <c r="AE30" s="93"/>
      <c r="AF30" s="93"/>
      <c r="AG30" s="93"/>
      <c r="AH30" s="93"/>
      <c r="AI30" s="93"/>
    </row>
    <row r="31" spans="2:37" x14ac:dyDescent="0.2">
      <c r="B31" s="145"/>
      <c r="C31" s="146"/>
      <c r="D31" s="146"/>
      <c r="E31" s="146"/>
      <c r="F31" s="146"/>
      <c r="G31" s="146"/>
      <c r="H31" s="146"/>
      <c r="I31" s="146"/>
      <c r="J31" s="147"/>
      <c r="K31" s="148" t="s">
        <v>95</v>
      </c>
      <c r="L31" s="149"/>
      <c r="M31" s="149"/>
      <c r="N31" s="149"/>
      <c r="O31" s="149"/>
      <c r="P31" s="701"/>
      <c r="Q31" s="149"/>
      <c r="R31" s="149"/>
      <c r="S31" s="149"/>
      <c r="T31" s="701"/>
      <c r="U31" s="701"/>
      <c r="V31" s="149"/>
      <c r="W31" s="149"/>
      <c r="X31" s="149"/>
      <c r="Y31" s="149"/>
      <c r="Z31" s="149"/>
      <c r="AA31" s="149"/>
      <c r="AB31" s="149"/>
      <c r="AC31" s="149"/>
      <c r="AD31" s="149"/>
      <c r="AE31" s="149"/>
      <c r="AF31" s="149"/>
      <c r="AG31" s="149"/>
      <c r="AH31" s="149"/>
      <c r="AI31" s="150"/>
      <c r="AJ31" s="1339" t="s">
        <v>473</v>
      </c>
      <c r="AK31" s="1339" t="s">
        <v>472</v>
      </c>
    </row>
    <row r="32" spans="2:37" ht="13.5" thickBot="1" x14ac:dyDescent="0.25">
      <c r="B32" s="151"/>
      <c r="C32" s="152"/>
      <c r="D32" s="152"/>
      <c r="E32" s="152"/>
      <c r="F32" s="152"/>
      <c r="G32" s="152"/>
      <c r="H32" s="152"/>
      <c r="I32" s="152"/>
      <c r="J32" s="153"/>
      <c r="K32" s="154" t="s">
        <v>169</v>
      </c>
      <c r="L32" s="155"/>
      <c r="M32" s="155"/>
      <c r="N32" s="155"/>
      <c r="O32" s="155"/>
      <c r="P32" s="704"/>
      <c r="Q32" s="155"/>
      <c r="R32" s="155"/>
      <c r="S32" s="155"/>
      <c r="T32" s="704"/>
      <c r="U32" s="704"/>
      <c r="V32" s="155"/>
      <c r="W32" s="155"/>
      <c r="X32" s="155"/>
      <c r="Y32" s="155"/>
      <c r="Z32" s="155"/>
      <c r="AA32" s="155"/>
      <c r="AB32" s="155"/>
      <c r="AC32" s="155"/>
      <c r="AD32" s="155"/>
      <c r="AE32" s="155"/>
      <c r="AF32" s="155"/>
      <c r="AG32" s="155"/>
      <c r="AH32" s="155"/>
      <c r="AI32" s="156"/>
      <c r="AJ32" s="1102"/>
      <c r="AK32" s="1102"/>
    </row>
    <row r="33" spans="2:37" ht="26.25" thickBot="1" x14ac:dyDescent="0.25">
      <c r="B33" s="157" t="s">
        <v>41</v>
      </c>
      <c r="C33" s="158" t="s">
        <v>42</v>
      </c>
      <c r="D33" s="159" t="s">
        <v>43</v>
      </c>
      <c r="E33" s="160"/>
      <c r="F33" s="161" t="s">
        <v>177</v>
      </c>
      <c r="G33" s="162" t="s">
        <v>47</v>
      </c>
      <c r="H33" s="163" t="s">
        <v>0</v>
      </c>
      <c r="I33" s="164" t="s">
        <v>1</v>
      </c>
      <c r="J33" s="164" t="s">
        <v>2</v>
      </c>
      <c r="K33" s="165" t="s">
        <v>3</v>
      </c>
      <c r="L33" s="165" t="s">
        <v>4</v>
      </c>
      <c r="M33" s="166" t="s">
        <v>5</v>
      </c>
      <c r="N33" s="164">
        <v>100</v>
      </c>
      <c r="O33" s="167">
        <v>150</v>
      </c>
      <c r="P33" s="779">
        <v>176</v>
      </c>
      <c r="Q33" s="167">
        <v>200</v>
      </c>
      <c r="R33" s="167">
        <v>250</v>
      </c>
      <c r="S33" s="167">
        <v>300</v>
      </c>
      <c r="T33" s="779">
        <v>302</v>
      </c>
      <c r="U33" s="779">
        <v>340</v>
      </c>
      <c r="V33" s="167">
        <v>350</v>
      </c>
      <c r="W33" s="167">
        <v>400</v>
      </c>
      <c r="X33" s="167">
        <v>450</v>
      </c>
      <c r="Y33" s="167">
        <v>500</v>
      </c>
      <c r="Z33" s="167">
        <v>550</v>
      </c>
      <c r="AA33" s="167">
        <v>600</v>
      </c>
      <c r="AB33" s="167">
        <v>650</v>
      </c>
      <c r="AC33" s="167">
        <v>700</v>
      </c>
      <c r="AD33" s="167">
        <v>750</v>
      </c>
      <c r="AE33" s="167">
        <v>800</v>
      </c>
      <c r="AF33" s="167">
        <v>850</v>
      </c>
      <c r="AG33" s="167">
        <v>900</v>
      </c>
      <c r="AH33" s="167">
        <v>950</v>
      </c>
      <c r="AI33" s="168">
        <v>1000</v>
      </c>
      <c r="AJ33" s="1102"/>
      <c r="AK33" s="1102"/>
    </row>
    <row r="34" spans="2:37" ht="18" customHeight="1" x14ac:dyDescent="0.2">
      <c r="B34" s="1037" t="s">
        <v>44</v>
      </c>
      <c r="C34" s="1041">
        <v>240</v>
      </c>
      <c r="D34" s="1039" t="s">
        <v>74</v>
      </c>
      <c r="E34" s="1040"/>
      <c r="F34" s="1041" t="s">
        <v>96</v>
      </c>
      <c r="G34" s="1258" t="s">
        <v>213</v>
      </c>
      <c r="H34" s="1292" t="s">
        <v>235</v>
      </c>
      <c r="I34" s="173">
        <v>1989</v>
      </c>
      <c r="J34" s="1049" t="s">
        <v>236</v>
      </c>
      <c r="K34" s="174">
        <v>60</v>
      </c>
      <c r="L34" s="174">
        <v>35</v>
      </c>
      <c r="M34" s="174"/>
      <c r="N34" s="174">
        <v>35</v>
      </c>
      <c r="O34" s="671">
        <f>N34-(0.5*(N34-Q34))</f>
        <v>33.4</v>
      </c>
      <c r="P34" s="787">
        <f>IF(O34="",IF(N34="","",(N34-(N34-Q34)/($Q$5-$N$5)*($P$5-$N$5))),(O34-(O34-Q34)/($Q$5-$O$5)*($P$5-$O$5)))</f>
        <v>32.567999999999998</v>
      </c>
      <c r="Q34" s="174">
        <v>31.8</v>
      </c>
      <c r="R34" s="671">
        <f>Q34-(0.5*(Q34-S34))</f>
        <v>31.4</v>
      </c>
      <c r="S34" s="174">
        <v>31</v>
      </c>
      <c r="T34" s="787">
        <f>IF(S34="","",(S34-(S34-W34)/($W$5-$S$5)*($T$5-$S$5)))</f>
        <v>30.98</v>
      </c>
      <c r="U34" s="787">
        <f>IF(S34="","",(S34-(S34-W34)/($W$5-$S$5)*($U$5-$S$5)))</f>
        <v>30.6</v>
      </c>
      <c r="V34" s="671">
        <f>S34-(0.5*(S34-W34))</f>
        <v>30.5</v>
      </c>
      <c r="W34" s="174">
        <v>30</v>
      </c>
      <c r="X34" s="671">
        <f>W34-(0.5*(W34-Y34))</f>
        <v>29.15</v>
      </c>
      <c r="Y34" s="174">
        <v>28.3</v>
      </c>
      <c r="Z34" s="671">
        <f>Y34-(0.5*(Y34-AA34))</f>
        <v>27.1</v>
      </c>
      <c r="AA34" s="174">
        <v>25.9</v>
      </c>
      <c r="AB34" s="174">
        <v>25.4</v>
      </c>
      <c r="AC34" s="174">
        <v>25.2</v>
      </c>
      <c r="AD34" s="174"/>
      <c r="AE34" s="174"/>
      <c r="AF34" s="174"/>
      <c r="AG34" s="174"/>
      <c r="AH34" s="174"/>
      <c r="AI34" s="175"/>
      <c r="AJ34" s="1102"/>
      <c r="AK34" s="1102"/>
    </row>
    <row r="35" spans="2:37" ht="16.5" customHeight="1" x14ac:dyDescent="0.2">
      <c r="B35" s="1017"/>
      <c r="C35" s="1042"/>
      <c r="D35" s="1024"/>
      <c r="E35" s="1025"/>
      <c r="F35" s="1042"/>
      <c r="G35" s="1250"/>
      <c r="H35" s="1236"/>
      <c r="I35" s="176" t="s">
        <v>32</v>
      </c>
      <c r="J35" s="1049"/>
      <c r="K35" s="177"/>
      <c r="L35" s="178" t="s">
        <v>9</v>
      </c>
      <c r="M35" s="178"/>
      <c r="N35" s="174">
        <v>35</v>
      </c>
      <c r="O35" s="671">
        <f t="shared" ref="O35:O46" si="9">N35-(0.5*(N35-Q35))</f>
        <v>33.4</v>
      </c>
      <c r="P35" s="788">
        <f t="shared" ref="P35:P56" si="10">IF(O35="",IF(N35="","",(N35-(N35-Q35)/($Q$5-$N$5)*($P$5-$N$5))),(O35-(O35-Q35)/($Q$5-$O$5)*($P$5-$O$5)))</f>
        <v>32.567999999999998</v>
      </c>
      <c r="Q35" s="174">
        <v>31.8</v>
      </c>
      <c r="R35" s="671">
        <f t="shared" ref="R35:R46" si="11">Q35-(0.5*(Q35-S35))</f>
        <v>31.4</v>
      </c>
      <c r="S35" s="174">
        <v>31</v>
      </c>
      <c r="T35" s="788">
        <f t="shared" ref="T35:T56" si="12">IF(S35="","",(S35-(S35-W35)/($W$5-$S$5)*($T$5-$S$5)))</f>
        <v>30.98</v>
      </c>
      <c r="U35" s="788">
        <f t="shared" ref="U35:U56" si="13">IF(S35="","",(S35-(S35-W35)/($W$5-$S$5)*($U$5-$S$5)))</f>
        <v>30.6</v>
      </c>
      <c r="V35" s="671">
        <f t="shared" ref="V35:V55" si="14">S35-(0.5*(S35-W35))</f>
        <v>30.5</v>
      </c>
      <c r="W35" s="174">
        <v>30</v>
      </c>
      <c r="X35" s="671">
        <f t="shared" ref="X35:X55" si="15">W35-(0.5*(W35-Y35))</f>
        <v>29.15</v>
      </c>
      <c r="Y35" s="174">
        <v>28.3</v>
      </c>
      <c r="Z35" s="671">
        <f t="shared" ref="Z35:Z55" si="16">Y35-(0.5*(Y35-AA35))</f>
        <v>27.1</v>
      </c>
      <c r="AA35" s="174">
        <v>25.9</v>
      </c>
      <c r="AB35" s="174">
        <v>25.4</v>
      </c>
      <c r="AC35" s="174">
        <v>25.2</v>
      </c>
      <c r="AD35" s="179"/>
      <c r="AE35" s="179"/>
      <c r="AF35" s="179"/>
      <c r="AG35" s="179"/>
      <c r="AH35" s="179"/>
      <c r="AI35" s="180"/>
      <c r="AJ35" s="1102"/>
      <c r="AK35" s="1102"/>
    </row>
    <row r="36" spans="2:37" ht="16.5" customHeight="1" x14ac:dyDescent="0.2">
      <c r="B36" s="1017"/>
      <c r="C36" s="1042"/>
      <c r="D36" s="1024"/>
      <c r="E36" s="1025"/>
      <c r="F36" s="1042"/>
      <c r="G36" s="1250"/>
      <c r="H36" s="1236"/>
      <c r="I36" s="176" t="s">
        <v>35</v>
      </c>
      <c r="J36" s="1049"/>
      <c r="K36" s="177"/>
      <c r="L36" s="178" t="s">
        <v>9</v>
      </c>
      <c r="M36" s="178"/>
      <c r="N36" s="174">
        <v>35</v>
      </c>
      <c r="O36" s="671">
        <f t="shared" si="9"/>
        <v>33.4</v>
      </c>
      <c r="P36" s="788">
        <f t="shared" si="10"/>
        <v>32.567999999999998</v>
      </c>
      <c r="Q36" s="174">
        <v>31.8</v>
      </c>
      <c r="R36" s="671">
        <f t="shared" si="11"/>
        <v>31.4</v>
      </c>
      <c r="S36" s="174">
        <v>31</v>
      </c>
      <c r="T36" s="788">
        <f t="shared" si="12"/>
        <v>30.98</v>
      </c>
      <c r="U36" s="788">
        <f t="shared" si="13"/>
        <v>30.6</v>
      </c>
      <c r="V36" s="671">
        <f t="shared" si="14"/>
        <v>30.5</v>
      </c>
      <c r="W36" s="174">
        <v>30</v>
      </c>
      <c r="X36" s="671">
        <f t="shared" si="15"/>
        <v>29.15</v>
      </c>
      <c r="Y36" s="174">
        <v>28.3</v>
      </c>
      <c r="Z36" s="671">
        <f t="shared" si="16"/>
        <v>27.1</v>
      </c>
      <c r="AA36" s="174">
        <v>25.9</v>
      </c>
      <c r="AB36" s="174">
        <v>25.4</v>
      </c>
      <c r="AC36" s="174">
        <v>25.2</v>
      </c>
      <c r="AD36" s="179"/>
      <c r="AE36" s="179"/>
      <c r="AF36" s="179"/>
      <c r="AG36" s="179"/>
      <c r="AH36" s="179"/>
      <c r="AI36" s="180"/>
      <c r="AJ36" s="1102"/>
      <c r="AK36" s="1102"/>
    </row>
    <row r="37" spans="2:37" ht="18.75" customHeight="1" x14ac:dyDescent="0.2">
      <c r="B37" s="1018"/>
      <c r="C37" s="1043"/>
      <c r="D37" s="1026"/>
      <c r="E37" s="1027"/>
      <c r="F37" s="1043"/>
      <c r="G37" s="1251"/>
      <c r="H37" s="1237"/>
      <c r="I37" s="176" t="s">
        <v>10</v>
      </c>
      <c r="J37" s="1049"/>
      <c r="K37" s="177"/>
      <c r="L37" s="178" t="s">
        <v>9</v>
      </c>
      <c r="M37" s="178"/>
      <c r="N37" s="174">
        <v>35</v>
      </c>
      <c r="O37" s="671">
        <f t="shared" si="9"/>
        <v>33.4</v>
      </c>
      <c r="P37" s="788">
        <f t="shared" si="10"/>
        <v>32.567999999999998</v>
      </c>
      <c r="Q37" s="174">
        <v>31.8</v>
      </c>
      <c r="R37" s="671">
        <f t="shared" si="11"/>
        <v>31.4</v>
      </c>
      <c r="S37" s="174">
        <v>31</v>
      </c>
      <c r="T37" s="788">
        <f t="shared" si="12"/>
        <v>30.98</v>
      </c>
      <c r="U37" s="788">
        <f t="shared" si="13"/>
        <v>30.6</v>
      </c>
      <c r="V37" s="671">
        <f t="shared" si="14"/>
        <v>30.5</v>
      </c>
      <c r="W37" s="174">
        <v>30</v>
      </c>
      <c r="X37" s="671">
        <f t="shared" si="15"/>
        <v>29.15</v>
      </c>
      <c r="Y37" s="174">
        <v>28.3</v>
      </c>
      <c r="Z37" s="671">
        <f t="shared" si="16"/>
        <v>27.1</v>
      </c>
      <c r="AA37" s="174">
        <v>25.9</v>
      </c>
      <c r="AB37" s="174">
        <v>25.4</v>
      </c>
      <c r="AC37" s="174">
        <v>25.2</v>
      </c>
      <c r="AD37" s="179"/>
      <c r="AE37" s="179"/>
      <c r="AF37" s="179"/>
      <c r="AG37" s="179"/>
      <c r="AH37" s="179"/>
      <c r="AI37" s="180"/>
      <c r="AJ37" s="1102"/>
      <c r="AK37" s="1102"/>
    </row>
    <row r="38" spans="2:37" ht="15.75" customHeight="1" x14ac:dyDescent="0.2">
      <c r="B38" s="1016" t="s">
        <v>57</v>
      </c>
      <c r="C38" s="1019" t="s">
        <v>58</v>
      </c>
      <c r="D38" s="1305" t="s">
        <v>75</v>
      </c>
      <c r="E38" s="1306"/>
      <c r="F38" s="1238" t="s">
        <v>262</v>
      </c>
      <c r="G38" s="1249" t="s">
        <v>213</v>
      </c>
      <c r="H38" s="1235" t="s">
        <v>235</v>
      </c>
      <c r="I38" s="176">
        <v>1992</v>
      </c>
      <c r="J38" s="1049"/>
      <c r="K38" s="179">
        <v>60</v>
      </c>
      <c r="L38" s="179">
        <v>35</v>
      </c>
      <c r="M38" s="179">
        <v>35</v>
      </c>
      <c r="N38" s="174">
        <v>35</v>
      </c>
      <c r="O38" s="671">
        <f t="shared" si="9"/>
        <v>33.4</v>
      </c>
      <c r="P38" s="788">
        <f t="shared" si="10"/>
        <v>32.567999999999998</v>
      </c>
      <c r="Q38" s="174">
        <v>31.8</v>
      </c>
      <c r="R38" s="671">
        <f t="shared" si="11"/>
        <v>31.4</v>
      </c>
      <c r="S38" s="174">
        <v>31</v>
      </c>
      <c r="T38" s="788">
        <f t="shared" si="12"/>
        <v>30.98</v>
      </c>
      <c r="U38" s="788">
        <f t="shared" si="13"/>
        <v>30.6</v>
      </c>
      <c r="V38" s="671">
        <f t="shared" si="14"/>
        <v>30.5</v>
      </c>
      <c r="W38" s="174">
        <v>30</v>
      </c>
      <c r="X38" s="671">
        <f t="shared" si="15"/>
        <v>29.15</v>
      </c>
      <c r="Y38" s="174">
        <v>28.3</v>
      </c>
      <c r="Z38" s="671">
        <f t="shared" si="16"/>
        <v>27.1</v>
      </c>
      <c r="AA38" s="174">
        <v>25.9</v>
      </c>
      <c r="AB38" s="174">
        <v>25.4</v>
      </c>
      <c r="AC38" s="174">
        <v>25.2</v>
      </c>
      <c r="AD38" s="179"/>
      <c r="AE38" s="179"/>
      <c r="AF38" s="179"/>
      <c r="AG38" s="179"/>
      <c r="AH38" s="179"/>
      <c r="AI38" s="180"/>
      <c r="AJ38" s="1102"/>
      <c r="AK38" s="1102"/>
    </row>
    <row r="39" spans="2:37" ht="15" customHeight="1" x14ac:dyDescent="0.2">
      <c r="B39" s="1017"/>
      <c r="C39" s="1020"/>
      <c r="D39" s="1307"/>
      <c r="E39" s="1308"/>
      <c r="F39" s="1042"/>
      <c r="G39" s="1250"/>
      <c r="H39" s="1236"/>
      <c r="I39" s="176" t="s">
        <v>11</v>
      </c>
      <c r="J39" s="1049"/>
      <c r="K39" s="177"/>
      <c r="L39" s="178" t="s">
        <v>9</v>
      </c>
      <c r="M39" s="178"/>
      <c r="N39" s="174">
        <v>35</v>
      </c>
      <c r="O39" s="671">
        <f t="shared" si="9"/>
        <v>33.4</v>
      </c>
      <c r="P39" s="788">
        <f t="shared" si="10"/>
        <v>32.567999999999998</v>
      </c>
      <c r="Q39" s="174">
        <v>31.8</v>
      </c>
      <c r="R39" s="671">
        <f t="shared" si="11"/>
        <v>31.4</v>
      </c>
      <c r="S39" s="174">
        <v>31</v>
      </c>
      <c r="T39" s="788">
        <f t="shared" si="12"/>
        <v>30.98</v>
      </c>
      <c r="U39" s="788">
        <f t="shared" si="13"/>
        <v>30.6</v>
      </c>
      <c r="V39" s="671">
        <f t="shared" si="14"/>
        <v>30.5</v>
      </c>
      <c r="W39" s="174">
        <v>30</v>
      </c>
      <c r="X39" s="671">
        <f t="shared" si="15"/>
        <v>29.15</v>
      </c>
      <c r="Y39" s="174">
        <v>28.3</v>
      </c>
      <c r="Z39" s="671">
        <f t="shared" si="16"/>
        <v>27.1</v>
      </c>
      <c r="AA39" s="174">
        <v>25.9</v>
      </c>
      <c r="AB39" s="174">
        <v>25.4</v>
      </c>
      <c r="AC39" s="174">
        <v>25.2</v>
      </c>
      <c r="AD39" s="179"/>
      <c r="AE39" s="179"/>
      <c r="AF39" s="179"/>
      <c r="AG39" s="179"/>
      <c r="AH39" s="179"/>
      <c r="AI39" s="180"/>
      <c r="AJ39" s="1102"/>
      <c r="AK39" s="1102"/>
    </row>
    <row r="40" spans="2:37" ht="16.5" customHeight="1" x14ac:dyDescent="0.2">
      <c r="B40" s="1017"/>
      <c r="C40" s="1021"/>
      <c r="D40" s="1309"/>
      <c r="E40" s="1310"/>
      <c r="F40" s="1042"/>
      <c r="G40" s="1250"/>
      <c r="H40" s="1236"/>
      <c r="I40" s="176" t="s">
        <v>12</v>
      </c>
      <c r="J40" s="1304"/>
      <c r="K40" s="177"/>
      <c r="L40" s="178" t="s">
        <v>9</v>
      </c>
      <c r="M40" s="178"/>
      <c r="N40" s="174">
        <v>35</v>
      </c>
      <c r="O40" s="671">
        <f t="shared" si="9"/>
        <v>33.4</v>
      </c>
      <c r="P40" s="788">
        <f t="shared" si="10"/>
        <v>32.567999999999998</v>
      </c>
      <c r="Q40" s="174">
        <v>31.8</v>
      </c>
      <c r="R40" s="671">
        <f t="shared" si="11"/>
        <v>31.4</v>
      </c>
      <c r="S40" s="174">
        <v>31</v>
      </c>
      <c r="T40" s="788">
        <f t="shared" si="12"/>
        <v>30.98</v>
      </c>
      <c r="U40" s="788">
        <f t="shared" si="13"/>
        <v>30.6</v>
      </c>
      <c r="V40" s="671">
        <f t="shared" si="14"/>
        <v>30.5</v>
      </c>
      <c r="W40" s="174">
        <v>30</v>
      </c>
      <c r="X40" s="671">
        <f t="shared" si="15"/>
        <v>29.15</v>
      </c>
      <c r="Y40" s="174">
        <v>28.3</v>
      </c>
      <c r="Z40" s="671">
        <f t="shared" si="16"/>
        <v>27.1</v>
      </c>
      <c r="AA40" s="174">
        <v>25.9</v>
      </c>
      <c r="AB40" s="174">
        <v>25.4</v>
      </c>
      <c r="AC40" s="174">
        <v>25.2</v>
      </c>
      <c r="AD40" s="179"/>
      <c r="AE40" s="179"/>
      <c r="AF40" s="179"/>
      <c r="AG40" s="179"/>
      <c r="AH40" s="179"/>
      <c r="AI40" s="180"/>
      <c r="AJ40" s="1102"/>
      <c r="AK40" s="1102"/>
    </row>
    <row r="41" spans="2:37" x14ac:dyDescent="0.2">
      <c r="B41" s="1018"/>
      <c r="C41" s="170" t="s">
        <v>58</v>
      </c>
      <c r="D41" s="1311" t="s">
        <v>75</v>
      </c>
      <c r="E41" s="1312"/>
      <c r="F41" s="185" t="s">
        <v>262</v>
      </c>
      <c r="G41" s="1251"/>
      <c r="H41" s="1237"/>
      <c r="I41" s="176" t="s">
        <v>13</v>
      </c>
      <c r="J41" s="1313" t="s">
        <v>305</v>
      </c>
      <c r="K41" s="179">
        <v>60</v>
      </c>
      <c r="L41" s="179">
        <v>35</v>
      </c>
      <c r="M41" s="179">
        <v>35</v>
      </c>
      <c r="N41" s="174">
        <v>35</v>
      </c>
      <c r="O41" s="671">
        <f t="shared" si="9"/>
        <v>33.4</v>
      </c>
      <c r="P41" s="788">
        <f t="shared" si="10"/>
        <v>32.567999999999998</v>
      </c>
      <c r="Q41" s="174">
        <v>31.8</v>
      </c>
      <c r="R41" s="671">
        <f t="shared" si="11"/>
        <v>31.4</v>
      </c>
      <c r="S41" s="174">
        <v>31</v>
      </c>
      <c r="T41" s="788">
        <f t="shared" si="12"/>
        <v>30.98</v>
      </c>
      <c r="U41" s="788">
        <f t="shared" si="13"/>
        <v>30.6</v>
      </c>
      <c r="V41" s="671">
        <f t="shared" si="14"/>
        <v>30.5</v>
      </c>
      <c r="W41" s="174">
        <v>30</v>
      </c>
      <c r="X41" s="671">
        <f t="shared" si="15"/>
        <v>29.15</v>
      </c>
      <c r="Y41" s="174">
        <v>28.3</v>
      </c>
      <c r="Z41" s="671">
        <f t="shared" si="16"/>
        <v>27.1</v>
      </c>
      <c r="AA41" s="174">
        <v>25.9</v>
      </c>
      <c r="AB41" s="174">
        <v>25.4</v>
      </c>
      <c r="AC41" s="174">
        <v>25.2</v>
      </c>
      <c r="AD41" s="179"/>
      <c r="AE41" s="179"/>
      <c r="AF41" s="179"/>
      <c r="AG41" s="179"/>
      <c r="AH41" s="179"/>
      <c r="AI41" s="180"/>
      <c r="AJ41" s="1102"/>
      <c r="AK41" s="1102"/>
    </row>
    <row r="42" spans="2:37" x14ac:dyDescent="0.2">
      <c r="B42" s="1016" t="s">
        <v>57</v>
      </c>
      <c r="C42" s="1019" t="s">
        <v>227</v>
      </c>
      <c r="D42" s="1022" t="s">
        <v>75</v>
      </c>
      <c r="E42" s="1023"/>
      <c r="F42" s="1238" t="s">
        <v>273</v>
      </c>
      <c r="G42" s="1249" t="s">
        <v>213</v>
      </c>
      <c r="H42" s="1235" t="s">
        <v>274</v>
      </c>
      <c r="I42" s="176">
        <v>1995</v>
      </c>
      <c r="J42" s="1314"/>
      <c r="K42" s="179">
        <v>60</v>
      </c>
      <c r="L42" s="179">
        <v>35</v>
      </c>
      <c r="M42" s="179">
        <v>35</v>
      </c>
      <c r="N42" s="174">
        <v>35</v>
      </c>
      <c r="O42" s="671">
        <f t="shared" si="9"/>
        <v>33.4</v>
      </c>
      <c r="P42" s="788">
        <f t="shared" si="10"/>
        <v>32.567999999999998</v>
      </c>
      <c r="Q42" s="174">
        <v>31.8</v>
      </c>
      <c r="R42" s="671">
        <f t="shared" si="11"/>
        <v>31.4</v>
      </c>
      <c r="S42" s="174">
        <v>31</v>
      </c>
      <c r="T42" s="788">
        <f t="shared" si="12"/>
        <v>30.98</v>
      </c>
      <c r="U42" s="788">
        <f t="shared" si="13"/>
        <v>30.6</v>
      </c>
      <c r="V42" s="671">
        <f t="shared" si="14"/>
        <v>30.5</v>
      </c>
      <c r="W42" s="174">
        <v>30</v>
      </c>
      <c r="X42" s="671">
        <f t="shared" si="15"/>
        <v>29.15</v>
      </c>
      <c r="Y42" s="174">
        <v>28.3</v>
      </c>
      <c r="Z42" s="671">
        <f t="shared" si="16"/>
        <v>27.1</v>
      </c>
      <c r="AA42" s="174">
        <v>25.9</v>
      </c>
      <c r="AB42" s="174">
        <v>25.4</v>
      </c>
      <c r="AC42" s="174">
        <v>25.2</v>
      </c>
      <c r="AD42" s="179"/>
      <c r="AE42" s="179"/>
      <c r="AF42" s="179"/>
      <c r="AG42" s="179"/>
      <c r="AH42" s="179"/>
      <c r="AI42" s="180"/>
      <c r="AJ42" s="1102"/>
      <c r="AK42" s="1102"/>
    </row>
    <row r="43" spans="2:37" x14ac:dyDescent="0.2">
      <c r="B43" s="1017"/>
      <c r="C43" s="1020"/>
      <c r="D43" s="1024"/>
      <c r="E43" s="1025"/>
      <c r="F43" s="1042"/>
      <c r="G43" s="1250"/>
      <c r="H43" s="1236"/>
      <c r="I43" s="176" t="s">
        <v>26</v>
      </c>
      <c r="J43" s="1314"/>
      <c r="K43" s="177"/>
      <c r="L43" s="178" t="s">
        <v>9</v>
      </c>
      <c r="M43" s="178"/>
      <c r="N43" s="174">
        <v>35</v>
      </c>
      <c r="O43" s="671">
        <f t="shared" si="9"/>
        <v>33.4</v>
      </c>
      <c r="P43" s="788">
        <f t="shared" si="10"/>
        <v>32.567999999999998</v>
      </c>
      <c r="Q43" s="174">
        <v>31.8</v>
      </c>
      <c r="R43" s="671">
        <f t="shared" si="11"/>
        <v>31.4</v>
      </c>
      <c r="S43" s="174">
        <v>31</v>
      </c>
      <c r="T43" s="788">
        <f t="shared" si="12"/>
        <v>30.98</v>
      </c>
      <c r="U43" s="788">
        <f t="shared" si="13"/>
        <v>30.6</v>
      </c>
      <c r="V43" s="671">
        <f t="shared" si="14"/>
        <v>30.5</v>
      </c>
      <c r="W43" s="174">
        <v>30</v>
      </c>
      <c r="X43" s="671">
        <f t="shared" si="15"/>
        <v>29.15</v>
      </c>
      <c r="Y43" s="174">
        <v>28.3</v>
      </c>
      <c r="Z43" s="671">
        <f t="shared" si="16"/>
        <v>27.1</v>
      </c>
      <c r="AA43" s="174">
        <v>25.9</v>
      </c>
      <c r="AB43" s="174">
        <v>25.4</v>
      </c>
      <c r="AC43" s="174">
        <v>25.2</v>
      </c>
      <c r="AD43" s="179"/>
      <c r="AE43" s="179"/>
      <c r="AF43" s="179"/>
      <c r="AG43" s="179"/>
      <c r="AH43" s="179"/>
      <c r="AI43" s="180"/>
      <c r="AJ43" s="1102"/>
      <c r="AK43" s="1102"/>
    </row>
    <row r="44" spans="2:37" x14ac:dyDescent="0.2">
      <c r="B44" s="1017"/>
      <c r="C44" s="1020"/>
      <c r="D44" s="1024"/>
      <c r="E44" s="1025"/>
      <c r="F44" s="1042"/>
      <c r="G44" s="1250"/>
      <c r="H44" s="1236"/>
      <c r="I44" s="176" t="s">
        <v>15</v>
      </c>
      <c r="J44" s="1314"/>
      <c r="K44" s="177"/>
      <c r="L44" s="178" t="s">
        <v>9</v>
      </c>
      <c r="M44" s="178"/>
      <c r="N44" s="174">
        <v>35</v>
      </c>
      <c r="O44" s="671">
        <f t="shared" si="9"/>
        <v>33.4</v>
      </c>
      <c r="P44" s="788">
        <f t="shared" si="10"/>
        <v>32.567999999999998</v>
      </c>
      <c r="Q44" s="174">
        <v>31.8</v>
      </c>
      <c r="R44" s="671">
        <f t="shared" si="11"/>
        <v>31.4</v>
      </c>
      <c r="S44" s="174">
        <v>31</v>
      </c>
      <c r="T44" s="788">
        <f t="shared" si="12"/>
        <v>30.98</v>
      </c>
      <c r="U44" s="788">
        <f t="shared" si="13"/>
        <v>30.6</v>
      </c>
      <c r="V44" s="671">
        <f t="shared" si="14"/>
        <v>30.5</v>
      </c>
      <c r="W44" s="174">
        <v>30</v>
      </c>
      <c r="X44" s="671">
        <f t="shared" si="15"/>
        <v>29.15</v>
      </c>
      <c r="Y44" s="174">
        <v>28.3</v>
      </c>
      <c r="Z44" s="671">
        <f t="shared" si="16"/>
        <v>27.1</v>
      </c>
      <c r="AA44" s="174">
        <v>25.9</v>
      </c>
      <c r="AB44" s="174">
        <v>25.4</v>
      </c>
      <c r="AC44" s="174">
        <v>25.2</v>
      </c>
      <c r="AD44" s="179"/>
      <c r="AE44" s="179"/>
      <c r="AF44" s="179"/>
      <c r="AG44" s="179"/>
      <c r="AH44" s="179"/>
      <c r="AI44" s="180"/>
      <c r="AJ44" s="1102"/>
      <c r="AK44" s="1102"/>
    </row>
    <row r="45" spans="2:37" x14ac:dyDescent="0.2">
      <c r="B45" s="1018"/>
      <c r="C45" s="1021"/>
      <c r="D45" s="1026"/>
      <c r="E45" s="1027"/>
      <c r="F45" s="1043"/>
      <c r="G45" s="1251"/>
      <c r="H45" s="1237"/>
      <c r="I45" s="176" t="s">
        <v>27</v>
      </c>
      <c r="J45" s="1314"/>
      <c r="K45" s="179">
        <v>60</v>
      </c>
      <c r="L45" s="179">
        <v>35</v>
      </c>
      <c r="M45" s="179">
        <v>35</v>
      </c>
      <c r="N45" s="174">
        <v>35</v>
      </c>
      <c r="O45" s="671">
        <f t="shared" si="9"/>
        <v>33.450000000000003</v>
      </c>
      <c r="P45" s="788">
        <f t="shared" si="10"/>
        <v>32.643999999999998</v>
      </c>
      <c r="Q45" s="179">
        <v>31.9</v>
      </c>
      <c r="R45" s="671">
        <f t="shared" si="11"/>
        <v>31.45</v>
      </c>
      <c r="S45" s="174">
        <v>31</v>
      </c>
      <c r="T45" s="788">
        <f t="shared" si="12"/>
        <v>30.98</v>
      </c>
      <c r="U45" s="788">
        <f t="shared" si="13"/>
        <v>30.6</v>
      </c>
      <c r="V45" s="671">
        <f t="shared" si="14"/>
        <v>30.5</v>
      </c>
      <c r="W45" s="174">
        <v>30</v>
      </c>
      <c r="X45" s="671">
        <f t="shared" si="15"/>
        <v>29.15</v>
      </c>
      <c r="Y45" s="174">
        <v>28.3</v>
      </c>
      <c r="Z45" s="671">
        <f t="shared" si="16"/>
        <v>27.1</v>
      </c>
      <c r="AA45" s="179">
        <v>25.9</v>
      </c>
      <c r="AB45" s="179">
        <v>25.4</v>
      </c>
      <c r="AC45" s="179">
        <v>25.2</v>
      </c>
      <c r="AD45" s="179"/>
      <c r="AE45" s="179"/>
      <c r="AF45" s="179"/>
      <c r="AG45" s="179"/>
      <c r="AH45" s="179"/>
      <c r="AI45" s="180"/>
      <c r="AJ45" s="1102"/>
      <c r="AK45" s="1102"/>
    </row>
    <row r="46" spans="2:37" x14ac:dyDescent="0.2">
      <c r="B46" s="1016" t="s">
        <v>57</v>
      </c>
      <c r="C46" s="183" t="s">
        <v>64</v>
      </c>
      <c r="D46" s="1022" t="s">
        <v>75</v>
      </c>
      <c r="E46" s="1023"/>
      <c r="F46" s="1238" t="s">
        <v>285</v>
      </c>
      <c r="G46" s="1249" t="s">
        <v>213</v>
      </c>
      <c r="H46" s="1235" t="s">
        <v>274</v>
      </c>
      <c r="I46" s="176">
        <v>1998</v>
      </c>
      <c r="J46" s="1314"/>
      <c r="K46" s="179">
        <v>60</v>
      </c>
      <c r="L46" s="179">
        <v>35</v>
      </c>
      <c r="M46" s="179">
        <v>35</v>
      </c>
      <c r="N46" s="174">
        <v>35</v>
      </c>
      <c r="O46" s="671">
        <f t="shared" si="9"/>
        <v>33.450000000000003</v>
      </c>
      <c r="P46" s="788">
        <f t="shared" si="10"/>
        <v>32.643999999999998</v>
      </c>
      <c r="Q46" s="179">
        <v>31.9</v>
      </c>
      <c r="R46" s="671">
        <f t="shared" si="11"/>
        <v>31.45</v>
      </c>
      <c r="S46" s="174">
        <v>31</v>
      </c>
      <c r="T46" s="788">
        <f t="shared" si="12"/>
        <v>30.98</v>
      </c>
      <c r="U46" s="788">
        <f t="shared" si="13"/>
        <v>30.6</v>
      </c>
      <c r="V46" s="671">
        <f t="shared" si="14"/>
        <v>30.5</v>
      </c>
      <c r="W46" s="174">
        <v>30</v>
      </c>
      <c r="X46" s="671">
        <f t="shared" si="15"/>
        <v>29.15</v>
      </c>
      <c r="Y46" s="179">
        <v>28.3</v>
      </c>
      <c r="Z46" s="671">
        <f t="shared" si="16"/>
        <v>27.1</v>
      </c>
      <c r="AA46" s="179">
        <v>25.9</v>
      </c>
      <c r="AB46" s="179">
        <v>25.4</v>
      </c>
      <c r="AC46" s="179">
        <v>25.2</v>
      </c>
      <c r="AD46" s="179">
        <v>24.4</v>
      </c>
      <c r="AE46" s="179">
        <v>23.3</v>
      </c>
      <c r="AF46" s="179">
        <v>22.5</v>
      </c>
      <c r="AG46" s="179">
        <v>22.2</v>
      </c>
      <c r="AH46" s="179">
        <v>21.4</v>
      </c>
      <c r="AI46" s="180">
        <v>19.5</v>
      </c>
      <c r="AJ46" s="1102"/>
      <c r="AK46" s="1102"/>
    </row>
    <row r="47" spans="2:37" x14ac:dyDescent="0.2">
      <c r="B47" s="1017"/>
      <c r="C47" s="183" t="s">
        <v>64</v>
      </c>
      <c r="D47" s="1024"/>
      <c r="E47" s="1025"/>
      <c r="F47" s="1042"/>
      <c r="G47" s="1250"/>
      <c r="H47" s="1236"/>
      <c r="I47" s="176" t="s">
        <v>17</v>
      </c>
      <c r="J47" s="1314"/>
      <c r="K47" s="179">
        <v>60</v>
      </c>
      <c r="L47" s="179">
        <v>35</v>
      </c>
      <c r="M47" s="179">
        <v>35</v>
      </c>
      <c r="N47" s="174">
        <v>35</v>
      </c>
      <c r="O47" s="179">
        <v>32.9</v>
      </c>
      <c r="P47" s="788">
        <f t="shared" si="10"/>
        <v>32.484000000000002</v>
      </c>
      <c r="Q47" s="179">
        <v>32.1</v>
      </c>
      <c r="R47" s="179">
        <v>31.5</v>
      </c>
      <c r="S47" s="174">
        <v>31</v>
      </c>
      <c r="T47" s="788">
        <f t="shared" si="12"/>
        <v>30.978000000000002</v>
      </c>
      <c r="U47" s="788">
        <f t="shared" si="13"/>
        <v>30.56</v>
      </c>
      <c r="V47" s="671">
        <f t="shared" si="14"/>
        <v>30.45</v>
      </c>
      <c r="W47" s="179">
        <v>29.9</v>
      </c>
      <c r="X47" s="671">
        <f t="shared" si="15"/>
        <v>29.2</v>
      </c>
      <c r="Y47" s="179">
        <v>28.5</v>
      </c>
      <c r="Z47" s="671">
        <f t="shared" si="16"/>
        <v>27.65</v>
      </c>
      <c r="AA47" s="179">
        <v>26.8</v>
      </c>
      <c r="AB47" s="179">
        <v>25.9</v>
      </c>
      <c r="AC47" s="179">
        <v>25.1</v>
      </c>
      <c r="AD47" s="179">
        <v>24.2</v>
      </c>
      <c r="AE47" s="179">
        <v>23.5</v>
      </c>
      <c r="AF47" s="179">
        <v>22.8</v>
      </c>
      <c r="AG47" s="179">
        <v>22.1</v>
      </c>
      <c r="AH47" s="179">
        <v>21.5</v>
      </c>
      <c r="AI47" s="180">
        <v>20.8</v>
      </c>
      <c r="AJ47" s="1102"/>
      <c r="AK47" s="1102"/>
    </row>
    <row r="48" spans="2:37" x14ac:dyDescent="0.2">
      <c r="B48" s="1018"/>
      <c r="C48" s="183"/>
      <c r="D48" s="1026"/>
      <c r="E48" s="1027"/>
      <c r="F48" s="1043"/>
      <c r="G48" s="1251"/>
      <c r="H48" s="1237"/>
      <c r="I48" s="176" t="s">
        <v>18</v>
      </c>
      <c r="J48" s="1314"/>
      <c r="K48" s="177"/>
      <c r="L48" s="178" t="s">
        <v>9</v>
      </c>
      <c r="M48" s="178"/>
      <c r="N48" s="174">
        <v>35</v>
      </c>
      <c r="O48" s="179">
        <v>32.9</v>
      </c>
      <c r="P48" s="788">
        <f t="shared" si="10"/>
        <v>32.484000000000002</v>
      </c>
      <c r="Q48" s="179">
        <v>32.1</v>
      </c>
      <c r="R48" s="179">
        <v>31.5</v>
      </c>
      <c r="S48" s="174">
        <v>31</v>
      </c>
      <c r="T48" s="788">
        <f t="shared" si="12"/>
        <v>30.978000000000002</v>
      </c>
      <c r="U48" s="788">
        <f t="shared" si="13"/>
        <v>30.56</v>
      </c>
      <c r="V48" s="671">
        <f t="shared" si="14"/>
        <v>30.45</v>
      </c>
      <c r="W48" s="179">
        <v>29.9</v>
      </c>
      <c r="X48" s="671">
        <f t="shared" si="15"/>
        <v>29.2</v>
      </c>
      <c r="Y48" s="179">
        <v>28.5</v>
      </c>
      <c r="Z48" s="671">
        <f t="shared" si="16"/>
        <v>27.65</v>
      </c>
      <c r="AA48" s="179">
        <v>26.8</v>
      </c>
      <c r="AB48" s="179">
        <v>25.9</v>
      </c>
      <c r="AC48" s="179">
        <v>25.1</v>
      </c>
      <c r="AD48" s="179">
        <v>24.2</v>
      </c>
      <c r="AE48" s="179">
        <v>23.5</v>
      </c>
      <c r="AF48" s="179">
        <v>22.8</v>
      </c>
      <c r="AG48" s="179">
        <v>22.1</v>
      </c>
      <c r="AH48" s="179">
        <v>21.5</v>
      </c>
      <c r="AI48" s="180">
        <v>20.8</v>
      </c>
      <c r="AJ48" s="1102"/>
      <c r="AK48" s="1102"/>
    </row>
    <row r="49" spans="2:37" x14ac:dyDescent="0.2">
      <c r="B49" s="1016" t="s">
        <v>57</v>
      </c>
      <c r="C49" s="1019" t="s">
        <v>77</v>
      </c>
      <c r="D49" s="1022" t="s">
        <v>75</v>
      </c>
      <c r="E49" s="1023"/>
      <c r="F49" s="1238" t="s">
        <v>285</v>
      </c>
      <c r="G49" s="1249" t="s">
        <v>213</v>
      </c>
      <c r="H49" s="1235" t="s">
        <v>274</v>
      </c>
      <c r="I49" s="176">
        <v>2001</v>
      </c>
      <c r="J49" s="1314"/>
      <c r="K49" s="179">
        <v>60</v>
      </c>
      <c r="L49" s="179">
        <v>35</v>
      </c>
      <c r="M49" s="179">
        <v>35</v>
      </c>
      <c r="N49" s="174">
        <v>35</v>
      </c>
      <c r="O49" s="179">
        <v>32.9</v>
      </c>
      <c r="P49" s="788">
        <f t="shared" si="10"/>
        <v>32.484000000000002</v>
      </c>
      <c r="Q49" s="179">
        <v>32.1</v>
      </c>
      <c r="R49" s="179">
        <v>31.5</v>
      </c>
      <c r="S49" s="174">
        <v>31</v>
      </c>
      <c r="T49" s="788">
        <f t="shared" si="12"/>
        <v>30.978000000000002</v>
      </c>
      <c r="U49" s="788">
        <f t="shared" si="13"/>
        <v>30.56</v>
      </c>
      <c r="V49" s="671">
        <f t="shared" si="14"/>
        <v>30.45</v>
      </c>
      <c r="W49" s="179">
        <v>29.9</v>
      </c>
      <c r="X49" s="671">
        <f t="shared" si="15"/>
        <v>29.2</v>
      </c>
      <c r="Y49" s="179">
        <v>28.5</v>
      </c>
      <c r="Z49" s="671">
        <f t="shared" si="16"/>
        <v>27.65</v>
      </c>
      <c r="AA49" s="179">
        <v>26.8</v>
      </c>
      <c r="AB49" s="179">
        <v>25.9</v>
      </c>
      <c r="AC49" s="179">
        <v>25.1</v>
      </c>
      <c r="AD49" s="179">
        <v>24.2</v>
      </c>
      <c r="AE49" s="179">
        <v>23.5</v>
      </c>
      <c r="AF49" s="179">
        <v>22.8</v>
      </c>
      <c r="AG49" s="179">
        <v>22.1</v>
      </c>
      <c r="AH49" s="179">
        <v>21.5</v>
      </c>
      <c r="AI49" s="180">
        <v>20.8</v>
      </c>
      <c r="AJ49" s="1102"/>
      <c r="AK49" s="1102"/>
    </row>
    <row r="50" spans="2:37" x14ac:dyDescent="0.2">
      <c r="B50" s="1017"/>
      <c r="C50" s="1020"/>
      <c r="D50" s="1024"/>
      <c r="E50" s="1025"/>
      <c r="F50" s="1042"/>
      <c r="G50" s="1250"/>
      <c r="H50" s="1236"/>
      <c r="I50" s="176" t="s">
        <v>20</v>
      </c>
      <c r="J50" s="1314"/>
      <c r="K50" s="177"/>
      <c r="L50" s="178" t="s">
        <v>9</v>
      </c>
      <c r="M50" s="178"/>
      <c r="N50" s="174">
        <v>35</v>
      </c>
      <c r="O50" s="179">
        <v>32.9</v>
      </c>
      <c r="P50" s="788">
        <f t="shared" si="10"/>
        <v>32.484000000000002</v>
      </c>
      <c r="Q50" s="179">
        <v>32.1</v>
      </c>
      <c r="R50" s="179">
        <v>31.5</v>
      </c>
      <c r="S50" s="174">
        <v>31</v>
      </c>
      <c r="T50" s="788">
        <f t="shared" si="12"/>
        <v>30.978000000000002</v>
      </c>
      <c r="U50" s="788">
        <f t="shared" si="13"/>
        <v>30.56</v>
      </c>
      <c r="V50" s="671">
        <f t="shared" si="14"/>
        <v>30.45</v>
      </c>
      <c r="W50" s="179">
        <v>29.9</v>
      </c>
      <c r="X50" s="671">
        <f t="shared" si="15"/>
        <v>29.2</v>
      </c>
      <c r="Y50" s="179">
        <v>28.5</v>
      </c>
      <c r="Z50" s="671">
        <f t="shared" si="16"/>
        <v>27.65</v>
      </c>
      <c r="AA50" s="179">
        <v>26.8</v>
      </c>
      <c r="AB50" s="179">
        <v>25.9</v>
      </c>
      <c r="AC50" s="179">
        <v>25.1</v>
      </c>
      <c r="AD50" s="179">
        <v>24.2</v>
      </c>
      <c r="AE50" s="179">
        <v>23.5</v>
      </c>
      <c r="AF50" s="179">
        <v>22.8</v>
      </c>
      <c r="AG50" s="179">
        <v>22.1</v>
      </c>
      <c r="AH50" s="179">
        <v>21.5</v>
      </c>
      <c r="AI50" s="180">
        <v>20.8</v>
      </c>
      <c r="AJ50" s="1102"/>
      <c r="AK50" s="1102"/>
    </row>
    <row r="51" spans="2:37" x14ac:dyDescent="0.2">
      <c r="B51" s="1018"/>
      <c r="C51" s="1021"/>
      <c r="D51" s="1026"/>
      <c r="E51" s="1027"/>
      <c r="F51" s="1043"/>
      <c r="G51" s="1251"/>
      <c r="H51" s="1237"/>
      <c r="I51" s="176" t="s">
        <v>21</v>
      </c>
      <c r="J51" s="1314"/>
      <c r="K51" s="177"/>
      <c r="L51" s="178" t="s">
        <v>9</v>
      </c>
      <c r="M51" s="178"/>
      <c r="N51" s="174">
        <v>35</v>
      </c>
      <c r="O51" s="179">
        <v>32.9</v>
      </c>
      <c r="P51" s="788">
        <f t="shared" si="10"/>
        <v>32.484000000000002</v>
      </c>
      <c r="Q51" s="179">
        <v>32.1</v>
      </c>
      <c r="R51" s="179">
        <v>31.5</v>
      </c>
      <c r="S51" s="174">
        <v>31</v>
      </c>
      <c r="T51" s="788">
        <f t="shared" si="12"/>
        <v>30.978000000000002</v>
      </c>
      <c r="U51" s="788">
        <f t="shared" si="13"/>
        <v>30.56</v>
      </c>
      <c r="V51" s="671">
        <f t="shared" si="14"/>
        <v>30.45</v>
      </c>
      <c r="W51" s="179">
        <v>29.9</v>
      </c>
      <c r="X51" s="671">
        <f t="shared" si="15"/>
        <v>29.2</v>
      </c>
      <c r="Y51" s="179">
        <v>28.5</v>
      </c>
      <c r="Z51" s="671">
        <f t="shared" si="16"/>
        <v>27.65</v>
      </c>
      <c r="AA51" s="179">
        <v>26.8</v>
      </c>
      <c r="AB51" s="179">
        <v>25.9</v>
      </c>
      <c r="AC51" s="179">
        <v>25.1</v>
      </c>
      <c r="AD51" s="179">
        <v>24.2</v>
      </c>
      <c r="AE51" s="179">
        <v>23.5</v>
      </c>
      <c r="AF51" s="179">
        <v>22.8</v>
      </c>
      <c r="AG51" s="179">
        <v>22.1</v>
      </c>
      <c r="AH51" s="179">
        <v>21.5</v>
      </c>
      <c r="AI51" s="180">
        <v>20.8</v>
      </c>
      <c r="AJ51" s="1102"/>
      <c r="AK51" s="1102"/>
    </row>
    <row r="52" spans="2:37" x14ac:dyDescent="0.2">
      <c r="B52" s="1016" t="s">
        <v>57</v>
      </c>
      <c r="C52" s="1019" t="s">
        <v>82</v>
      </c>
      <c r="D52" s="1022" t="s">
        <v>75</v>
      </c>
      <c r="E52" s="1023"/>
      <c r="F52" s="1238" t="s">
        <v>285</v>
      </c>
      <c r="G52" s="1249" t="s">
        <v>213</v>
      </c>
      <c r="H52" s="1235" t="s">
        <v>274</v>
      </c>
      <c r="I52" s="176">
        <v>2004</v>
      </c>
      <c r="J52" s="1314"/>
      <c r="K52" s="179">
        <v>60</v>
      </c>
      <c r="L52" s="179">
        <v>35</v>
      </c>
      <c r="M52" s="179">
        <v>35</v>
      </c>
      <c r="N52" s="174">
        <v>35</v>
      </c>
      <c r="O52" s="179">
        <v>32.9</v>
      </c>
      <c r="P52" s="788">
        <f t="shared" si="10"/>
        <v>32.484000000000002</v>
      </c>
      <c r="Q52" s="179">
        <v>32.1</v>
      </c>
      <c r="R52" s="179">
        <v>31.5</v>
      </c>
      <c r="S52" s="174">
        <v>31</v>
      </c>
      <c r="T52" s="788">
        <f t="shared" si="12"/>
        <v>30.978000000000002</v>
      </c>
      <c r="U52" s="788">
        <f t="shared" si="13"/>
        <v>30.56</v>
      </c>
      <c r="V52" s="671">
        <f t="shared" si="14"/>
        <v>30.45</v>
      </c>
      <c r="W52" s="179">
        <v>29.9</v>
      </c>
      <c r="X52" s="671">
        <f t="shared" si="15"/>
        <v>29.2</v>
      </c>
      <c r="Y52" s="179">
        <v>28.5</v>
      </c>
      <c r="Z52" s="671">
        <f t="shared" si="16"/>
        <v>27.65</v>
      </c>
      <c r="AA52" s="179">
        <v>26.8</v>
      </c>
      <c r="AB52" s="179">
        <v>25.9</v>
      </c>
      <c r="AC52" s="179">
        <v>25.1</v>
      </c>
      <c r="AD52" s="179">
        <v>24.2</v>
      </c>
      <c r="AE52" s="179">
        <v>23.5</v>
      </c>
      <c r="AF52" s="179">
        <v>22.8</v>
      </c>
      <c r="AG52" s="179">
        <v>22.1</v>
      </c>
      <c r="AH52" s="179">
        <v>21.5</v>
      </c>
      <c r="AI52" s="180">
        <v>20.8</v>
      </c>
      <c r="AJ52" s="1102"/>
      <c r="AK52" s="1102"/>
    </row>
    <row r="53" spans="2:37" x14ac:dyDescent="0.2">
      <c r="B53" s="1017"/>
      <c r="C53" s="1020"/>
      <c r="D53" s="1024"/>
      <c r="E53" s="1025"/>
      <c r="F53" s="1042"/>
      <c r="G53" s="1250"/>
      <c r="H53" s="1236"/>
      <c r="I53" s="176" t="s">
        <v>22</v>
      </c>
      <c r="J53" s="1314"/>
      <c r="K53" s="177"/>
      <c r="L53" s="178" t="s">
        <v>9</v>
      </c>
      <c r="M53" s="178"/>
      <c r="N53" s="174">
        <v>35</v>
      </c>
      <c r="O53" s="179">
        <v>32.9</v>
      </c>
      <c r="P53" s="788">
        <f t="shared" si="10"/>
        <v>32.484000000000002</v>
      </c>
      <c r="Q53" s="179">
        <v>32.1</v>
      </c>
      <c r="R53" s="179">
        <v>31.5</v>
      </c>
      <c r="S53" s="174">
        <v>31</v>
      </c>
      <c r="T53" s="788">
        <f t="shared" si="12"/>
        <v>30.978000000000002</v>
      </c>
      <c r="U53" s="788">
        <f t="shared" si="13"/>
        <v>30.56</v>
      </c>
      <c r="V53" s="671">
        <f t="shared" si="14"/>
        <v>30.45</v>
      </c>
      <c r="W53" s="179">
        <v>29.9</v>
      </c>
      <c r="X53" s="671">
        <f t="shared" si="15"/>
        <v>29.2</v>
      </c>
      <c r="Y53" s="179">
        <v>28.5</v>
      </c>
      <c r="Z53" s="671">
        <f t="shared" si="16"/>
        <v>27.65</v>
      </c>
      <c r="AA53" s="179">
        <v>26.8</v>
      </c>
      <c r="AB53" s="179">
        <v>25.9</v>
      </c>
      <c r="AC53" s="179">
        <v>25.1</v>
      </c>
      <c r="AD53" s="179">
        <v>24.2</v>
      </c>
      <c r="AE53" s="179">
        <v>23.5</v>
      </c>
      <c r="AF53" s="179">
        <v>22.8</v>
      </c>
      <c r="AG53" s="179">
        <v>22.1</v>
      </c>
      <c r="AH53" s="179">
        <v>21.5</v>
      </c>
      <c r="AI53" s="180">
        <v>20.8</v>
      </c>
      <c r="AJ53" s="1102"/>
      <c r="AK53" s="1102"/>
    </row>
    <row r="54" spans="2:37" x14ac:dyDescent="0.2">
      <c r="B54" s="1018"/>
      <c r="C54" s="1021"/>
      <c r="D54" s="1026"/>
      <c r="E54" s="1027"/>
      <c r="F54" s="1043"/>
      <c r="G54" s="1251"/>
      <c r="H54" s="1237"/>
      <c r="I54" s="176" t="s">
        <v>23</v>
      </c>
      <c r="J54" s="1314"/>
      <c r="K54" s="177"/>
      <c r="L54" s="178" t="s">
        <v>9</v>
      </c>
      <c r="M54" s="178"/>
      <c r="N54" s="174">
        <v>35</v>
      </c>
      <c r="O54" s="179">
        <v>32.9</v>
      </c>
      <c r="P54" s="788">
        <f t="shared" si="10"/>
        <v>32.484000000000002</v>
      </c>
      <c r="Q54" s="179">
        <v>32.1</v>
      </c>
      <c r="R54" s="179">
        <v>31.5</v>
      </c>
      <c r="S54" s="174">
        <v>31</v>
      </c>
      <c r="T54" s="788">
        <f t="shared" si="12"/>
        <v>30.978000000000002</v>
      </c>
      <c r="U54" s="788">
        <f t="shared" si="13"/>
        <v>30.56</v>
      </c>
      <c r="V54" s="671">
        <f t="shared" si="14"/>
        <v>30.45</v>
      </c>
      <c r="W54" s="179">
        <v>29.9</v>
      </c>
      <c r="X54" s="671">
        <f t="shared" si="15"/>
        <v>29.2</v>
      </c>
      <c r="Y54" s="179">
        <v>28.5</v>
      </c>
      <c r="Z54" s="671">
        <f t="shared" si="16"/>
        <v>27.65</v>
      </c>
      <c r="AA54" s="179">
        <v>26.8</v>
      </c>
      <c r="AB54" s="179">
        <v>25.9</v>
      </c>
      <c r="AC54" s="179">
        <v>25.1</v>
      </c>
      <c r="AD54" s="179">
        <v>24.2</v>
      </c>
      <c r="AE54" s="179">
        <v>23.5</v>
      </c>
      <c r="AF54" s="179">
        <v>22.8</v>
      </c>
      <c r="AG54" s="179">
        <v>22.1</v>
      </c>
      <c r="AH54" s="179">
        <v>21.5</v>
      </c>
      <c r="AI54" s="180">
        <v>20.8</v>
      </c>
      <c r="AJ54" s="1102"/>
      <c r="AK54" s="1102"/>
    </row>
    <row r="55" spans="2:37" ht="39" thickBot="1" x14ac:dyDescent="0.25">
      <c r="B55" s="187" t="s">
        <v>57</v>
      </c>
      <c r="C55" s="437" t="s">
        <v>61</v>
      </c>
      <c r="D55" s="1294" t="s">
        <v>87</v>
      </c>
      <c r="E55" s="1295"/>
      <c r="F55" s="228" t="s">
        <v>302</v>
      </c>
      <c r="G55" s="438" t="s">
        <v>186</v>
      </c>
      <c r="H55" s="439" t="s">
        <v>274</v>
      </c>
      <c r="I55" s="440">
        <v>2007</v>
      </c>
      <c r="J55" s="1315"/>
      <c r="K55" s="194">
        <v>60</v>
      </c>
      <c r="L55" s="194">
        <v>35</v>
      </c>
      <c r="M55" s="194">
        <v>35</v>
      </c>
      <c r="N55" s="174">
        <v>35</v>
      </c>
      <c r="O55" s="194">
        <v>32.9</v>
      </c>
      <c r="P55" s="791">
        <f t="shared" si="10"/>
        <v>32.484000000000002</v>
      </c>
      <c r="Q55" s="194">
        <v>32.1</v>
      </c>
      <c r="R55" s="194">
        <v>31.5</v>
      </c>
      <c r="S55" s="194">
        <v>31</v>
      </c>
      <c r="T55" s="791">
        <f t="shared" si="12"/>
        <v>30.978000000000002</v>
      </c>
      <c r="U55" s="791">
        <f t="shared" si="13"/>
        <v>30.56</v>
      </c>
      <c r="V55" s="671">
        <f t="shared" si="14"/>
        <v>30.45</v>
      </c>
      <c r="W55" s="194">
        <v>29.9</v>
      </c>
      <c r="X55" s="671">
        <f t="shared" si="15"/>
        <v>29.2</v>
      </c>
      <c r="Y55" s="194">
        <v>28.5</v>
      </c>
      <c r="Z55" s="671">
        <f t="shared" si="16"/>
        <v>27.65</v>
      </c>
      <c r="AA55" s="194">
        <v>26.8</v>
      </c>
      <c r="AB55" s="194">
        <v>25.9</v>
      </c>
      <c r="AC55" s="194">
        <v>25.1</v>
      </c>
      <c r="AD55" s="194">
        <v>24.2</v>
      </c>
      <c r="AE55" s="194">
        <v>23.5</v>
      </c>
      <c r="AF55" s="194">
        <v>22.8</v>
      </c>
      <c r="AG55" s="194">
        <v>22.1</v>
      </c>
      <c r="AH55" s="194">
        <v>21.5</v>
      </c>
      <c r="AI55" s="195">
        <v>20.8</v>
      </c>
      <c r="AJ55" s="1102"/>
      <c r="AK55" s="1102"/>
    </row>
    <row r="56" spans="2:37" ht="13.5" thickBot="1" x14ac:dyDescent="0.25">
      <c r="B56" s="143"/>
      <c r="C56" s="143"/>
      <c r="D56" s="143"/>
      <c r="E56" s="143"/>
      <c r="F56" s="144"/>
      <c r="G56" s="143"/>
      <c r="H56" s="196" t="s">
        <v>94</v>
      </c>
      <c r="I56" s="197"/>
      <c r="J56" s="198"/>
      <c r="K56" s="199">
        <f t="shared" ref="K56:S56" si="17">MIN(K34:K55)</f>
        <v>60</v>
      </c>
      <c r="L56" s="199">
        <f t="shared" si="17"/>
        <v>35</v>
      </c>
      <c r="M56" s="199">
        <f t="shared" si="17"/>
        <v>35</v>
      </c>
      <c r="N56" s="199">
        <f t="shared" si="17"/>
        <v>35</v>
      </c>
      <c r="O56" s="199">
        <f t="shared" si="17"/>
        <v>32.9</v>
      </c>
      <c r="P56" s="789">
        <f t="shared" si="10"/>
        <v>32.328000000000003</v>
      </c>
      <c r="Q56" s="199">
        <f t="shared" si="17"/>
        <v>31.8</v>
      </c>
      <c r="R56" s="199">
        <f t="shared" si="17"/>
        <v>31.4</v>
      </c>
      <c r="S56" s="199">
        <f t="shared" si="17"/>
        <v>31</v>
      </c>
      <c r="T56" s="789">
        <f t="shared" si="12"/>
        <v>30.978000000000002</v>
      </c>
      <c r="U56" s="789">
        <f t="shared" si="13"/>
        <v>30.56</v>
      </c>
      <c r="V56" s="199"/>
      <c r="W56" s="199">
        <f>MIN(W34:W55)</f>
        <v>29.9</v>
      </c>
      <c r="X56" s="199"/>
      <c r="Y56" s="199">
        <f>MIN(Y34:Y55)</f>
        <v>28.3</v>
      </c>
      <c r="Z56" s="199"/>
      <c r="AA56" s="199">
        <f>MIN(AA34:AA55)</f>
        <v>25.9</v>
      </c>
      <c r="AB56" s="199">
        <f>MIN(AB34:AB55)</f>
        <v>25.4</v>
      </c>
      <c r="AC56" s="199">
        <f>MIN(AC34:AC55)</f>
        <v>25.1</v>
      </c>
      <c r="AD56" s="300"/>
      <c r="AE56" s="300"/>
      <c r="AF56" s="300"/>
      <c r="AG56" s="300"/>
      <c r="AH56" s="300"/>
      <c r="AI56" s="301"/>
      <c r="AJ56" s="1103"/>
      <c r="AK56" s="1103"/>
    </row>
    <row r="57" spans="2:37" x14ac:dyDescent="0.2">
      <c r="B57" s="33"/>
      <c r="C57" s="33"/>
      <c r="D57" s="33"/>
      <c r="E57" s="33"/>
      <c r="F57" s="100"/>
      <c r="G57" s="33"/>
      <c r="H57" s="16"/>
      <c r="I57" s="16"/>
      <c r="J57" s="16"/>
      <c r="K57" s="17"/>
      <c r="L57" s="17"/>
      <c r="M57" s="17"/>
      <c r="N57" s="17"/>
      <c r="O57" s="17"/>
      <c r="P57" s="495"/>
      <c r="Q57" s="17"/>
      <c r="R57" s="17"/>
      <c r="S57" s="17"/>
      <c r="T57" s="495"/>
      <c r="U57" s="495"/>
      <c r="V57" s="17"/>
      <c r="W57" s="17"/>
      <c r="X57" s="17"/>
      <c r="Y57" s="17"/>
      <c r="Z57" s="17"/>
      <c r="AA57" s="17"/>
      <c r="AB57" s="17"/>
      <c r="AC57" s="17"/>
      <c r="AD57" s="93"/>
      <c r="AE57" s="93"/>
      <c r="AF57" s="93"/>
      <c r="AG57" s="93"/>
      <c r="AH57" s="93"/>
      <c r="AI57" s="93"/>
    </row>
    <row r="58" spans="2:37" ht="13.5" thickBot="1" x14ac:dyDescent="0.25">
      <c r="B58" s="33"/>
      <c r="C58" s="33"/>
      <c r="D58" s="33"/>
      <c r="E58" s="33"/>
      <c r="F58" s="100"/>
      <c r="G58" s="33"/>
      <c r="H58" s="16"/>
      <c r="I58" s="16"/>
      <c r="J58" s="16"/>
      <c r="K58" s="17"/>
      <c r="L58" s="17"/>
      <c r="M58" s="17"/>
      <c r="N58" s="17"/>
      <c r="O58" s="17"/>
      <c r="P58" s="495"/>
      <c r="Q58" s="17"/>
      <c r="R58" s="17"/>
      <c r="S58" s="17"/>
      <c r="T58" s="495"/>
      <c r="U58" s="495"/>
      <c r="V58" s="17"/>
      <c r="W58" s="17"/>
      <c r="X58" s="17"/>
      <c r="Y58" s="17"/>
      <c r="Z58" s="17"/>
      <c r="AA58" s="17"/>
      <c r="AB58" s="17"/>
      <c r="AC58" s="17"/>
      <c r="AD58" s="93"/>
      <c r="AE58" s="93"/>
      <c r="AF58" s="93"/>
      <c r="AG58" s="93"/>
      <c r="AH58" s="93"/>
      <c r="AI58" s="93"/>
    </row>
    <row r="59" spans="2:37" x14ac:dyDescent="0.2">
      <c r="B59" s="205"/>
      <c r="C59" s="206"/>
      <c r="D59" s="206"/>
      <c r="E59" s="206"/>
      <c r="F59" s="206"/>
      <c r="G59" s="206"/>
      <c r="H59" s="206"/>
      <c r="I59" s="206"/>
      <c r="J59" s="207"/>
      <c r="K59" s="148" t="s">
        <v>95</v>
      </c>
      <c r="L59" s="149"/>
      <c r="M59" s="149"/>
      <c r="N59" s="149"/>
      <c r="O59" s="149"/>
      <c r="P59" s="701"/>
      <c r="Q59" s="149"/>
      <c r="R59" s="149"/>
      <c r="S59" s="149"/>
      <c r="T59" s="701"/>
      <c r="U59" s="701"/>
      <c r="V59" s="149"/>
      <c r="W59" s="149"/>
      <c r="X59" s="149"/>
      <c r="Y59" s="149"/>
      <c r="Z59" s="149"/>
      <c r="AA59" s="149"/>
      <c r="AB59" s="149"/>
      <c r="AC59" s="149"/>
      <c r="AD59" s="149"/>
      <c r="AE59" s="149"/>
      <c r="AF59" s="149"/>
      <c r="AG59" s="149"/>
      <c r="AH59" s="149"/>
      <c r="AI59" s="150"/>
      <c r="AJ59" s="1339" t="s">
        <v>473</v>
      </c>
      <c r="AK59" s="1339" t="s">
        <v>472</v>
      </c>
    </row>
    <row r="60" spans="2:37" ht="13.5" thickBot="1" x14ac:dyDescent="0.25">
      <c r="B60" s="208"/>
      <c r="C60" s="209"/>
      <c r="D60" s="209"/>
      <c r="E60" s="209"/>
      <c r="F60" s="209"/>
      <c r="G60" s="209"/>
      <c r="H60" s="209"/>
      <c r="I60" s="209"/>
      <c r="J60" s="210"/>
      <c r="K60" s="154" t="s">
        <v>169</v>
      </c>
      <c r="L60" s="155"/>
      <c r="M60" s="155"/>
      <c r="N60" s="155"/>
      <c r="O60" s="155"/>
      <c r="P60" s="704"/>
      <c r="Q60" s="155"/>
      <c r="R60" s="155"/>
      <c r="S60" s="155"/>
      <c r="T60" s="704"/>
      <c r="U60" s="704"/>
      <c r="V60" s="155"/>
      <c r="W60" s="155"/>
      <c r="X60" s="155"/>
      <c r="Y60" s="155"/>
      <c r="Z60" s="155"/>
      <c r="AA60" s="155"/>
      <c r="AB60" s="155"/>
      <c r="AC60" s="155"/>
      <c r="AD60" s="155"/>
      <c r="AE60" s="155"/>
      <c r="AF60" s="155"/>
      <c r="AG60" s="155"/>
      <c r="AH60" s="155"/>
      <c r="AI60" s="156"/>
      <c r="AJ60" s="1102"/>
      <c r="AK60" s="1102"/>
    </row>
    <row r="61" spans="2:37" ht="26.25" thickBot="1" x14ac:dyDescent="0.25">
      <c r="B61" s="229" t="s">
        <v>41</v>
      </c>
      <c r="C61" s="231" t="s">
        <v>42</v>
      </c>
      <c r="D61" s="232" t="s">
        <v>43</v>
      </c>
      <c r="E61" s="233"/>
      <c r="F61" s="234" t="s">
        <v>177</v>
      </c>
      <c r="G61" s="235" t="s">
        <v>47</v>
      </c>
      <c r="H61" s="664" t="s">
        <v>0</v>
      </c>
      <c r="I61" s="709" t="s">
        <v>1</v>
      </c>
      <c r="J61" s="709" t="s">
        <v>2</v>
      </c>
      <c r="K61" s="710" t="s">
        <v>3</v>
      </c>
      <c r="L61" s="710" t="s">
        <v>4</v>
      </c>
      <c r="M61" s="667" t="s">
        <v>5</v>
      </c>
      <c r="N61" s="709">
        <v>100</v>
      </c>
      <c r="O61" s="668">
        <v>150</v>
      </c>
      <c r="P61" s="783">
        <v>176</v>
      </c>
      <c r="Q61" s="668">
        <v>200</v>
      </c>
      <c r="R61" s="668">
        <v>250</v>
      </c>
      <c r="S61" s="668">
        <v>300</v>
      </c>
      <c r="T61" s="783">
        <v>302</v>
      </c>
      <c r="U61" s="783">
        <v>340</v>
      </c>
      <c r="V61" s="668">
        <v>350</v>
      </c>
      <c r="W61" s="668">
        <v>400</v>
      </c>
      <c r="X61" s="668">
        <v>450</v>
      </c>
      <c r="Y61" s="668">
        <v>500</v>
      </c>
      <c r="Z61" s="668">
        <v>550</v>
      </c>
      <c r="AA61" s="668">
        <v>600</v>
      </c>
      <c r="AB61" s="668">
        <v>650</v>
      </c>
      <c r="AC61" s="668">
        <v>700</v>
      </c>
      <c r="AD61" s="668">
        <v>750</v>
      </c>
      <c r="AE61" s="668">
        <v>800</v>
      </c>
      <c r="AF61" s="668">
        <v>850</v>
      </c>
      <c r="AG61" s="668">
        <v>900</v>
      </c>
      <c r="AH61" s="668">
        <v>950</v>
      </c>
      <c r="AI61" s="669">
        <v>1000</v>
      </c>
      <c r="AJ61" s="1102"/>
      <c r="AK61" s="1102"/>
    </row>
    <row r="62" spans="2:37" ht="12.75" customHeight="1" x14ac:dyDescent="0.2">
      <c r="B62" s="1037" t="s">
        <v>48</v>
      </c>
      <c r="C62" s="1298" t="s">
        <v>215</v>
      </c>
      <c r="D62" s="1039" t="s">
        <v>74</v>
      </c>
      <c r="E62" s="1040"/>
      <c r="F62" s="1041" t="s">
        <v>96</v>
      </c>
      <c r="G62" s="1258" t="s">
        <v>186</v>
      </c>
      <c r="H62" s="1014" t="s">
        <v>234</v>
      </c>
      <c r="I62" s="213">
        <v>1989</v>
      </c>
      <c r="J62" s="1301" t="s">
        <v>233</v>
      </c>
      <c r="K62" s="174">
        <v>60</v>
      </c>
      <c r="L62" s="174">
        <v>35</v>
      </c>
      <c r="M62" s="174"/>
      <c r="N62" s="174">
        <v>35</v>
      </c>
      <c r="O62" s="671">
        <f>N62-(0.5*(N62-Q62))</f>
        <v>33.450000000000003</v>
      </c>
      <c r="P62" s="787">
        <f>IF(O62="",IF(N62="","",(N62-(N62-Q62)/($Q$5-$N$5)*($P$5-$N$5))),(O62-(O62-Q62)/($Q$5-$O$5)*($P$5-$O$5)))</f>
        <v>32.643999999999998</v>
      </c>
      <c r="Q62" s="174">
        <v>31.9</v>
      </c>
      <c r="R62" s="671">
        <f>Q62-(0.5*(Q62-S62))</f>
        <v>31.45</v>
      </c>
      <c r="S62" s="174">
        <v>31</v>
      </c>
      <c r="T62" s="787">
        <f>IF(S62="","",(S62-(S62-W62)/($W$5-$S$5)*($T$5-$S$5)))</f>
        <v>30.98</v>
      </c>
      <c r="U62" s="787">
        <f>IF(S62="","",(S62-(S62-W62)/($W$5-$S$5)*($U$5-$S$5)))</f>
        <v>30.6</v>
      </c>
      <c r="V62" s="671">
        <f>S62-(0.5*(S62-W62))</f>
        <v>30.5</v>
      </c>
      <c r="W62" s="174">
        <v>30</v>
      </c>
      <c r="X62" s="671">
        <f>W62-(0.5*(W62-Y62))</f>
        <v>29.15</v>
      </c>
      <c r="Y62" s="174">
        <v>28.3</v>
      </c>
      <c r="Z62" s="671">
        <f>Y62-(0.5*(Y62-AA62))</f>
        <v>27.1</v>
      </c>
      <c r="AA62" s="174">
        <v>25.9</v>
      </c>
      <c r="AB62" s="174">
        <v>25.4</v>
      </c>
      <c r="AC62" s="174">
        <v>25.2</v>
      </c>
      <c r="AD62" s="174">
        <v>24.4</v>
      </c>
      <c r="AE62" s="174">
        <v>23.3</v>
      </c>
      <c r="AF62" s="174">
        <v>22.5</v>
      </c>
      <c r="AG62" s="174">
        <v>22.5</v>
      </c>
      <c r="AH62" s="174">
        <v>21.4</v>
      </c>
      <c r="AI62" s="175">
        <v>19.5</v>
      </c>
      <c r="AJ62" s="1102"/>
      <c r="AK62" s="1102"/>
    </row>
    <row r="63" spans="2:37" x14ac:dyDescent="0.2">
      <c r="B63" s="1296"/>
      <c r="C63" s="1290"/>
      <c r="D63" s="1299"/>
      <c r="E63" s="1300"/>
      <c r="F63" s="1290"/>
      <c r="G63" s="1291"/>
      <c r="H63" s="1293"/>
      <c r="I63" s="214" t="s">
        <v>32</v>
      </c>
      <c r="J63" s="1293"/>
      <c r="K63" s="178"/>
      <c r="L63" s="178" t="s">
        <v>9</v>
      </c>
      <c r="M63" s="178"/>
      <c r="N63" s="174">
        <v>35</v>
      </c>
      <c r="O63" s="671">
        <f t="shared" ref="O63:O74" si="18">N63-(0.5*(N63-Q63))</f>
        <v>33.450000000000003</v>
      </c>
      <c r="P63" s="788">
        <f t="shared" ref="P63:P84" si="19">IF(O63="",IF(N63="","",(N63-(N63-Q63)/($Q$5-$N$5)*($P$5-$N$5))),(O63-(O63-Q63)/($Q$5-$O$5)*($P$5-$O$5)))</f>
        <v>32.643999999999998</v>
      </c>
      <c r="Q63" s="174">
        <v>31.9</v>
      </c>
      <c r="R63" s="671">
        <f t="shared" ref="R63:R74" si="20">Q63-(0.5*(Q63-S63))</f>
        <v>31.45</v>
      </c>
      <c r="S63" s="174">
        <v>31</v>
      </c>
      <c r="T63" s="788">
        <f t="shared" ref="T63:T84" si="21">IF(S63="","",(S63-(S63-W63)/($W$5-$S$5)*($T$5-$S$5)))</f>
        <v>30.98</v>
      </c>
      <c r="U63" s="788">
        <f t="shared" ref="U63:U84" si="22">IF(S63="","",(S63-(S63-W63)/($W$5-$S$5)*($U$5-$S$5)))</f>
        <v>30.6</v>
      </c>
      <c r="V63" s="671">
        <f t="shared" ref="V63:V83" si="23">S63-(0.5*(S63-W63))</f>
        <v>30.5</v>
      </c>
      <c r="W63" s="174">
        <v>30</v>
      </c>
      <c r="X63" s="671">
        <f t="shared" ref="X63:X83" si="24">W63-(0.5*(W63-Y63))</f>
        <v>29.15</v>
      </c>
      <c r="Y63" s="174">
        <v>28.3</v>
      </c>
      <c r="Z63" s="671">
        <f t="shared" ref="Z63:Z83" si="25">Y63-(0.5*(Y63-AA63))</f>
        <v>27.1</v>
      </c>
      <c r="AA63" s="174">
        <v>25.9</v>
      </c>
      <c r="AB63" s="174">
        <v>25.4</v>
      </c>
      <c r="AC63" s="174">
        <v>25.2</v>
      </c>
      <c r="AD63" s="174">
        <v>24.4</v>
      </c>
      <c r="AE63" s="174">
        <v>23.3</v>
      </c>
      <c r="AF63" s="174">
        <v>22.5</v>
      </c>
      <c r="AG63" s="174">
        <v>22.5</v>
      </c>
      <c r="AH63" s="174">
        <v>21.4</v>
      </c>
      <c r="AI63" s="175">
        <v>19.5</v>
      </c>
      <c r="AJ63" s="1102"/>
      <c r="AK63" s="1102"/>
    </row>
    <row r="64" spans="2:37" x14ac:dyDescent="0.2">
      <c r="B64" s="1296"/>
      <c r="C64" s="1290"/>
      <c r="D64" s="1299"/>
      <c r="E64" s="1300"/>
      <c r="F64" s="1290"/>
      <c r="G64" s="1291"/>
      <c r="H64" s="1293"/>
      <c r="I64" s="214" t="s">
        <v>35</v>
      </c>
      <c r="J64" s="1293"/>
      <c r="K64" s="178"/>
      <c r="L64" s="178" t="s">
        <v>9</v>
      </c>
      <c r="M64" s="178"/>
      <c r="N64" s="174">
        <v>35</v>
      </c>
      <c r="O64" s="671">
        <f t="shared" si="18"/>
        <v>33.450000000000003</v>
      </c>
      <c r="P64" s="788">
        <f t="shared" si="19"/>
        <v>32.643999999999998</v>
      </c>
      <c r="Q64" s="174">
        <v>31.9</v>
      </c>
      <c r="R64" s="671">
        <f t="shared" si="20"/>
        <v>31.45</v>
      </c>
      <c r="S64" s="174">
        <v>31</v>
      </c>
      <c r="T64" s="788">
        <f t="shared" si="21"/>
        <v>30.98</v>
      </c>
      <c r="U64" s="788">
        <f t="shared" si="22"/>
        <v>30.6</v>
      </c>
      <c r="V64" s="671">
        <f t="shared" si="23"/>
        <v>30.5</v>
      </c>
      <c r="W64" s="174">
        <v>30</v>
      </c>
      <c r="X64" s="671">
        <f t="shared" si="24"/>
        <v>29.15</v>
      </c>
      <c r="Y64" s="174">
        <v>28.3</v>
      </c>
      <c r="Z64" s="671">
        <f t="shared" si="25"/>
        <v>27.1</v>
      </c>
      <c r="AA64" s="174">
        <v>25.9</v>
      </c>
      <c r="AB64" s="174">
        <v>25.4</v>
      </c>
      <c r="AC64" s="174">
        <v>25.2</v>
      </c>
      <c r="AD64" s="174">
        <v>24.4</v>
      </c>
      <c r="AE64" s="174">
        <v>23.3</v>
      </c>
      <c r="AF64" s="174">
        <v>22.5</v>
      </c>
      <c r="AG64" s="174">
        <v>22.5</v>
      </c>
      <c r="AH64" s="174">
        <v>21.4</v>
      </c>
      <c r="AI64" s="175">
        <v>19.5</v>
      </c>
      <c r="AJ64" s="1102"/>
      <c r="AK64" s="1102"/>
    </row>
    <row r="65" spans="2:37" x14ac:dyDescent="0.2">
      <c r="B65" s="1297"/>
      <c r="C65" s="1290"/>
      <c r="D65" s="1299"/>
      <c r="E65" s="1300"/>
      <c r="F65" s="1290"/>
      <c r="G65" s="1291"/>
      <c r="H65" s="1293"/>
      <c r="I65" s="214" t="s">
        <v>10</v>
      </c>
      <c r="J65" s="1293"/>
      <c r="K65" s="178"/>
      <c r="L65" s="178" t="s">
        <v>9</v>
      </c>
      <c r="M65" s="178"/>
      <c r="N65" s="174">
        <v>35</v>
      </c>
      <c r="O65" s="671">
        <f t="shared" si="18"/>
        <v>33.450000000000003</v>
      </c>
      <c r="P65" s="788">
        <f t="shared" si="19"/>
        <v>32.643999999999998</v>
      </c>
      <c r="Q65" s="174">
        <v>31.9</v>
      </c>
      <c r="R65" s="671">
        <f t="shared" si="20"/>
        <v>31.45</v>
      </c>
      <c r="S65" s="174">
        <v>31</v>
      </c>
      <c r="T65" s="788">
        <f t="shared" si="21"/>
        <v>30.98</v>
      </c>
      <c r="U65" s="788">
        <f t="shared" si="22"/>
        <v>30.6</v>
      </c>
      <c r="V65" s="671">
        <f t="shared" si="23"/>
        <v>30.5</v>
      </c>
      <c r="W65" s="174">
        <v>30</v>
      </c>
      <c r="X65" s="671">
        <f t="shared" si="24"/>
        <v>29.15</v>
      </c>
      <c r="Y65" s="174">
        <v>28.3</v>
      </c>
      <c r="Z65" s="671">
        <f t="shared" si="25"/>
        <v>27.1</v>
      </c>
      <c r="AA65" s="174">
        <v>25.9</v>
      </c>
      <c r="AB65" s="174">
        <v>25.4</v>
      </c>
      <c r="AC65" s="174">
        <v>25.2</v>
      </c>
      <c r="AD65" s="174">
        <v>24.4</v>
      </c>
      <c r="AE65" s="174">
        <v>23.3</v>
      </c>
      <c r="AF65" s="174">
        <v>22.5</v>
      </c>
      <c r="AG65" s="174">
        <v>22.5</v>
      </c>
      <c r="AH65" s="174">
        <v>21.4</v>
      </c>
      <c r="AI65" s="175">
        <v>19.5</v>
      </c>
      <c r="AJ65" s="1102"/>
      <c r="AK65" s="1102"/>
    </row>
    <row r="66" spans="2:37" ht="12.75" customHeight="1" x14ac:dyDescent="0.2">
      <c r="B66" s="1016" t="s">
        <v>57</v>
      </c>
      <c r="C66" s="1273" t="s">
        <v>83</v>
      </c>
      <c r="D66" s="1022" t="s">
        <v>75</v>
      </c>
      <c r="E66" s="1023"/>
      <c r="F66" s="1238" t="s">
        <v>264</v>
      </c>
      <c r="G66" s="1249" t="s">
        <v>187</v>
      </c>
      <c r="H66" s="1013" t="s">
        <v>234</v>
      </c>
      <c r="I66" s="214">
        <v>1992</v>
      </c>
      <c r="J66" s="1293"/>
      <c r="K66" s="179">
        <v>60</v>
      </c>
      <c r="L66" s="179">
        <v>35</v>
      </c>
      <c r="M66" s="179">
        <v>35</v>
      </c>
      <c r="N66" s="174">
        <v>35</v>
      </c>
      <c r="O66" s="671">
        <f t="shared" si="18"/>
        <v>33.450000000000003</v>
      </c>
      <c r="P66" s="788">
        <f t="shared" si="19"/>
        <v>32.643999999999998</v>
      </c>
      <c r="Q66" s="174">
        <v>31.9</v>
      </c>
      <c r="R66" s="671">
        <f t="shared" si="20"/>
        <v>31.45</v>
      </c>
      <c r="S66" s="174">
        <v>31</v>
      </c>
      <c r="T66" s="788">
        <f t="shared" si="21"/>
        <v>30.98</v>
      </c>
      <c r="U66" s="788">
        <f t="shared" si="22"/>
        <v>30.6</v>
      </c>
      <c r="V66" s="671">
        <f t="shared" si="23"/>
        <v>30.5</v>
      </c>
      <c r="W66" s="174">
        <v>30</v>
      </c>
      <c r="X66" s="671">
        <f t="shared" si="24"/>
        <v>29.15</v>
      </c>
      <c r="Y66" s="174">
        <v>28.3</v>
      </c>
      <c r="Z66" s="671">
        <f t="shared" si="25"/>
        <v>27.1</v>
      </c>
      <c r="AA66" s="174">
        <v>25.9</v>
      </c>
      <c r="AB66" s="174">
        <v>25.4</v>
      </c>
      <c r="AC66" s="174">
        <v>25.2</v>
      </c>
      <c r="AD66" s="174">
        <v>24.4</v>
      </c>
      <c r="AE66" s="174">
        <v>23.3</v>
      </c>
      <c r="AF66" s="174">
        <v>22.5</v>
      </c>
      <c r="AG66" s="179">
        <v>22.2</v>
      </c>
      <c r="AH66" s="174">
        <v>21.4</v>
      </c>
      <c r="AI66" s="175">
        <v>19.5</v>
      </c>
      <c r="AJ66" s="1102"/>
      <c r="AK66" s="1102"/>
    </row>
    <row r="67" spans="2:37" x14ac:dyDescent="0.2">
      <c r="B67" s="1296"/>
      <c r="C67" s="1290"/>
      <c r="D67" s="1299"/>
      <c r="E67" s="1300"/>
      <c r="F67" s="1290"/>
      <c r="G67" s="1291"/>
      <c r="H67" s="1293"/>
      <c r="I67" s="214" t="s">
        <v>11</v>
      </c>
      <c r="J67" s="1293"/>
      <c r="K67" s="178"/>
      <c r="L67" s="178" t="s">
        <v>9</v>
      </c>
      <c r="M67" s="178"/>
      <c r="N67" s="174">
        <v>35</v>
      </c>
      <c r="O67" s="671">
        <f t="shared" si="18"/>
        <v>33.450000000000003</v>
      </c>
      <c r="P67" s="788">
        <f t="shared" si="19"/>
        <v>32.643999999999998</v>
      </c>
      <c r="Q67" s="174">
        <v>31.9</v>
      </c>
      <c r="R67" s="671">
        <f t="shared" si="20"/>
        <v>31.45</v>
      </c>
      <c r="S67" s="174">
        <v>31</v>
      </c>
      <c r="T67" s="788">
        <f t="shared" si="21"/>
        <v>30.98</v>
      </c>
      <c r="U67" s="788">
        <f t="shared" si="22"/>
        <v>30.6</v>
      </c>
      <c r="V67" s="671">
        <f t="shared" si="23"/>
        <v>30.5</v>
      </c>
      <c r="W67" s="174">
        <v>30</v>
      </c>
      <c r="X67" s="671">
        <f t="shared" si="24"/>
        <v>29.15</v>
      </c>
      <c r="Y67" s="174">
        <v>28.3</v>
      </c>
      <c r="Z67" s="671">
        <f t="shared" si="25"/>
        <v>27.1</v>
      </c>
      <c r="AA67" s="174">
        <v>25.9</v>
      </c>
      <c r="AB67" s="174">
        <v>25.4</v>
      </c>
      <c r="AC67" s="174">
        <v>25.2</v>
      </c>
      <c r="AD67" s="174">
        <v>24.4</v>
      </c>
      <c r="AE67" s="174">
        <v>23.3</v>
      </c>
      <c r="AF67" s="174">
        <v>22.5</v>
      </c>
      <c r="AG67" s="179">
        <v>22.2</v>
      </c>
      <c r="AH67" s="174">
        <v>21.4</v>
      </c>
      <c r="AI67" s="175">
        <v>19.5</v>
      </c>
      <c r="AJ67" s="1102"/>
      <c r="AK67" s="1102"/>
    </row>
    <row r="68" spans="2:37" x14ac:dyDescent="0.2">
      <c r="B68" s="1296"/>
      <c r="C68" s="1290"/>
      <c r="D68" s="1299"/>
      <c r="E68" s="1300"/>
      <c r="F68" s="1290"/>
      <c r="G68" s="1291"/>
      <c r="H68" s="1293"/>
      <c r="I68" s="214" t="s">
        <v>12</v>
      </c>
      <c r="J68" s="1293"/>
      <c r="K68" s="178"/>
      <c r="L68" s="178" t="s">
        <v>9</v>
      </c>
      <c r="M68" s="178"/>
      <c r="N68" s="174">
        <v>35</v>
      </c>
      <c r="O68" s="671">
        <f t="shared" si="18"/>
        <v>33.450000000000003</v>
      </c>
      <c r="P68" s="788">
        <f t="shared" si="19"/>
        <v>32.643999999999998</v>
      </c>
      <c r="Q68" s="174">
        <v>31.9</v>
      </c>
      <c r="R68" s="671">
        <f t="shared" si="20"/>
        <v>31.45</v>
      </c>
      <c r="S68" s="174">
        <v>31</v>
      </c>
      <c r="T68" s="788">
        <f t="shared" si="21"/>
        <v>30.98</v>
      </c>
      <c r="U68" s="788">
        <f t="shared" si="22"/>
        <v>30.6</v>
      </c>
      <c r="V68" s="671">
        <f t="shared" si="23"/>
        <v>30.5</v>
      </c>
      <c r="W68" s="174">
        <v>30</v>
      </c>
      <c r="X68" s="671">
        <f t="shared" si="24"/>
        <v>29.15</v>
      </c>
      <c r="Y68" s="174">
        <v>28.3</v>
      </c>
      <c r="Z68" s="671">
        <f t="shared" si="25"/>
        <v>27.1</v>
      </c>
      <c r="AA68" s="174">
        <v>25.9</v>
      </c>
      <c r="AB68" s="174">
        <v>25.4</v>
      </c>
      <c r="AC68" s="174">
        <v>25.2</v>
      </c>
      <c r="AD68" s="174">
        <v>24.4</v>
      </c>
      <c r="AE68" s="174">
        <v>23.3</v>
      </c>
      <c r="AF68" s="174">
        <v>22.5</v>
      </c>
      <c r="AG68" s="179">
        <v>22.2</v>
      </c>
      <c r="AH68" s="174">
        <v>21.4</v>
      </c>
      <c r="AI68" s="175">
        <v>19.5</v>
      </c>
      <c r="AJ68" s="1102"/>
      <c r="AK68" s="1102"/>
    </row>
    <row r="69" spans="2:37" x14ac:dyDescent="0.2">
      <c r="B69" s="1296"/>
      <c r="C69" s="1290"/>
      <c r="D69" s="1299"/>
      <c r="E69" s="1300"/>
      <c r="F69" s="1290"/>
      <c r="G69" s="1291"/>
      <c r="H69" s="1293"/>
      <c r="I69" s="214" t="s">
        <v>13</v>
      </c>
      <c r="J69" s="1293"/>
      <c r="K69" s="178"/>
      <c r="L69" s="178" t="s">
        <v>9</v>
      </c>
      <c r="M69" s="178"/>
      <c r="N69" s="174">
        <v>35</v>
      </c>
      <c r="O69" s="671">
        <f t="shared" si="18"/>
        <v>33.450000000000003</v>
      </c>
      <c r="P69" s="788">
        <f t="shared" si="19"/>
        <v>32.643999999999998</v>
      </c>
      <c r="Q69" s="174">
        <v>31.9</v>
      </c>
      <c r="R69" s="671">
        <f t="shared" si="20"/>
        <v>31.45</v>
      </c>
      <c r="S69" s="174">
        <v>31</v>
      </c>
      <c r="T69" s="788">
        <f t="shared" si="21"/>
        <v>30.98</v>
      </c>
      <c r="U69" s="788">
        <f t="shared" si="22"/>
        <v>30.6</v>
      </c>
      <c r="V69" s="671">
        <f t="shared" si="23"/>
        <v>30.5</v>
      </c>
      <c r="W69" s="174">
        <v>30</v>
      </c>
      <c r="X69" s="671">
        <f t="shared" si="24"/>
        <v>29.15</v>
      </c>
      <c r="Y69" s="174">
        <v>28.3</v>
      </c>
      <c r="Z69" s="671">
        <f t="shared" si="25"/>
        <v>27.1</v>
      </c>
      <c r="AA69" s="174">
        <v>25.9</v>
      </c>
      <c r="AB69" s="174">
        <v>25.4</v>
      </c>
      <c r="AC69" s="174">
        <v>25.2</v>
      </c>
      <c r="AD69" s="174">
        <v>24.4</v>
      </c>
      <c r="AE69" s="174">
        <v>23.3</v>
      </c>
      <c r="AF69" s="174">
        <v>22.5</v>
      </c>
      <c r="AG69" s="179">
        <v>22.2</v>
      </c>
      <c r="AH69" s="174">
        <v>21.4</v>
      </c>
      <c r="AI69" s="175">
        <v>19.5</v>
      </c>
      <c r="AJ69" s="1102"/>
      <c r="AK69" s="1102"/>
    </row>
    <row r="70" spans="2:37" ht="12.75" customHeight="1" x14ac:dyDescent="0.2">
      <c r="B70" s="1016" t="s">
        <v>57</v>
      </c>
      <c r="C70" s="1273" t="s">
        <v>227</v>
      </c>
      <c r="D70" s="1022" t="s">
        <v>75</v>
      </c>
      <c r="E70" s="1023"/>
      <c r="F70" s="1238" t="s">
        <v>279</v>
      </c>
      <c r="G70" s="1249" t="s">
        <v>187</v>
      </c>
      <c r="H70" s="1013" t="s">
        <v>234</v>
      </c>
      <c r="I70" s="214">
        <v>1995</v>
      </c>
      <c r="J70" s="1293"/>
      <c r="K70" s="217">
        <v>60</v>
      </c>
      <c r="L70" s="217">
        <v>35</v>
      </c>
      <c r="M70" s="217">
        <v>35</v>
      </c>
      <c r="N70" s="174">
        <v>35</v>
      </c>
      <c r="O70" s="671">
        <f t="shared" si="18"/>
        <v>33.450000000000003</v>
      </c>
      <c r="P70" s="788">
        <f t="shared" si="19"/>
        <v>32.643999999999998</v>
      </c>
      <c r="Q70" s="174">
        <v>31.9</v>
      </c>
      <c r="R70" s="671">
        <f t="shared" si="20"/>
        <v>31.45</v>
      </c>
      <c r="S70" s="174">
        <v>31</v>
      </c>
      <c r="T70" s="788">
        <f t="shared" si="21"/>
        <v>30.98</v>
      </c>
      <c r="U70" s="788">
        <f t="shared" si="22"/>
        <v>30.6</v>
      </c>
      <c r="V70" s="671">
        <f t="shared" si="23"/>
        <v>30.5</v>
      </c>
      <c r="W70" s="174">
        <v>30</v>
      </c>
      <c r="X70" s="671">
        <f t="shared" si="24"/>
        <v>29.15</v>
      </c>
      <c r="Y70" s="174">
        <v>28.3</v>
      </c>
      <c r="Z70" s="671">
        <f t="shared" si="25"/>
        <v>27.1</v>
      </c>
      <c r="AA70" s="174">
        <v>25.9</v>
      </c>
      <c r="AB70" s="174">
        <v>25.4</v>
      </c>
      <c r="AC70" s="174">
        <v>25.2</v>
      </c>
      <c r="AD70" s="174">
        <v>24.4</v>
      </c>
      <c r="AE70" s="174">
        <v>23.3</v>
      </c>
      <c r="AF70" s="174">
        <v>22.5</v>
      </c>
      <c r="AG70" s="179">
        <v>22.2</v>
      </c>
      <c r="AH70" s="174">
        <v>21.4</v>
      </c>
      <c r="AI70" s="175">
        <v>19.5</v>
      </c>
      <c r="AJ70" s="1102"/>
      <c r="AK70" s="1102"/>
    </row>
    <row r="71" spans="2:37" x14ac:dyDescent="0.2">
      <c r="B71" s="1296"/>
      <c r="C71" s="1290"/>
      <c r="D71" s="1299"/>
      <c r="E71" s="1300"/>
      <c r="F71" s="1290"/>
      <c r="G71" s="1291"/>
      <c r="H71" s="1293"/>
      <c r="I71" s="214" t="s">
        <v>26</v>
      </c>
      <c r="J71" s="1293"/>
      <c r="K71" s="178"/>
      <c r="L71" s="178" t="s">
        <v>9</v>
      </c>
      <c r="M71" s="178"/>
      <c r="N71" s="174">
        <v>35</v>
      </c>
      <c r="O71" s="671">
        <f t="shared" si="18"/>
        <v>33.450000000000003</v>
      </c>
      <c r="P71" s="788">
        <f t="shared" si="19"/>
        <v>32.643999999999998</v>
      </c>
      <c r="Q71" s="174">
        <v>31.9</v>
      </c>
      <c r="R71" s="671">
        <f t="shared" si="20"/>
        <v>31.45</v>
      </c>
      <c r="S71" s="174">
        <v>31</v>
      </c>
      <c r="T71" s="788">
        <f t="shared" si="21"/>
        <v>30.98</v>
      </c>
      <c r="U71" s="788">
        <f t="shared" si="22"/>
        <v>30.6</v>
      </c>
      <c r="V71" s="671">
        <f t="shared" si="23"/>
        <v>30.5</v>
      </c>
      <c r="W71" s="174">
        <v>30</v>
      </c>
      <c r="X71" s="671">
        <f t="shared" si="24"/>
        <v>29.15</v>
      </c>
      <c r="Y71" s="174">
        <v>28.3</v>
      </c>
      <c r="Z71" s="671">
        <f t="shared" si="25"/>
        <v>27.1</v>
      </c>
      <c r="AA71" s="174">
        <v>25.9</v>
      </c>
      <c r="AB71" s="174">
        <v>25.4</v>
      </c>
      <c r="AC71" s="174">
        <v>25.2</v>
      </c>
      <c r="AD71" s="174">
        <v>24.4</v>
      </c>
      <c r="AE71" s="174">
        <v>23.3</v>
      </c>
      <c r="AF71" s="174">
        <v>22.5</v>
      </c>
      <c r="AG71" s="179">
        <v>22.2</v>
      </c>
      <c r="AH71" s="174">
        <v>21.4</v>
      </c>
      <c r="AI71" s="175">
        <v>19.5</v>
      </c>
      <c r="AJ71" s="1102"/>
      <c r="AK71" s="1102"/>
    </row>
    <row r="72" spans="2:37" x14ac:dyDescent="0.2">
      <c r="B72" s="1296"/>
      <c r="C72" s="1290"/>
      <c r="D72" s="1299"/>
      <c r="E72" s="1300"/>
      <c r="F72" s="1290"/>
      <c r="G72" s="1291"/>
      <c r="H72" s="1293"/>
      <c r="I72" s="214" t="s">
        <v>15</v>
      </c>
      <c r="J72" s="1293"/>
      <c r="K72" s="178"/>
      <c r="L72" s="178" t="s">
        <v>9</v>
      </c>
      <c r="M72" s="178"/>
      <c r="N72" s="174">
        <v>35</v>
      </c>
      <c r="O72" s="671">
        <f t="shared" si="18"/>
        <v>33.450000000000003</v>
      </c>
      <c r="P72" s="788">
        <f t="shared" si="19"/>
        <v>32.643999999999998</v>
      </c>
      <c r="Q72" s="174">
        <v>31.9</v>
      </c>
      <c r="R72" s="671">
        <f t="shared" si="20"/>
        <v>31.45</v>
      </c>
      <c r="S72" s="174">
        <v>31</v>
      </c>
      <c r="T72" s="788">
        <f t="shared" si="21"/>
        <v>30.98</v>
      </c>
      <c r="U72" s="788">
        <f t="shared" si="22"/>
        <v>30.6</v>
      </c>
      <c r="V72" s="671">
        <f t="shared" si="23"/>
        <v>30.5</v>
      </c>
      <c r="W72" s="174">
        <v>30</v>
      </c>
      <c r="X72" s="671">
        <f t="shared" si="24"/>
        <v>29.15</v>
      </c>
      <c r="Y72" s="174">
        <v>28.3</v>
      </c>
      <c r="Z72" s="671">
        <f t="shared" si="25"/>
        <v>27.1</v>
      </c>
      <c r="AA72" s="174">
        <v>25.9</v>
      </c>
      <c r="AB72" s="174">
        <v>25.4</v>
      </c>
      <c r="AC72" s="174">
        <v>25.2</v>
      </c>
      <c r="AD72" s="174">
        <v>24.4</v>
      </c>
      <c r="AE72" s="174">
        <v>23.3</v>
      </c>
      <c r="AF72" s="174">
        <v>22.5</v>
      </c>
      <c r="AG72" s="179">
        <v>22.2</v>
      </c>
      <c r="AH72" s="174">
        <v>21.4</v>
      </c>
      <c r="AI72" s="175">
        <v>19.5</v>
      </c>
      <c r="AJ72" s="1102"/>
      <c r="AK72" s="1102"/>
    </row>
    <row r="73" spans="2:37" x14ac:dyDescent="0.2">
      <c r="B73" s="1296"/>
      <c r="C73" s="1290"/>
      <c r="D73" s="1299"/>
      <c r="E73" s="1300"/>
      <c r="F73" s="1290"/>
      <c r="G73" s="1291"/>
      <c r="H73" s="1293"/>
      <c r="I73" s="214" t="s">
        <v>27</v>
      </c>
      <c r="J73" s="1293"/>
      <c r="K73" s="178"/>
      <c r="L73" s="178" t="s">
        <v>9</v>
      </c>
      <c r="M73" s="178"/>
      <c r="N73" s="174">
        <v>35</v>
      </c>
      <c r="O73" s="671">
        <f t="shared" si="18"/>
        <v>33.450000000000003</v>
      </c>
      <c r="P73" s="788">
        <f t="shared" si="19"/>
        <v>32.643999999999998</v>
      </c>
      <c r="Q73" s="174">
        <v>31.9</v>
      </c>
      <c r="R73" s="671">
        <f t="shared" si="20"/>
        <v>31.45</v>
      </c>
      <c r="S73" s="174">
        <v>31</v>
      </c>
      <c r="T73" s="788">
        <f t="shared" si="21"/>
        <v>30.98</v>
      </c>
      <c r="U73" s="788">
        <f t="shared" si="22"/>
        <v>30.6</v>
      </c>
      <c r="V73" s="671">
        <f t="shared" si="23"/>
        <v>30.5</v>
      </c>
      <c r="W73" s="174">
        <v>30</v>
      </c>
      <c r="X73" s="671">
        <f t="shared" si="24"/>
        <v>29.15</v>
      </c>
      <c r="Y73" s="174">
        <v>28.3</v>
      </c>
      <c r="Z73" s="671">
        <f t="shared" si="25"/>
        <v>27.1</v>
      </c>
      <c r="AA73" s="174">
        <v>25.9</v>
      </c>
      <c r="AB73" s="174">
        <v>25.4</v>
      </c>
      <c r="AC73" s="174">
        <v>25.2</v>
      </c>
      <c r="AD73" s="174">
        <v>24.4</v>
      </c>
      <c r="AE73" s="174">
        <v>23.3</v>
      </c>
      <c r="AF73" s="174">
        <v>22.5</v>
      </c>
      <c r="AG73" s="179">
        <v>22.2</v>
      </c>
      <c r="AH73" s="174">
        <v>21.4</v>
      </c>
      <c r="AI73" s="175">
        <v>19.5</v>
      </c>
      <c r="AJ73" s="1102"/>
      <c r="AK73" s="1102"/>
    </row>
    <row r="74" spans="2:37" ht="12.75" customHeight="1" x14ac:dyDescent="0.2">
      <c r="B74" s="1016" t="s">
        <v>57</v>
      </c>
      <c r="C74" s="1273" t="s">
        <v>64</v>
      </c>
      <c r="D74" s="1022" t="s">
        <v>75</v>
      </c>
      <c r="E74" s="1023"/>
      <c r="F74" s="1238" t="s">
        <v>289</v>
      </c>
      <c r="G74" s="1249" t="s">
        <v>187</v>
      </c>
      <c r="H74" s="1013" t="s">
        <v>234</v>
      </c>
      <c r="I74" s="214">
        <v>1998</v>
      </c>
      <c r="J74" s="1293"/>
      <c r="K74" s="218">
        <v>60</v>
      </c>
      <c r="L74" s="218">
        <v>35</v>
      </c>
      <c r="M74" s="179">
        <v>35</v>
      </c>
      <c r="N74" s="174">
        <v>35</v>
      </c>
      <c r="O74" s="671">
        <f t="shared" si="18"/>
        <v>33.450000000000003</v>
      </c>
      <c r="P74" s="788">
        <f t="shared" si="19"/>
        <v>32.643999999999998</v>
      </c>
      <c r="Q74" s="179">
        <v>31.9</v>
      </c>
      <c r="R74" s="671">
        <f t="shared" si="20"/>
        <v>31.45</v>
      </c>
      <c r="S74" s="174">
        <v>31</v>
      </c>
      <c r="T74" s="788">
        <f t="shared" si="21"/>
        <v>30.98</v>
      </c>
      <c r="U74" s="788">
        <f t="shared" si="22"/>
        <v>30.6</v>
      </c>
      <c r="V74" s="671">
        <f t="shared" si="23"/>
        <v>30.5</v>
      </c>
      <c r="W74" s="174">
        <v>30</v>
      </c>
      <c r="X74" s="671">
        <f t="shared" si="24"/>
        <v>29.15</v>
      </c>
      <c r="Y74" s="179">
        <v>28.3</v>
      </c>
      <c r="Z74" s="671">
        <f t="shared" si="25"/>
        <v>27.1</v>
      </c>
      <c r="AA74" s="179">
        <v>25.9</v>
      </c>
      <c r="AB74" s="179">
        <v>25.4</v>
      </c>
      <c r="AC74" s="174">
        <v>25.2</v>
      </c>
      <c r="AD74" s="218">
        <v>24.4</v>
      </c>
      <c r="AE74" s="218">
        <v>23.3</v>
      </c>
      <c r="AF74" s="218">
        <v>22.5</v>
      </c>
      <c r="AG74" s="218">
        <v>22.2</v>
      </c>
      <c r="AH74" s="218">
        <v>21.4</v>
      </c>
      <c r="AI74" s="219">
        <v>19.5</v>
      </c>
      <c r="AJ74" s="1102"/>
      <c r="AK74" s="1102"/>
    </row>
    <row r="75" spans="2:37" x14ac:dyDescent="0.2">
      <c r="B75" s="1017"/>
      <c r="C75" s="1274"/>
      <c r="D75" s="1024"/>
      <c r="E75" s="1025"/>
      <c r="F75" s="1042"/>
      <c r="G75" s="1250"/>
      <c r="H75" s="1014"/>
      <c r="I75" s="214" t="s">
        <v>17</v>
      </c>
      <c r="J75" s="1301"/>
      <c r="K75" s="179">
        <v>60</v>
      </c>
      <c r="L75" s="179">
        <v>35</v>
      </c>
      <c r="M75" s="179">
        <v>35</v>
      </c>
      <c r="N75" s="174">
        <v>35</v>
      </c>
      <c r="O75" s="179">
        <v>32.9</v>
      </c>
      <c r="P75" s="788">
        <f t="shared" si="19"/>
        <v>32.484000000000002</v>
      </c>
      <c r="Q75" s="179">
        <v>32.1</v>
      </c>
      <c r="R75" s="179">
        <v>31.5</v>
      </c>
      <c r="S75" s="174">
        <v>31</v>
      </c>
      <c r="T75" s="788">
        <f t="shared" si="21"/>
        <v>30.978000000000002</v>
      </c>
      <c r="U75" s="788">
        <f t="shared" si="22"/>
        <v>30.56</v>
      </c>
      <c r="V75" s="671">
        <f t="shared" si="23"/>
        <v>30.45</v>
      </c>
      <c r="W75" s="179">
        <v>29.9</v>
      </c>
      <c r="X75" s="671">
        <f t="shared" si="24"/>
        <v>29.2</v>
      </c>
      <c r="Y75" s="179">
        <v>28.5</v>
      </c>
      <c r="Z75" s="671">
        <f t="shared" si="25"/>
        <v>27.65</v>
      </c>
      <c r="AA75" s="179">
        <v>26.8</v>
      </c>
      <c r="AB75" s="179">
        <v>25.9</v>
      </c>
      <c r="AC75" s="179">
        <v>25.1</v>
      </c>
      <c r="AD75" s="179">
        <v>24.2</v>
      </c>
      <c r="AE75" s="179">
        <v>23.5</v>
      </c>
      <c r="AF75" s="218">
        <v>22.8</v>
      </c>
      <c r="AG75" s="218">
        <v>22.1</v>
      </c>
      <c r="AH75" s="218">
        <v>21.5</v>
      </c>
      <c r="AI75" s="219">
        <v>20.8</v>
      </c>
      <c r="AJ75" s="1102"/>
      <c r="AK75" s="1102"/>
    </row>
    <row r="76" spans="2:37" x14ac:dyDescent="0.2">
      <c r="B76" s="1018"/>
      <c r="C76" s="1275"/>
      <c r="D76" s="1026"/>
      <c r="E76" s="1027"/>
      <c r="F76" s="1043"/>
      <c r="G76" s="1251"/>
      <c r="H76" s="1015"/>
      <c r="I76" s="214" t="s">
        <v>18</v>
      </c>
      <c r="J76" s="1301"/>
      <c r="K76" s="178"/>
      <c r="L76" s="178" t="s">
        <v>9</v>
      </c>
      <c r="M76" s="178"/>
      <c r="N76" s="174">
        <v>35</v>
      </c>
      <c r="O76" s="179">
        <v>32.9</v>
      </c>
      <c r="P76" s="788">
        <f t="shared" si="19"/>
        <v>32.484000000000002</v>
      </c>
      <c r="Q76" s="179">
        <v>32.1</v>
      </c>
      <c r="R76" s="179">
        <v>31.5</v>
      </c>
      <c r="S76" s="174">
        <v>31</v>
      </c>
      <c r="T76" s="788">
        <f t="shared" si="21"/>
        <v>30.978000000000002</v>
      </c>
      <c r="U76" s="788">
        <f t="shared" si="22"/>
        <v>30.56</v>
      </c>
      <c r="V76" s="671">
        <f t="shared" si="23"/>
        <v>30.45</v>
      </c>
      <c r="W76" s="179">
        <v>29.9</v>
      </c>
      <c r="X76" s="671">
        <f t="shared" si="24"/>
        <v>29.2</v>
      </c>
      <c r="Y76" s="179">
        <v>28.5</v>
      </c>
      <c r="Z76" s="671">
        <f t="shared" si="25"/>
        <v>27.65</v>
      </c>
      <c r="AA76" s="179">
        <v>26.8</v>
      </c>
      <c r="AB76" s="179">
        <v>25.9</v>
      </c>
      <c r="AC76" s="179">
        <v>25.1</v>
      </c>
      <c r="AD76" s="179">
        <v>24.2</v>
      </c>
      <c r="AE76" s="179">
        <v>23.5</v>
      </c>
      <c r="AF76" s="218">
        <v>22.8</v>
      </c>
      <c r="AG76" s="218">
        <v>22.1</v>
      </c>
      <c r="AH76" s="218">
        <v>21.5</v>
      </c>
      <c r="AI76" s="219">
        <v>20.8</v>
      </c>
      <c r="AJ76" s="1102"/>
      <c r="AK76" s="1102"/>
    </row>
    <row r="77" spans="2:37" ht="12.75" customHeight="1" x14ac:dyDescent="0.2">
      <c r="B77" s="1016" t="s">
        <v>57</v>
      </c>
      <c r="C77" s="1019" t="s">
        <v>77</v>
      </c>
      <c r="D77" s="1022" t="s">
        <v>75</v>
      </c>
      <c r="E77" s="1023"/>
      <c r="F77" s="1238" t="s">
        <v>289</v>
      </c>
      <c r="G77" s="1249" t="s">
        <v>186</v>
      </c>
      <c r="H77" s="1013" t="s">
        <v>234</v>
      </c>
      <c r="I77" s="214">
        <v>2001</v>
      </c>
      <c r="J77" s="1301"/>
      <c r="K77" s="179">
        <v>60</v>
      </c>
      <c r="L77" s="179">
        <v>35</v>
      </c>
      <c r="M77" s="179">
        <v>35</v>
      </c>
      <c r="N77" s="174">
        <v>35</v>
      </c>
      <c r="O77" s="179">
        <v>32.9</v>
      </c>
      <c r="P77" s="788">
        <f t="shared" si="19"/>
        <v>32.484000000000002</v>
      </c>
      <c r="Q77" s="179">
        <v>32.1</v>
      </c>
      <c r="R77" s="179">
        <v>31.5</v>
      </c>
      <c r="S77" s="174">
        <v>31</v>
      </c>
      <c r="T77" s="788">
        <f t="shared" si="21"/>
        <v>30.978000000000002</v>
      </c>
      <c r="U77" s="788">
        <f t="shared" si="22"/>
        <v>30.56</v>
      </c>
      <c r="V77" s="671">
        <f t="shared" si="23"/>
        <v>30.45</v>
      </c>
      <c r="W77" s="179">
        <v>29.9</v>
      </c>
      <c r="X77" s="671">
        <f t="shared" si="24"/>
        <v>29.2</v>
      </c>
      <c r="Y77" s="179">
        <v>28.5</v>
      </c>
      <c r="Z77" s="671">
        <f t="shared" si="25"/>
        <v>27.65</v>
      </c>
      <c r="AA77" s="179">
        <v>26.8</v>
      </c>
      <c r="AB77" s="179">
        <v>25.9</v>
      </c>
      <c r="AC77" s="179">
        <v>25.1</v>
      </c>
      <c r="AD77" s="179">
        <v>24.2</v>
      </c>
      <c r="AE77" s="179">
        <v>23.5</v>
      </c>
      <c r="AF77" s="218">
        <v>22.8</v>
      </c>
      <c r="AG77" s="218">
        <v>22.1</v>
      </c>
      <c r="AH77" s="218">
        <v>21.5</v>
      </c>
      <c r="AI77" s="219">
        <v>20.8</v>
      </c>
      <c r="AJ77" s="1102"/>
      <c r="AK77" s="1102"/>
    </row>
    <row r="78" spans="2:37" x14ac:dyDescent="0.2">
      <c r="B78" s="1017"/>
      <c r="C78" s="1020"/>
      <c r="D78" s="1024"/>
      <c r="E78" s="1025"/>
      <c r="F78" s="1042"/>
      <c r="G78" s="1250"/>
      <c r="H78" s="1014"/>
      <c r="I78" s="214" t="s">
        <v>20</v>
      </c>
      <c r="J78" s="1301"/>
      <c r="K78" s="178"/>
      <c r="L78" s="178" t="s">
        <v>9</v>
      </c>
      <c r="M78" s="178"/>
      <c r="N78" s="174">
        <v>35</v>
      </c>
      <c r="O78" s="179">
        <v>32.9</v>
      </c>
      <c r="P78" s="788">
        <f t="shared" si="19"/>
        <v>32.484000000000002</v>
      </c>
      <c r="Q78" s="179">
        <v>32.1</v>
      </c>
      <c r="R78" s="179">
        <v>31.5</v>
      </c>
      <c r="S78" s="174">
        <v>31</v>
      </c>
      <c r="T78" s="788">
        <f t="shared" si="21"/>
        <v>30.978000000000002</v>
      </c>
      <c r="U78" s="788">
        <f t="shared" si="22"/>
        <v>30.56</v>
      </c>
      <c r="V78" s="671">
        <f t="shared" si="23"/>
        <v>30.45</v>
      </c>
      <c r="W78" s="179">
        <v>29.9</v>
      </c>
      <c r="X78" s="671">
        <f t="shared" si="24"/>
        <v>29.2</v>
      </c>
      <c r="Y78" s="179">
        <v>28.5</v>
      </c>
      <c r="Z78" s="671">
        <f t="shared" si="25"/>
        <v>27.65</v>
      </c>
      <c r="AA78" s="179">
        <v>26.8</v>
      </c>
      <c r="AB78" s="179">
        <v>25.9</v>
      </c>
      <c r="AC78" s="179">
        <v>25.1</v>
      </c>
      <c r="AD78" s="179">
        <v>24.2</v>
      </c>
      <c r="AE78" s="179">
        <v>23.5</v>
      </c>
      <c r="AF78" s="218">
        <v>22.8</v>
      </c>
      <c r="AG78" s="218">
        <v>22.1</v>
      </c>
      <c r="AH78" s="218">
        <v>21.5</v>
      </c>
      <c r="AI78" s="219">
        <v>20.8</v>
      </c>
      <c r="AJ78" s="1102"/>
      <c r="AK78" s="1102"/>
    </row>
    <row r="79" spans="2:37" x14ac:dyDescent="0.2">
      <c r="B79" s="1018"/>
      <c r="C79" s="1021"/>
      <c r="D79" s="1026"/>
      <c r="E79" s="1027"/>
      <c r="F79" s="1043"/>
      <c r="G79" s="1251"/>
      <c r="H79" s="1015"/>
      <c r="I79" s="214" t="s">
        <v>21</v>
      </c>
      <c r="J79" s="1301"/>
      <c r="K79" s="178"/>
      <c r="L79" s="178" t="s">
        <v>9</v>
      </c>
      <c r="M79" s="178"/>
      <c r="N79" s="174">
        <v>35</v>
      </c>
      <c r="O79" s="179">
        <v>32.9</v>
      </c>
      <c r="P79" s="788">
        <f t="shared" si="19"/>
        <v>32.484000000000002</v>
      </c>
      <c r="Q79" s="179">
        <v>32.1</v>
      </c>
      <c r="R79" s="179">
        <v>31.5</v>
      </c>
      <c r="S79" s="174">
        <v>31</v>
      </c>
      <c r="T79" s="788">
        <f t="shared" si="21"/>
        <v>30.978000000000002</v>
      </c>
      <c r="U79" s="788">
        <f t="shared" si="22"/>
        <v>30.56</v>
      </c>
      <c r="V79" s="671">
        <f t="shared" si="23"/>
        <v>30.45</v>
      </c>
      <c r="W79" s="179">
        <v>29.9</v>
      </c>
      <c r="X79" s="671">
        <f t="shared" si="24"/>
        <v>29.2</v>
      </c>
      <c r="Y79" s="179">
        <v>28.5</v>
      </c>
      <c r="Z79" s="671">
        <f t="shared" si="25"/>
        <v>27.65</v>
      </c>
      <c r="AA79" s="179">
        <v>26.8</v>
      </c>
      <c r="AB79" s="179">
        <v>25.9</v>
      </c>
      <c r="AC79" s="179">
        <v>25.1</v>
      </c>
      <c r="AD79" s="179">
        <v>24.2</v>
      </c>
      <c r="AE79" s="179">
        <v>23.5</v>
      </c>
      <c r="AF79" s="218">
        <v>22.8</v>
      </c>
      <c r="AG79" s="218">
        <v>22.1</v>
      </c>
      <c r="AH79" s="218">
        <v>21.5</v>
      </c>
      <c r="AI79" s="219">
        <v>20.8</v>
      </c>
      <c r="AJ79" s="1102"/>
      <c r="AK79" s="1102"/>
    </row>
    <row r="80" spans="2:37" ht="12.75" customHeight="1" x14ac:dyDescent="0.2">
      <c r="B80" s="1016" t="s">
        <v>57</v>
      </c>
      <c r="C80" s="1019" t="s">
        <v>82</v>
      </c>
      <c r="D80" s="1022" t="s">
        <v>75</v>
      </c>
      <c r="E80" s="1023"/>
      <c r="F80" s="1238" t="s">
        <v>289</v>
      </c>
      <c r="G80" s="1249" t="s">
        <v>186</v>
      </c>
      <c r="H80" s="1013" t="s">
        <v>234</v>
      </c>
      <c r="I80" s="176">
        <v>2004</v>
      </c>
      <c r="J80" s="1301"/>
      <c r="K80" s="179">
        <v>60</v>
      </c>
      <c r="L80" s="179">
        <v>35</v>
      </c>
      <c r="M80" s="179">
        <v>35</v>
      </c>
      <c r="N80" s="174">
        <v>35</v>
      </c>
      <c r="O80" s="179">
        <v>32.9</v>
      </c>
      <c r="P80" s="788">
        <f t="shared" si="19"/>
        <v>32.484000000000002</v>
      </c>
      <c r="Q80" s="179">
        <v>32.1</v>
      </c>
      <c r="R80" s="179">
        <v>31.5</v>
      </c>
      <c r="S80" s="174">
        <v>31</v>
      </c>
      <c r="T80" s="788">
        <f t="shared" si="21"/>
        <v>30.978000000000002</v>
      </c>
      <c r="U80" s="788">
        <f t="shared" si="22"/>
        <v>30.56</v>
      </c>
      <c r="V80" s="671">
        <f t="shared" si="23"/>
        <v>30.45</v>
      </c>
      <c r="W80" s="179">
        <v>29.9</v>
      </c>
      <c r="X80" s="671">
        <f t="shared" si="24"/>
        <v>29.2</v>
      </c>
      <c r="Y80" s="179">
        <v>28.5</v>
      </c>
      <c r="Z80" s="671">
        <f t="shared" si="25"/>
        <v>27.65</v>
      </c>
      <c r="AA80" s="179">
        <v>26.8</v>
      </c>
      <c r="AB80" s="179">
        <v>25.9</v>
      </c>
      <c r="AC80" s="179">
        <v>25.1</v>
      </c>
      <c r="AD80" s="179">
        <v>24.2</v>
      </c>
      <c r="AE80" s="179">
        <v>23.5</v>
      </c>
      <c r="AF80" s="218">
        <v>22.8</v>
      </c>
      <c r="AG80" s="218">
        <v>22.1</v>
      </c>
      <c r="AH80" s="218">
        <v>21.5</v>
      </c>
      <c r="AI80" s="219">
        <v>20.8</v>
      </c>
      <c r="AJ80" s="1102"/>
      <c r="AK80" s="1102"/>
    </row>
    <row r="81" spans="2:37" x14ac:dyDescent="0.2">
      <c r="B81" s="1017"/>
      <c r="C81" s="1020"/>
      <c r="D81" s="1024"/>
      <c r="E81" s="1025"/>
      <c r="F81" s="1042"/>
      <c r="G81" s="1250"/>
      <c r="H81" s="1014"/>
      <c r="I81" s="176" t="s">
        <v>22</v>
      </c>
      <c r="J81" s="1301"/>
      <c r="K81" s="178"/>
      <c r="L81" s="178" t="s">
        <v>9</v>
      </c>
      <c r="M81" s="178"/>
      <c r="N81" s="174">
        <v>35</v>
      </c>
      <c r="O81" s="179">
        <v>32.9</v>
      </c>
      <c r="P81" s="788">
        <f t="shared" si="19"/>
        <v>32.484000000000002</v>
      </c>
      <c r="Q81" s="179">
        <v>32.1</v>
      </c>
      <c r="R81" s="179">
        <v>31.5</v>
      </c>
      <c r="S81" s="174">
        <v>31</v>
      </c>
      <c r="T81" s="788">
        <f t="shared" si="21"/>
        <v>30.978000000000002</v>
      </c>
      <c r="U81" s="788">
        <f t="shared" si="22"/>
        <v>30.56</v>
      </c>
      <c r="V81" s="671">
        <f t="shared" si="23"/>
        <v>30.45</v>
      </c>
      <c r="W81" s="179">
        <v>29.9</v>
      </c>
      <c r="X81" s="671">
        <f t="shared" si="24"/>
        <v>29.2</v>
      </c>
      <c r="Y81" s="179">
        <v>28.5</v>
      </c>
      <c r="Z81" s="671">
        <f t="shared" si="25"/>
        <v>27.65</v>
      </c>
      <c r="AA81" s="179">
        <v>26.8</v>
      </c>
      <c r="AB81" s="179">
        <v>25.9</v>
      </c>
      <c r="AC81" s="179">
        <v>25.1</v>
      </c>
      <c r="AD81" s="179">
        <v>24.2</v>
      </c>
      <c r="AE81" s="179">
        <v>23.5</v>
      </c>
      <c r="AF81" s="218">
        <v>22.8</v>
      </c>
      <c r="AG81" s="218">
        <v>22.1</v>
      </c>
      <c r="AH81" s="218">
        <v>21.5</v>
      </c>
      <c r="AI81" s="219">
        <v>20.8</v>
      </c>
      <c r="AJ81" s="1102"/>
      <c r="AK81" s="1102"/>
    </row>
    <row r="82" spans="2:37" x14ac:dyDescent="0.2">
      <c r="B82" s="1018"/>
      <c r="C82" s="1021"/>
      <c r="D82" s="1026"/>
      <c r="E82" s="1027"/>
      <c r="F82" s="1043"/>
      <c r="G82" s="1251"/>
      <c r="H82" s="1015"/>
      <c r="I82" s="176" t="s">
        <v>23</v>
      </c>
      <c r="J82" s="1301"/>
      <c r="K82" s="178"/>
      <c r="L82" s="178" t="s">
        <v>9</v>
      </c>
      <c r="M82" s="178"/>
      <c r="N82" s="174">
        <v>35</v>
      </c>
      <c r="O82" s="179">
        <v>32.9</v>
      </c>
      <c r="P82" s="788">
        <f t="shared" si="19"/>
        <v>32.484000000000002</v>
      </c>
      <c r="Q82" s="179">
        <v>32.1</v>
      </c>
      <c r="R82" s="179">
        <v>31.5</v>
      </c>
      <c r="S82" s="174">
        <v>31</v>
      </c>
      <c r="T82" s="788">
        <f t="shared" si="21"/>
        <v>30.978000000000002</v>
      </c>
      <c r="U82" s="788">
        <f t="shared" si="22"/>
        <v>30.56</v>
      </c>
      <c r="V82" s="671">
        <f t="shared" si="23"/>
        <v>30.45</v>
      </c>
      <c r="W82" s="179">
        <v>29.9</v>
      </c>
      <c r="X82" s="671">
        <f t="shared" si="24"/>
        <v>29.2</v>
      </c>
      <c r="Y82" s="179">
        <v>28.5</v>
      </c>
      <c r="Z82" s="671">
        <f t="shared" si="25"/>
        <v>27.65</v>
      </c>
      <c r="AA82" s="179">
        <v>26.8</v>
      </c>
      <c r="AB82" s="179">
        <v>25.9</v>
      </c>
      <c r="AC82" s="179">
        <v>25.1</v>
      </c>
      <c r="AD82" s="179">
        <v>24.2</v>
      </c>
      <c r="AE82" s="179">
        <v>23.5</v>
      </c>
      <c r="AF82" s="218">
        <v>22.8</v>
      </c>
      <c r="AG82" s="218">
        <v>22.1</v>
      </c>
      <c r="AH82" s="218">
        <v>21.5</v>
      </c>
      <c r="AI82" s="219">
        <v>20.8</v>
      </c>
      <c r="AJ82" s="1102"/>
      <c r="AK82" s="1102"/>
    </row>
    <row r="83" spans="2:37" ht="13.5" customHeight="1" thickBot="1" x14ac:dyDescent="0.25">
      <c r="B83" s="187" t="s">
        <v>57</v>
      </c>
      <c r="C83" s="220" t="s">
        <v>61</v>
      </c>
      <c r="D83" s="1302" t="s">
        <v>87</v>
      </c>
      <c r="E83" s="1303"/>
      <c r="F83" s="222" t="s">
        <v>304</v>
      </c>
      <c r="G83" s="192" t="s">
        <v>186</v>
      </c>
      <c r="H83" s="236" t="s">
        <v>234</v>
      </c>
      <c r="I83" s="224">
        <v>2007</v>
      </c>
      <c r="J83" s="1049"/>
      <c r="K83" s="225">
        <v>60</v>
      </c>
      <c r="L83" s="225">
        <v>35</v>
      </c>
      <c r="M83" s="225">
        <v>35</v>
      </c>
      <c r="N83" s="174">
        <v>35</v>
      </c>
      <c r="O83" s="225">
        <v>32.9</v>
      </c>
      <c r="P83" s="791">
        <f t="shared" si="19"/>
        <v>32.484000000000002</v>
      </c>
      <c r="Q83" s="225">
        <v>32.1</v>
      </c>
      <c r="R83" s="225">
        <v>31.5</v>
      </c>
      <c r="S83" s="225">
        <v>31</v>
      </c>
      <c r="T83" s="791">
        <f t="shared" si="21"/>
        <v>30.978000000000002</v>
      </c>
      <c r="U83" s="791">
        <f t="shared" si="22"/>
        <v>30.56</v>
      </c>
      <c r="V83" s="671">
        <f t="shared" si="23"/>
        <v>30.45</v>
      </c>
      <c r="W83" s="225">
        <v>29.9</v>
      </c>
      <c r="X83" s="671">
        <f t="shared" si="24"/>
        <v>29.2</v>
      </c>
      <c r="Y83" s="225">
        <v>28.5</v>
      </c>
      <c r="Z83" s="671">
        <f t="shared" si="25"/>
        <v>27.65</v>
      </c>
      <c r="AA83" s="225">
        <v>26.8</v>
      </c>
      <c r="AB83" s="225">
        <v>25.9</v>
      </c>
      <c r="AC83" s="225">
        <v>25.1</v>
      </c>
      <c r="AD83" s="225">
        <v>24.2</v>
      </c>
      <c r="AE83" s="225">
        <v>23.5</v>
      </c>
      <c r="AF83" s="225">
        <v>22.8</v>
      </c>
      <c r="AG83" s="225">
        <v>22.1</v>
      </c>
      <c r="AH83" s="225">
        <v>21.5</v>
      </c>
      <c r="AI83" s="226">
        <v>20.8</v>
      </c>
      <c r="AJ83" s="1102"/>
      <c r="AK83" s="1102"/>
    </row>
    <row r="84" spans="2:37" ht="13.5" thickBot="1" x14ac:dyDescent="0.25">
      <c r="B84" s="143"/>
      <c r="C84" s="143"/>
      <c r="D84" s="143"/>
      <c r="E84" s="143"/>
      <c r="F84" s="144"/>
      <c r="G84" s="143"/>
      <c r="H84" s="196" t="s">
        <v>94</v>
      </c>
      <c r="I84" s="197"/>
      <c r="J84" s="198"/>
      <c r="K84" s="199">
        <f t="shared" ref="K84:S84" si="26">MIN(K62:K83)</f>
        <v>60</v>
      </c>
      <c r="L84" s="199">
        <f t="shared" si="26"/>
        <v>35</v>
      </c>
      <c r="M84" s="199">
        <f t="shared" si="26"/>
        <v>35</v>
      </c>
      <c r="N84" s="199">
        <f t="shared" si="26"/>
        <v>35</v>
      </c>
      <c r="O84" s="199">
        <f t="shared" si="26"/>
        <v>32.9</v>
      </c>
      <c r="P84" s="789">
        <f t="shared" si="19"/>
        <v>32.379999999999995</v>
      </c>
      <c r="Q84" s="199">
        <f t="shared" si="26"/>
        <v>31.9</v>
      </c>
      <c r="R84" s="199">
        <f t="shared" si="26"/>
        <v>31.45</v>
      </c>
      <c r="S84" s="199">
        <f t="shared" si="26"/>
        <v>31</v>
      </c>
      <c r="T84" s="789">
        <f t="shared" si="21"/>
        <v>30.978000000000002</v>
      </c>
      <c r="U84" s="789">
        <f t="shared" si="22"/>
        <v>30.56</v>
      </c>
      <c r="V84" s="199"/>
      <c r="W84" s="199">
        <f>MIN(W62:W83)</f>
        <v>29.9</v>
      </c>
      <c r="X84" s="199"/>
      <c r="Y84" s="199">
        <f>MIN(Y62:Y83)</f>
        <v>28.3</v>
      </c>
      <c r="Z84" s="199"/>
      <c r="AA84" s="199">
        <f>MIN(AA62:AA83)</f>
        <v>25.9</v>
      </c>
      <c r="AB84" s="199">
        <f>MIN(AB62:AB83)</f>
        <v>25.4</v>
      </c>
      <c r="AC84" s="199">
        <f>MIN(AC62:AC83)</f>
        <v>25.1</v>
      </c>
      <c r="AD84" s="302"/>
      <c r="AE84" s="302"/>
      <c r="AF84" s="302"/>
      <c r="AG84" s="302"/>
      <c r="AH84" s="302"/>
      <c r="AI84" s="303"/>
      <c r="AJ84" s="1103"/>
      <c r="AK84" s="1103"/>
    </row>
    <row r="85" spans="2:37" x14ac:dyDescent="0.2">
      <c r="B85" s="143"/>
      <c r="C85" s="143"/>
      <c r="D85" s="143"/>
      <c r="E85" s="143"/>
      <c r="F85" s="144"/>
      <c r="G85" s="143"/>
      <c r="H85" s="203"/>
      <c r="I85" s="203"/>
      <c r="J85" s="203"/>
      <c r="K85" s="204"/>
      <c r="L85" s="204"/>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row>
    <row r="86" spans="2:37" ht="13.5" thickBot="1" x14ac:dyDescent="0.25">
      <c r="B86" s="143"/>
      <c r="C86" s="143"/>
      <c r="D86" s="143"/>
      <c r="E86" s="143"/>
      <c r="F86" s="144"/>
      <c r="G86" s="143"/>
      <c r="H86" s="203"/>
      <c r="I86" s="203"/>
      <c r="J86" s="203"/>
      <c r="K86" s="204"/>
      <c r="L86" s="204"/>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row>
    <row r="87" spans="2:37" x14ac:dyDescent="0.2">
      <c r="B87" s="205"/>
      <c r="C87" s="206"/>
      <c r="D87" s="206"/>
      <c r="E87" s="206"/>
      <c r="F87" s="206"/>
      <c r="G87" s="206"/>
      <c r="H87" s="206"/>
      <c r="I87" s="206"/>
      <c r="J87" s="207"/>
      <c r="K87" s="148" t="s">
        <v>95</v>
      </c>
      <c r="L87" s="149"/>
      <c r="M87" s="149"/>
      <c r="N87" s="149"/>
      <c r="O87" s="149"/>
      <c r="P87" s="701"/>
      <c r="Q87" s="149"/>
      <c r="R87" s="149"/>
      <c r="S87" s="149"/>
      <c r="T87" s="701"/>
      <c r="U87" s="701"/>
      <c r="V87" s="149"/>
      <c r="W87" s="149"/>
      <c r="X87" s="149"/>
      <c r="Y87" s="149"/>
      <c r="Z87" s="149"/>
      <c r="AA87" s="149"/>
      <c r="AB87" s="149"/>
      <c r="AC87" s="149"/>
      <c r="AD87" s="149"/>
      <c r="AE87" s="149"/>
      <c r="AF87" s="149"/>
      <c r="AG87" s="149"/>
      <c r="AH87" s="149"/>
      <c r="AI87" s="150"/>
      <c r="AJ87" s="1339" t="s">
        <v>473</v>
      </c>
      <c r="AK87" s="1339" t="s">
        <v>472</v>
      </c>
    </row>
    <row r="88" spans="2:37" ht="13.5" thickBot="1" x14ac:dyDescent="0.25">
      <c r="B88" s="208"/>
      <c r="C88" s="209"/>
      <c r="D88" s="209"/>
      <c r="E88" s="209"/>
      <c r="F88" s="209"/>
      <c r="G88" s="209"/>
      <c r="H88" s="209"/>
      <c r="I88" s="209"/>
      <c r="J88" s="210"/>
      <c r="K88" s="154" t="s">
        <v>169</v>
      </c>
      <c r="L88" s="155"/>
      <c r="M88" s="155"/>
      <c r="N88" s="155"/>
      <c r="O88" s="155"/>
      <c r="P88" s="704"/>
      <c r="Q88" s="155"/>
      <c r="R88" s="155"/>
      <c r="S88" s="155"/>
      <c r="T88" s="704"/>
      <c r="U88" s="704"/>
      <c r="V88" s="155"/>
      <c r="W88" s="155"/>
      <c r="X88" s="155"/>
      <c r="Y88" s="155"/>
      <c r="Z88" s="155"/>
      <c r="AA88" s="155"/>
      <c r="AB88" s="155"/>
      <c r="AC88" s="155"/>
      <c r="AD88" s="155"/>
      <c r="AE88" s="155"/>
      <c r="AF88" s="155"/>
      <c r="AG88" s="155"/>
      <c r="AH88" s="155"/>
      <c r="AI88" s="156"/>
      <c r="AJ88" s="1102"/>
      <c r="AK88" s="1102"/>
    </row>
    <row r="89" spans="2:37" ht="26.25" thickBot="1" x14ac:dyDescent="0.25">
      <c r="B89" s="157" t="s">
        <v>41</v>
      </c>
      <c r="C89" s="158" t="s">
        <v>42</v>
      </c>
      <c r="D89" s="159" t="s">
        <v>43</v>
      </c>
      <c r="E89" s="211"/>
      <c r="F89" s="161" t="s">
        <v>177</v>
      </c>
      <c r="G89" s="212" t="s">
        <v>47</v>
      </c>
      <c r="H89" s="163" t="s">
        <v>0</v>
      </c>
      <c r="I89" s="164" t="s">
        <v>1</v>
      </c>
      <c r="J89" s="164" t="s">
        <v>2</v>
      </c>
      <c r="K89" s="165" t="s">
        <v>3</v>
      </c>
      <c r="L89" s="165" t="s">
        <v>4</v>
      </c>
      <c r="M89" s="166" t="s">
        <v>5</v>
      </c>
      <c r="N89" s="164">
        <v>100</v>
      </c>
      <c r="O89" s="167">
        <v>150</v>
      </c>
      <c r="P89" s="779">
        <v>176</v>
      </c>
      <c r="Q89" s="167">
        <v>200</v>
      </c>
      <c r="R89" s="167">
        <v>250</v>
      </c>
      <c r="S89" s="167">
        <v>300</v>
      </c>
      <c r="T89" s="779">
        <v>302</v>
      </c>
      <c r="U89" s="779">
        <v>340</v>
      </c>
      <c r="V89" s="167">
        <v>350</v>
      </c>
      <c r="W89" s="167">
        <v>400</v>
      </c>
      <c r="X89" s="167">
        <v>450</v>
      </c>
      <c r="Y89" s="167">
        <v>500</v>
      </c>
      <c r="Z89" s="167">
        <v>550</v>
      </c>
      <c r="AA89" s="167">
        <v>600</v>
      </c>
      <c r="AB89" s="167">
        <v>650</v>
      </c>
      <c r="AC89" s="167">
        <v>700</v>
      </c>
      <c r="AD89" s="167">
        <v>750</v>
      </c>
      <c r="AE89" s="167">
        <v>800</v>
      </c>
      <c r="AF89" s="167">
        <v>850</v>
      </c>
      <c r="AG89" s="167">
        <v>900</v>
      </c>
      <c r="AH89" s="167">
        <v>950</v>
      </c>
      <c r="AI89" s="168">
        <v>1000</v>
      </c>
      <c r="AJ89" s="1102"/>
      <c r="AK89" s="1102"/>
    </row>
    <row r="90" spans="2:37" x14ac:dyDescent="0.2">
      <c r="B90" s="1037" t="s">
        <v>48</v>
      </c>
      <c r="C90" s="1298" t="s">
        <v>215</v>
      </c>
      <c r="D90" s="1039" t="s">
        <v>74</v>
      </c>
      <c r="E90" s="1040"/>
      <c r="F90" s="1041" t="s">
        <v>96</v>
      </c>
      <c r="G90" s="1258" t="s">
        <v>186</v>
      </c>
      <c r="H90" s="1292" t="s">
        <v>208</v>
      </c>
      <c r="I90" s="213">
        <v>1989</v>
      </c>
      <c r="J90" s="1109" t="s">
        <v>210</v>
      </c>
      <c r="K90" s="174">
        <v>60</v>
      </c>
      <c r="L90" s="174">
        <v>30</v>
      </c>
      <c r="M90" s="174"/>
      <c r="N90" s="174">
        <v>30</v>
      </c>
      <c r="O90" s="671">
        <f>N90-(0.5*(N90-Q90))</f>
        <v>28.65</v>
      </c>
      <c r="P90" s="787">
        <f>IF(O90="",IF(N90="","",(N90-(N90-Q90)/($Q$5-$N$5)*($P$5-$N$5))),(O90-(O90-Q90)/($Q$5-$O$5)*($P$5-$O$5)))</f>
        <v>27.948</v>
      </c>
      <c r="Q90" s="174">
        <v>27.3</v>
      </c>
      <c r="R90" s="671">
        <f>Q90-(0.5*(Q90-S90))</f>
        <v>26.950000000000003</v>
      </c>
      <c r="S90" s="174">
        <v>26.6</v>
      </c>
      <c r="T90" s="787">
        <f>IF(S90="","",(S90-(S90-W90)/($W$5-$S$5)*($T$5-$S$5)))</f>
        <v>26.582000000000001</v>
      </c>
      <c r="U90" s="787">
        <f>IF(S90="","",(S90-(S90-W90)/($W$5-$S$5)*($U$5-$S$5)))</f>
        <v>26.240000000000002</v>
      </c>
      <c r="V90" s="671">
        <f>S90-(0.5*(S90-W90))</f>
        <v>26.15</v>
      </c>
      <c r="W90" s="174">
        <v>25.7</v>
      </c>
      <c r="X90" s="671">
        <f>W90-(0.5*(W90-Y90))</f>
        <v>25.1</v>
      </c>
      <c r="Y90" s="174">
        <v>24.5</v>
      </c>
      <c r="Z90" s="671">
        <f>Y90-(0.5*(Y90-AA90))</f>
        <v>23.35</v>
      </c>
      <c r="AA90" s="174">
        <v>22.2</v>
      </c>
      <c r="AB90" s="174">
        <v>21.8</v>
      </c>
      <c r="AC90" s="174">
        <v>21.6</v>
      </c>
      <c r="AD90" s="174">
        <v>20.9</v>
      </c>
      <c r="AE90" s="174">
        <v>19.899999999999999</v>
      </c>
      <c r="AF90" s="174">
        <v>19.3</v>
      </c>
      <c r="AG90" s="174">
        <v>19</v>
      </c>
      <c r="AH90" s="174">
        <v>18.3</v>
      </c>
      <c r="AI90" s="175">
        <v>16.7</v>
      </c>
      <c r="AJ90" s="1102"/>
      <c r="AK90" s="1102"/>
    </row>
    <row r="91" spans="2:37" x14ac:dyDescent="0.2">
      <c r="B91" s="1017"/>
      <c r="C91" s="1274"/>
      <c r="D91" s="1024"/>
      <c r="E91" s="1025"/>
      <c r="F91" s="1042"/>
      <c r="G91" s="1250"/>
      <c r="H91" s="1236"/>
      <c r="I91" s="214" t="s">
        <v>32</v>
      </c>
      <c r="J91" s="1049"/>
      <c r="K91" s="177"/>
      <c r="L91" s="178" t="s">
        <v>9</v>
      </c>
      <c r="M91" s="178"/>
      <c r="N91" s="174">
        <v>30</v>
      </c>
      <c r="O91" s="671">
        <f t="shared" ref="O91:O101" si="27">N91-(0.5*(N91-Q91))</f>
        <v>28.65</v>
      </c>
      <c r="P91" s="788">
        <f t="shared" ref="P91:P112" si="28">IF(O91="",IF(N91="","",(N91-(N91-Q91)/($Q$5-$N$5)*($P$5-$N$5))),(O91-(O91-Q91)/($Q$5-$O$5)*($P$5-$O$5)))</f>
        <v>27.948</v>
      </c>
      <c r="Q91" s="174">
        <v>27.3</v>
      </c>
      <c r="R91" s="671">
        <f t="shared" ref="R91:R101" si="29">Q91-(0.5*(Q91-S91))</f>
        <v>26.950000000000003</v>
      </c>
      <c r="S91" s="174">
        <v>26.6</v>
      </c>
      <c r="T91" s="788">
        <f t="shared" ref="T91:T112" si="30">IF(S91="","",(S91-(S91-W91)/($W$5-$S$5)*($T$5-$S$5)))</f>
        <v>26.582000000000001</v>
      </c>
      <c r="U91" s="788">
        <f t="shared" ref="U91:U112" si="31">IF(S91="","",(S91-(S91-W91)/($W$5-$S$5)*($U$5-$S$5)))</f>
        <v>26.240000000000002</v>
      </c>
      <c r="V91" s="671">
        <f t="shared" ref="V91:V111" si="32">S91-(0.5*(S91-W91))</f>
        <v>26.15</v>
      </c>
      <c r="W91" s="174">
        <v>25.7</v>
      </c>
      <c r="X91" s="671">
        <f t="shared" ref="X91:X111" si="33">W91-(0.5*(W91-Y91))</f>
        <v>25.1</v>
      </c>
      <c r="Y91" s="174">
        <v>24.5</v>
      </c>
      <c r="Z91" s="671">
        <f t="shared" ref="Z91:Z111" si="34">Y91-(0.5*(Y91-AA91))</f>
        <v>23.35</v>
      </c>
      <c r="AA91" s="174">
        <v>22.2</v>
      </c>
      <c r="AB91" s="174">
        <v>21.8</v>
      </c>
      <c r="AC91" s="174">
        <v>21.6</v>
      </c>
      <c r="AD91" s="174">
        <v>20.9</v>
      </c>
      <c r="AE91" s="174">
        <v>19.899999999999999</v>
      </c>
      <c r="AF91" s="174">
        <v>19.3</v>
      </c>
      <c r="AG91" s="174">
        <v>19</v>
      </c>
      <c r="AH91" s="174">
        <v>18.3</v>
      </c>
      <c r="AI91" s="175">
        <v>16.7</v>
      </c>
      <c r="AJ91" s="1102"/>
      <c r="AK91" s="1102"/>
    </row>
    <row r="92" spans="2:37" x14ac:dyDescent="0.2">
      <c r="B92" s="1017"/>
      <c r="C92" s="1274"/>
      <c r="D92" s="1024"/>
      <c r="E92" s="1025"/>
      <c r="F92" s="1042"/>
      <c r="G92" s="1250"/>
      <c r="H92" s="1236"/>
      <c r="I92" s="214" t="s">
        <v>35</v>
      </c>
      <c r="J92" s="1049"/>
      <c r="K92" s="177"/>
      <c r="L92" s="178" t="s">
        <v>9</v>
      </c>
      <c r="M92" s="178"/>
      <c r="N92" s="174">
        <v>30</v>
      </c>
      <c r="O92" s="671">
        <f t="shared" si="27"/>
        <v>28.65</v>
      </c>
      <c r="P92" s="788">
        <f t="shared" si="28"/>
        <v>27.948</v>
      </c>
      <c r="Q92" s="174">
        <v>27.3</v>
      </c>
      <c r="R92" s="671">
        <f t="shared" si="29"/>
        <v>26.950000000000003</v>
      </c>
      <c r="S92" s="174">
        <v>26.6</v>
      </c>
      <c r="T92" s="788">
        <f t="shared" si="30"/>
        <v>26.582000000000001</v>
      </c>
      <c r="U92" s="788">
        <f t="shared" si="31"/>
        <v>26.240000000000002</v>
      </c>
      <c r="V92" s="671">
        <f t="shared" si="32"/>
        <v>26.15</v>
      </c>
      <c r="W92" s="174">
        <v>25.7</v>
      </c>
      <c r="X92" s="671">
        <f t="shared" si="33"/>
        <v>25.1</v>
      </c>
      <c r="Y92" s="174">
        <v>24.5</v>
      </c>
      <c r="Z92" s="671">
        <f t="shared" si="34"/>
        <v>23.35</v>
      </c>
      <c r="AA92" s="174">
        <v>22.2</v>
      </c>
      <c r="AB92" s="174">
        <v>21.8</v>
      </c>
      <c r="AC92" s="174">
        <v>21.6</v>
      </c>
      <c r="AD92" s="174">
        <v>20.9</v>
      </c>
      <c r="AE92" s="174">
        <v>19.899999999999999</v>
      </c>
      <c r="AF92" s="174">
        <v>19.3</v>
      </c>
      <c r="AG92" s="174">
        <v>19</v>
      </c>
      <c r="AH92" s="174">
        <v>18.3</v>
      </c>
      <c r="AI92" s="175">
        <v>16.7</v>
      </c>
      <c r="AJ92" s="1102"/>
      <c r="AK92" s="1102"/>
    </row>
    <row r="93" spans="2:37" x14ac:dyDescent="0.2">
      <c r="B93" s="1018"/>
      <c r="C93" s="1275"/>
      <c r="D93" s="1026"/>
      <c r="E93" s="1027"/>
      <c r="F93" s="1043"/>
      <c r="G93" s="1251"/>
      <c r="H93" s="1237"/>
      <c r="I93" s="214" t="s">
        <v>10</v>
      </c>
      <c r="J93" s="1049"/>
      <c r="K93" s="177"/>
      <c r="L93" s="178" t="s">
        <v>9</v>
      </c>
      <c r="M93" s="178"/>
      <c r="N93" s="174">
        <v>30</v>
      </c>
      <c r="O93" s="671">
        <f t="shared" si="27"/>
        <v>28.65</v>
      </c>
      <c r="P93" s="788">
        <f t="shared" si="28"/>
        <v>27.948</v>
      </c>
      <c r="Q93" s="174">
        <v>27.3</v>
      </c>
      <c r="R93" s="671">
        <f t="shared" si="29"/>
        <v>26.950000000000003</v>
      </c>
      <c r="S93" s="174">
        <v>26.6</v>
      </c>
      <c r="T93" s="788">
        <f t="shared" si="30"/>
        <v>26.582000000000001</v>
      </c>
      <c r="U93" s="788">
        <f t="shared" si="31"/>
        <v>26.240000000000002</v>
      </c>
      <c r="V93" s="671">
        <f t="shared" si="32"/>
        <v>26.15</v>
      </c>
      <c r="W93" s="174">
        <v>25.7</v>
      </c>
      <c r="X93" s="671">
        <f t="shared" si="33"/>
        <v>25.1</v>
      </c>
      <c r="Y93" s="174">
        <v>24.5</v>
      </c>
      <c r="Z93" s="671">
        <f t="shared" si="34"/>
        <v>23.35</v>
      </c>
      <c r="AA93" s="174">
        <v>22.2</v>
      </c>
      <c r="AB93" s="174">
        <v>21.8</v>
      </c>
      <c r="AC93" s="174">
        <v>21.6</v>
      </c>
      <c r="AD93" s="174">
        <v>20.9</v>
      </c>
      <c r="AE93" s="174">
        <v>19.899999999999999</v>
      </c>
      <c r="AF93" s="174">
        <v>19.3</v>
      </c>
      <c r="AG93" s="174">
        <v>19</v>
      </c>
      <c r="AH93" s="174">
        <v>18.3</v>
      </c>
      <c r="AI93" s="175">
        <v>16.7</v>
      </c>
      <c r="AJ93" s="1102"/>
      <c r="AK93" s="1102"/>
    </row>
    <row r="94" spans="2:37" x14ac:dyDescent="0.2">
      <c r="B94" s="1016" t="s">
        <v>57</v>
      </c>
      <c r="C94" s="1273" t="s">
        <v>216</v>
      </c>
      <c r="D94" s="1022" t="s">
        <v>75</v>
      </c>
      <c r="E94" s="1023"/>
      <c r="F94" s="1238" t="s">
        <v>251</v>
      </c>
      <c r="G94" s="1249" t="s">
        <v>187</v>
      </c>
      <c r="H94" s="1235" t="s">
        <v>208</v>
      </c>
      <c r="I94" s="214">
        <v>1992</v>
      </c>
      <c r="J94" s="1049"/>
      <c r="K94" s="179">
        <v>60</v>
      </c>
      <c r="L94" s="179">
        <v>30</v>
      </c>
      <c r="M94" s="179">
        <v>30</v>
      </c>
      <c r="N94" s="174">
        <v>30</v>
      </c>
      <c r="O94" s="671">
        <f t="shared" si="27"/>
        <v>28.65</v>
      </c>
      <c r="P94" s="788">
        <f t="shared" si="28"/>
        <v>27.948</v>
      </c>
      <c r="Q94" s="174">
        <v>27.3</v>
      </c>
      <c r="R94" s="671">
        <f t="shared" si="29"/>
        <v>26.950000000000003</v>
      </c>
      <c r="S94" s="174">
        <v>26.6</v>
      </c>
      <c r="T94" s="788">
        <f t="shared" si="30"/>
        <v>26.582000000000001</v>
      </c>
      <c r="U94" s="788">
        <f t="shared" si="31"/>
        <v>26.240000000000002</v>
      </c>
      <c r="V94" s="671">
        <f t="shared" si="32"/>
        <v>26.15</v>
      </c>
      <c r="W94" s="174">
        <v>25.7</v>
      </c>
      <c r="X94" s="671">
        <f t="shared" si="33"/>
        <v>25.1</v>
      </c>
      <c r="Y94" s="174">
        <v>24.5</v>
      </c>
      <c r="Z94" s="671">
        <f t="shared" si="34"/>
        <v>23.35</v>
      </c>
      <c r="AA94" s="174">
        <v>22.2</v>
      </c>
      <c r="AB94" s="174">
        <v>21.8</v>
      </c>
      <c r="AC94" s="174">
        <v>21.6</v>
      </c>
      <c r="AD94" s="174">
        <v>20.9</v>
      </c>
      <c r="AE94" s="174">
        <v>19.899999999999999</v>
      </c>
      <c r="AF94" s="174">
        <v>19.3</v>
      </c>
      <c r="AG94" s="174">
        <v>19</v>
      </c>
      <c r="AH94" s="174">
        <v>18.3</v>
      </c>
      <c r="AI94" s="175">
        <v>16.7</v>
      </c>
      <c r="AJ94" s="1102"/>
      <c r="AK94" s="1102"/>
    </row>
    <row r="95" spans="2:37" x14ac:dyDescent="0.2">
      <c r="B95" s="1017"/>
      <c r="C95" s="1274"/>
      <c r="D95" s="1024"/>
      <c r="E95" s="1025"/>
      <c r="F95" s="1042"/>
      <c r="G95" s="1250"/>
      <c r="H95" s="1236"/>
      <c r="I95" s="214" t="s">
        <v>11</v>
      </c>
      <c r="J95" s="1049"/>
      <c r="K95" s="177"/>
      <c r="L95" s="178" t="s">
        <v>9</v>
      </c>
      <c r="M95" s="178"/>
      <c r="N95" s="174">
        <v>30</v>
      </c>
      <c r="O95" s="671">
        <f t="shared" si="27"/>
        <v>28.65</v>
      </c>
      <c r="P95" s="788">
        <f t="shared" si="28"/>
        <v>27.948</v>
      </c>
      <c r="Q95" s="174">
        <v>27.3</v>
      </c>
      <c r="R95" s="671">
        <f t="shared" si="29"/>
        <v>26.950000000000003</v>
      </c>
      <c r="S95" s="174">
        <v>26.6</v>
      </c>
      <c r="T95" s="788">
        <f t="shared" si="30"/>
        <v>26.582000000000001</v>
      </c>
      <c r="U95" s="788">
        <f t="shared" si="31"/>
        <v>26.240000000000002</v>
      </c>
      <c r="V95" s="671">
        <f t="shared" si="32"/>
        <v>26.15</v>
      </c>
      <c r="W95" s="174">
        <v>25.7</v>
      </c>
      <c r="X95" s="671">
        <f t="shared" si="33"/>
        <v>25.1</v>
      </c>
      <c r="Y95" s="174">
        <v>24.5</v>
      </c>
      <c r="Z95" s="671">
        <f t="shared" si="34"/>
        <v>23.35</v>
      </c>
      <c r="AA95" s="174">
        <v>22.2</v>
      </c>
      <c r="AB95" s="174">
        <v>21.8</v>
      </c>
      <c r="AC95" s="174">
        <v>21.6</v>
      </c>
      <c r="AD95" s="174">
        <v>20.9</v>
      </c>
      <c r="AE95" s="174">
        <v>19.899999999999999</v>
      </c>
      <c r="AF95" s="174">
        <v>19.3</v>
      </c>
      <c r="AG95" s="174">
        <v>19</v>
      </c>
      <c r="AH95" s="174">
        <v>18.3</v>
      </c>
      <c r="AI95" s="175">
        <v>16.7</v>
      </c>
      <c r="AJ95" s="1102"/>
      <c r="AK95" s="1102"/>
    </row>
    <row r="96" spans="2:37" x14ac:dyDescent="0.2">
      <c r="B96" s="1017"/>
      <c r="C96" s="1274"/>
      <c r="D96" s="1024"/>
      <c r="E96" s="1025"/>
      <c r="F96" s="1042"/>
      <c r="G96" s="1250"/>
      <c r="H96" s="1236"/>
      <c r="I96" s="214" t="s">
        <v>12</v>
      </c>
      <c r="J96" s="1049"/>
      <c r="K96" s="177"/>
      <c r="L96" s="178" t="s">
        <v>9</v>
      </c>
      <c r="M96" s="178"/>
      <c r="N96" s="174">
        <v>30</v>
      </c>
      <c r="O96" s="671">
        <f t="shared" si="27"/>
        <v>28.65</v>
      </c>
      <c r="P96" s="788">
        <f t="shared" si="28"/>
        <v>27.948</v>
      </c>
      <c r="Q96" s="174">
        <v>27.3</v>
      </c>
      <c r="R96" s="671">
        <f t="shared" si="29"/>
        <v>26.950000000000003</v>
      </c>
      <c r="S96" s="174">
        <v>26.6</v>
      </c>
      <c r="T96" s="788">
        <f t="shared" si="30"/>
        <v>26.582000000000001</v>
      </c>
      <c r="U96" s="788">
        <f t="shared" si="31"/>
        <v>26.240000000000002</v>
      </c>
      <c r="V96" s="671">
        <f t="shared" si="32"/>
        <v>26.15</v>
      </c>
      <c r="W96" s="174">
        <v>25.7</v>
      </c>
      <c r="X96" s="671">
        <f t="shared" si="33"/>
        <v>25.1</v>
      </c>
      <c r="Y96" s="174">
        <v>24.5</v>
      </c>
      <c r="Z96" s="671">
        <f t="shared" si="34"/>
        <v>23.35</v>
      </c>
      <c r="AA96" s="174">
        <v>22.2</v>
      </c>
      <c r="AB96" s="174">
        <v>21.8</v>
      </c>
      <c r="AC96" s="174">
        <v>21.6</v>
      </c>
      <c r="AD96" s="174">
        <v>20.9</v>
      </c>
      <c r="AE96" s="174">
        <v>19.899999999999999</v>
      </c>
      <c r="AF96" s="174">
        <v>19.3</v>
      </c>
      <c r="AG96" s="174">
        <v>19</v>
      </c>
      <c r="AH96" s="174">
        <v>18.3</v>
      </c>
      <c r="AI96" s="175">
        <v>16.7</v>
      </c>
      <c r="AJ96" s="1102"/>
      <c r="AK96" s="1102"/>
    </row>
    <row r="97" spans="2:37" x14ac:dyDescent="0.2">
      <c r="B97" s="1018"/>
      <c r="C97" s="1275"/>
      <c r="D97" s="1026"/>
      <c r="E97" s="1027"/>
      <c r="F97" s="1043"/>
      <c r="G97" s="1251"/>
      <c r="H97" s="1237"/>
      <c r="I97" s="214" t="s">
        <v>13</v>
      </c>
      <c r="J97" s="1049"/>
      <c r="K97" s="177"/>
      <c r="L97" s="178" t="s">
        <v>9</v>
      </c>
      <c r="M97" s="178"/>
      <c r="N97" s="174">
        <v>30</v>
      </c>
      <c r="O97" s="671">
        <f t="shared" si="27"/>
        <v>28.65</v>
      </c>
      <c r="P97" s="788">
        <f t="shared" si="28"/>
        <v>27.948</v>
      </c>
      <c r="Q97" s="174">
        <v>27.3</v>
      </c>
      <c r="R97" s="671">
        <f t="shared" si="29"/>
        <v>26.950000000000003</v>
      </c>
      <c r="S97" s="174">
        <v>26.6</v>
      </c>
      <c r="T97" s="788">
        <f t="shared" si="30"/>
        <v>26.582000000000001</v>
      </c>
      <c r="U97" s="788">
        <f t="shared" si="31"/>
        <v>26.240000000000002</v>
      </c>
      <c r="V97" s="671">
        <f t="shared" si="32"/>
        <v>26.15</v>
      </c>
      <c r="W97" s="174">
        <v>25.7</v>
      </c>
      <c r="X97" s="671">
        <f t="shared" si="33"/>
        <v>25.1</v>
      </c>
      <c r="Y97" s="174">
        <v>24.5</v>
      </c>
      <c r="Z97" s="671">
        <f t="shared" si="34"/>
        <v>23.35</v>
      </c>
      <c r="AA97" s="174">
        <v>22.2</v>
      </c>
      <c r="AB97" s="174">
        <v>21.8</v>
      </c>
      <c r="AC97" s="174">
        <v>21.6</v>
      </c>
      <c r="AD97" s="174">
        <v>20.9</v>
      </c>
      <c r="AE97" s="174">
        <v>19.899999999999999</v>
      </c>
      <c r="AF97" s="174">
        <v>19.3</v>
      </c>
      <c r="AG97" s="174">
        <v>19</v>
      </c>
      <c r="AH97" s="174">
        <v>18.3</v>
      </c>
      <c r="AI97" s="175">
        <v>16.7</v>
      </c>
      <c r="AJ97" s="1102"/>
      <c r="AK97" s="1102"/>
    </row>
    <row r="98" spans="2:37" x14ac:dyDescent="0.2">
      <c r="B98" s="1016" t="s">
        <v>57</v>
      </c>
      <c r="C98" s="1273" t="s">
        <v>242</v>
      </c>
      <c r="D98" s="1022" t="s">
        <v>75</v>
      </c>
      <c r="E98" s="1023"/>
      <c r="F98" s="1238" t="s">
        <v>269</v>
      </c>
      <c r="G98" s="1249" t="s">
        <v>187</v>
      </c>
      <c r="H98" s="1235" t="s">
        <v>208</v>
      </c>
      <c r="I98" s="214">
        <v>1995</v>
      </c>
      <c r="J98" s="1049"/>
      <c r="K98" s="217">
        <v>60</v>
      </c>
      <c r="L98" s="217">
        <v>30</v>
      </c>
      <c r="M98" s="217">
        <v>30</v>
      </c>
      <c r="N98" s="174">
        <v>30</v>
      </c>
      <c r="O98" s="671">
        <f t="shared" si="27"/>
        <v>28.65</v>
      </c>
      <c r="P98" s="788">
        <f t="shared" si="28"/>
        <v>27.948</v>
      </c>
      <c r="Q98" s="174">
        <v>27.3</v>
      </c>
      <c r="R98" s="671">
        <f t="shared" si="29"/>
        <v>26.950000000000003</v>
      </c>
      <c r="S98" s="174">
        <v>26.6</v>
      </c>
      <c r="T98" s="788">
        <f t="shared" si="30"/>
        <v>26.582000000000001</v>
      </c>
      <c r="U98" s="788">
        <f t="shared" si="31"/>
        <v>26.240000000000002</v>
      </c>
      <c r="V98" s="671">
        <f t="shared" si="32"/>
        <v>26.15</v>
      </c>
      <c r="W98" s="174">
        <v>25.7</v>
      </c>
      <c r="X98" s="671">
        <f t="shared" si="33"/>
        <v>25.1</v>
      </c>
      <c r="Y98" s="174">
        <v>24.5</v>
      </c>
      <c r="Z98" s="671">
        <f t="shared" si="34"/>
        <v>23.35</v>
      </c>
      <c r="AA98" s="174">
        <v>22.2</v>
      </c>
      <c r="AB98" s="174">
        <v>21.8</v>
      </c>
      <c r="AC98" s="174">
        <v>21.6</v>
      </c>
      <c r="AD98" s="174">
        <v>20.9</v>
      </c>
      <c r="AE98" s="174">
        <v>19.899999999999999</v>
      </c>
      <c r="AF98" s="174">
        <v>19.3</v>
      </c>
      <c r="AG98" s="174">
        <v>19</v>
      </c>
      <c r="AH98" s="174">
        <v>18.3</v>
      </c>
      <c r="AI98" s="175">
        <v>16.7</v>
      </c>
      <c r="AJ98" s="1102"/>
      <c r="AK98" s="1102"/>
    </row>
    <row r="99" spans="2:37" x14ac:dyDescent="0.2">
      <c r="B99" s="1017"/>
      <c r="C99" s="1274"/>
      <c r="D99" s="1024"/>
      <c r="E99" s="1025"/>
      <c r="F99" s="1042"/>
      <c r="G99" s="1250"/>
      <c r="H99" s="1236"/>
      <c r="I99" s="214" t="s">
        <v>26</v>
      </c>
      <c r="J99" s="1049"/>
      <c r="K99" s="177"/>
      <c r="L99" s="178" t="s">
        <v>9</v>
      </c>
      <c r="M99" s="178"/>
      <c r="N99" s="174">
        <v>30</v>
      </c>
      <c r="O99" s="671">
        <f t="shared" si="27"/>
        <v>28.65</v>
      </c>
      <c r="P99" s="788">
        <f t="shared" si="28"/>
        <v>27.948</v>
      </c>
      <c r="Q99" s="174">
        <v>27.3</v>
      </c>
      <c r="R99" s="671">
        <f t="shared" si="29"/>
        <v>26.950000000000003</v>
      </c>
      <c r="S99" s="174">
        <v>26.6</v>
      </c>
      <c r="T99" s="788">
        <f t="shared" si="30"/>
        <v>26.582000000000001</v>
      </c>
      <c r="U99" s="788">
        <f t="shared" si="31"/>
        <v>26.240000000000002</v>
      </c>
      <c r="V99" s="671">
        <f t="shared" si="32"/>
        <v>26.15</v>
      </c>
      <c r="W99" s="174">
        <v>25.7</v>
      </c>
      <c r="X99" s="671">
        <f t="shared" si="33"/>
        <v>25.1</v>
      </c>
      <c r="Y99" s="174">
        <v>24.5</v>
      </c>
      <c r="Z99" s="671">
        <f t="shared" si="34"/>
        <v>23.35</v>
      </c>
      <c r="AA99" s="174">
        <v>22.2</v>
      </c>
      <c r="AB99" s="174">
        <v>21.8</v>
      </c>
      <c r="AC99" s="174">
        <v>21.6</v>
      </c>
      <c r="AD99" s="174">
        <v>20.9</v>
      </c>
      <c r="AE99" s="174">
        <v>19.899999999999999</v>
      </c>
      <c r="AF99" s="174">
        <v>19.3</v>
      </c>
      <c r="AG99" s="174">
        <v>19</v>
      </c>
      <c r="AH99" s="174">
        <v>18.3</v>
      </c>
      <c r="AI99" s="175">
        <v>16.7</v>
      </c>
      <c r="AJ99" s="1102"/>
      <c r="AK99" s="1102"/>
    </row>
    <row r="100" spans="2:37" x14ac:dyDescent="0.2">
      <c r="B100" s="1017"/>
      <c r="C100" s="1274"/>
      <c r="D100" s="1024"/>
      <c r="E100" s="1025"/>
      <c r="F100" s="1042"/>
      <c r="G100" s="1250"/>
      <c r="H100" s="1236"/>
      <c r="I100" s="214" t="s">
        <v>15</v>
      </c>
      <c r="J100" s="1049"/>
      <c r="K100" s="177"/>
      <c r="L100" s="178" t="s">
        <v>9</v>
      </c>
      <c r="M100" s="178"/>
      <c r="N100" s="174">
        <v>30</v>
      </c>
      <c r="O100" s="671">
        <f t="shared" si="27"/>
        <v>28.65</v>
      </c>
      <c r="P100" s="788">
        <f t="shared" si="28"/>
        <v>27.948</v>
      </c>
      <c r="Q100" s="174">
        <v>27.3</v>
      </c>
      <c r="R100" s="671">
        <f t="shared" si="29"/>
        <v>26.950000000000003</v>
      </c>
      <c r="S100" s="174">
        <v>26.6</v>
      </c>
      <c r="T100" s="788">
        <f t="shared" si="30"/>
        <v>26.582000000000001</v>
      </c>
      <c r="U100" s="788">
        <f t="shared" si="31"/>
        <v>26.240000000000002</v>
      </c>
      <c r="V100" s="671">
        <f t="shared" si="32"/>
        <v>26.15</v>
      </c>
      <c r="W100" s="174">
        <v>25.7</v>
      </c>
      <c r="X100" s="671">
        <f t="shared" si="33"/>
        <v>25.1</v>
      </c>
      <c r="Y100" s="174">
        <v>24.5</v>
      </c>
      <c r="Z100" s="671">
        <f t="shared" si="34"/>
        <v>23.35</v>
      </c>
      <c r="AA100" s="174">
        <v>22.2</v>
      </c>
      <c r="AB100" s="174">
        <v>21.8</v>
      </c>
      <c r="AC100" s="174">
        <v>21.6</v>
      </c>
      <c r="AD100" s="174">
        <v>20.9</v>
      </c>
      <c r="AE100" s="174">
        <v>19.899999999999999</v>
      </c>
      <c r="AF100" s="174">
        <v>19.3</v>
      </c>
      <c r="AG100" s="174">
        <v>19</v>
      </c>
      <c r="AH100" s="174">
        <v>18.3</v>
      </c>
      <c r="AI100" s="175">
        <v>16.7</v>
      </c>
      <c r="AJ100" s="1102"/>
      <c r="AK100" s="1102"/>
    </row>
    <row r="101" spans="2:37" x14ac:dyDescent="0.2">
      <c r="B101" s="1018"/>
      <c r="C101" s="1275"/>
      <c r="D101" s="1026"/>
      <c r="E101" s="1027"/>
      <c r="F101" s="1043"/>
      <c r="G101" s="1251"/>
      <c r="H101" s="1237"/>
      <c r="I101" s="214" t="s">
        <v>27</v>
      </c>
      <c r="J101" s="1049"/>
      <c r="K101" s="177"/>
      <c r="L101" s="178" t="s">
        <v>9</v>
      </c>
      <c r="M101" s="178"/>
      <c r="N101" s="174">
        <v>30</v>
      </c>
      <c r="O101" s="671">
        <f t="shared" si="27"/>
        <v>28.65</v>
      </c>
      <c r="P101" s="788">
        <f t="shared" si="28"/>
        <v>27.948</v>
      </c>
      <c r="Q101" s="174">
        <v>27.3</v>
      </c>
      <c r="R101" s="671">
        <f t="shared" si="29"/>
        <v>26.950000000000003</v>
      </c>
      <c r="S101" s="174">
        <v>26.6</v>
      </c>
      <c r="T101" s="788">
        <f t="shared" si="30"/>
        <v>26.582000000000001</v>
      </c>
      <c r="U101" s="788">
        <f t="shared" si="31"/>
        <v>26.240000000000002</v>
      </c>
      <c r="V101" s="671">
        <f t="shared" si="32"/>
        <v>26.15</v>
      </c>
      <c r="W101" s="174">
        <v>25.7</v>
      </c>
      <c r="X101" s="671">
        <f t="shared" si="33"/>
        <v>25.1</v>
      </c>
      <c r="Y101" s="174">
        <v>24.5</v>
      </c>
      <c r="Z101" s="671">
        <f t="shared" si="34"/>
        <v>23.35</v>
      </c>
      <c r="AA101" s="174">
        <v>22.2</v>
      </c>
      <c r="AB101" s="174">
        <v>21.8</v>
      </c>
      <c r="AC101" s="174">
        <v>21.6</v>
      </c>
      <c r="AD101" s="174">
        <v>20.9</v>
      </c>
      <c r="AE101" s="174">
        <v>19.899999999999999</v>
      </c>
      <c r="AF101" s="174">
        <v>19.3</v>
      </c>
      <c r="AG101" s="174">
        <v>19</v>
      </c>
      <c r="AH101" s="174">
        <v>18.3</v>
      </c>
      <c r="AI101" s="175">
        <v>16.7</v>
      </c>
      <c r="AJ101" s="1102"/>
      <c r="AK101" s="1102"/>
    </row>
    <row r="102" spans="2:37" x14ac:dyDescent="0.2">
      <c r="B102" s="1016" t="s">
        <v>57</v>
      </c>
      <c r="C102" s="184"/>
      <c r="D102" s="1022" t="s">
        <v>75</v>
      </c>
      <c r="E102" s="1023"/>
      <c r="F102" s="1238" t="s">
        <v>286</v>
      </c>
      <c r="G102" s="1249" t="s">
        <v>187</v>
      </c>
      <c r="H102" s="1235" t="s">
        <v>208</v>
      </c>
      <c r="I102" s="214">
        <v>1998</v>
      </c>
      <c r="J102" s="1049"/>
      <c r="K102" s="1325" t="s">
        <v>282</v>
      </c>
      <c r="L102" s="1326"/>
      <c r="M102" s="1327"/>
      <c r="N102" s="671" t="s">
        <v>697</v>
      </c>
      <c r="O102" s="179"/>
      <c r="P102" s="788"/>
      <c r="Q102" s="174"/>
      <c r="R102" s="179"/>
      <c r="S102" s="174"/>
      <c r="T102" s="788"/>
      <c r="U102" s="788"/>
      <c r="V102" s="179"/>
      <c r="W102" s="174"/>
      <c r="X102" s="179"/>
      <c r="Y102" s="174"/>
      <c r="Z102" s="179"/>
      <c r="AA102" s="174"/>
      <c r="AB102" s="174"/>
      <c r="AC102" s="174"/>
      <c r="AD102" s="174"/>
      <c r="AE102" s="174"/>
      <c r="AF102" s="174"/>
      <c r="AG102" s="174"/>
      <c r="AH102" s="174"/>
      <c r="AI102" s="175"/>
      <c r="AJ102" s="1102"/>
      <c r="AK102" s="1102"/>
    </row>
    <row r="103" spans="2:37" x14ac:dyDescent="0.2">
      <c r="B103" s="1017"/>
      <c r="C103" s="1020" t="s">
        <v>64</v>
      </c>
      <c r="D103" s="1024"/>
      <c r="E103" s="1025"/>
      <c r="F103" s="1042"/>
      <c r="G103" s="1250"/>
      <c r="H103" s="1236"/>
      <c r="I103" s="214" t="s">
        <v>17</v>
      </c>
      <c r="J103" s="1049"/>
      <c r="K103" s="246">
        <v>60</v>
      </c>
      <c r="L103" s="179">
        <v>30</v>
      </c>
      <c r="M103" s="179">
        <v>30</v>
      </c>
      <c r="N103" s="174">
        <v>30</v>
      </c>
      <c r="O103" s="179">
        <v>28.2</v>
      </c>
      <c r="P103" s="788">
        <f t="shared" si="28"/>
        <v>27.835999999999999</v>
      </c>
      <c r="Q103" s="179">
        <v>27.5</v>
      </c>
      <c r="R103" s="179">
        <v>27</v>
      </c>
      <c r="S103" s="179">
        <v>26.5</v>
      </c>
      <c r="T103" s="788">
        <f t="shared" si="30"/>
        <v>26.481999999999999</v>
      </c>
      <c r="U103" s="788">
        <f t="shared" si="31"/>
        <v>26.14</v>
      </c>
      <c r="V103" s="671">
        <f t="shared" si="32"/>
        <v>26.05</v>
      </c>
      <c r="W103" s="179">
        <v>25.6</v>
      </c>
      <c r="X103" s="671">
        <f t="shared" si="33"/>
        <v>25</v>
      </c>
      <c r="Y103" s="179">
        <v>24.4</v>
      </c>
      <c r="Z103" s="671">
        <f t="shared" si="34"/>
        <v>23.7</v>
      </c>
      <c r="AA103" s="179">
        <v>23</v>
      </c>
      <c r="AB103" s="179">
        <v>22.2</v>
      </c>
      <c r="AC103" s="179">
        <v>21.5</v>
      </c>
      <c r="AD103" s="179">
        <v>20.8</v>
      </c>
      <c r="AE103" s="179">
        <v>20.100000000000001</v>
      </c>
      <c r="AF103" s="179">
        <v>19.5</v>
      </c>
      <c r="AG103" s="174">
        <v>19</v>
      </c>
      <c r="AH103" s="179">
        <v>18.399999999999999</v>
      </c>
      <c r="AI103" s="180">
        <v>17.8</v>
      </c>
      <c r="AJ103" s="1102"/>
      <c r="AK103" s="1102"/>
    </row>
    <row r="104" spans="2:37" x14ac:dyDescent="0.2">
      <c r="B104" s="1018"/>
      <c r="C104" s="1021"/>
      <c r="D104" s="1026"/>
      <c r="E104" s="1027"/>
      <c r="F104" s="1043"/>
      <c r="G104" s="1251"/>
      <c r="H104" s="1237"/>
      <c r="I104" s="214" t="s">
        <v>18</v>
      </c>
      <c r="J104" s="1049"/>
      <c r="K104" s="177"/>
      <c r="L104" s="178" t="s">
        <v>9</v>
      </c>
      <c r="M104" s="178"/>
      <c r="N104" s="174">
        <v>30</v>
      </c>
      <c r="O104" s="179">
        <v>28.2</v>
      </c>
      <c r="P104" s="788">
        <f t="shared" si="28"/>
        <v>27.835999999999999</v>
      </c>
      <c r="Q104" s="179">
        <v>27.5</v>
      </c>
      <c r="R104" s="179">
        <v>27</v>
      </c>
      <c r="S104" s="179">
        <v>26.5</v>
      </c>
      <c r="T104" s="788">
        <f t="shared" si="30"/>
        <v>26.481999999999999</v>
      </c>
      <c r="U104" s="788">
        <f t="shared" si="31"/>
        <v>26.14</v>
      </c>
      <c r="V104" s="671">
        <f t="shared" si="32"/>
        <v>26.05</v>
      </c>
      <c r="W104" s="179">
        <v>25.6</v>
      </c>
      <c r="X104" s="671">
        <f t="shared" si="33"/>
        <v>25</v>
      </c>
      <c r="Y104" s="179">
        <v>24.4</v>
      </c>
      <c r="Z104" s="671">
        <f t="shared" si="34"/>
        <v>23.7</v>
      </c>
      <c r="AA104" s="179">
        <v>23</v>
      </c>
      <c r="AB104" s="179">
        <v>22.2</v>
      </c>
      <c r="AC104" s="179">
        <v>21.5</v>
      </c>
      <c r="AD104" s="179">
        <v>20.8</v>
      </c>
      <c r="AE104" s="179">
        <v>20.100000000000001</v>
      </c>
      <c r="AF104" s="179">
        <v>19.5</v>
      </c>
      <c r="AG104" s="174">
        <v>19</v>
      </c>
      <c r="AH104" s="179">
        <v>18.399999999999999</v>
      </c>
      <c r="AI104" s="180">
        <v>17.8</v>
      </c>
      <c r="AJ104" s="1102"/>
      <c r="AK104" s="1102"/>
    </row>
    <row r="105" spans="2:37" x14ac:dyDescent="0.2">
      <c r="B105" s="1016" t="s">
        <v>57</v>
      </c>
      <c r="C105" s="1019" t="s">
        <v>77</v>
      </c>
      <c r="D105" s="1255" t="s">
        <v>75</v>
      </c>
      <c r="E105" s="1023"/>
      <c r="F105" s="1238" t="s">
        <v>286</v>
      </c>
      <c r="G105" s="1249" t="s">
        <v>186</v>
      </c>
      <c r="H105" s="1235" t="s">
        <v>208</v>
      </c>
      <c r="I105" s="214">
        <v>2001</v>
      </c>
      <c r="J105" s="1049"/>
      <c r="K105" s="246">
        <v>60</v>
      </c>
      <c r="L105" s="179">
        <v>30</v>
      </c>
      <c r="M105" s="179">
        <v>30</v>
      </c>
      <c r="N105" s="174">
        <v>30</v>
      </c>
      <c r="O105" s="179">
        <v>28.2</v>
      </c>
      <c r="P105" s="788">
        <f t="shared" si="28"/>
        <v>27.835999999999999</v>
      </c>
      <c r="Q105" s="179">
        <v>27.5</v>
      </c>
      <c r="R105" s="179">
        <v>27</v>
      </c>
      <c r="S105" s="179">
        <v>26.5</v>
      </c>
      <c r="T105" s="788">
        <f t="shared" si="30"/>
        <v>26.481999999999999</v>
      </c>
      <c r="U105" s="788">
        <f t="shared" si="31"/>
        <v>26.14</v>
      </c>
      <c r="V105" s="671">
        <f t="shared" si="32"/>
        <v>26.05</v>
      </c>
      <c r="W105" s="179">
        <v>25.6</v>
      </c>
      <c r="X105" s="671">
        <f t="shared" si="33"/>
        <v>25</v>
      </c>
      <c r="Y105" s="179">
        <v>24.4</v>
      </c>
      <c r="Z105" s="671">
        <f t="shared" si="34"/>
        <v>23.7</v>
      </c>
      <c r="AA105" s="179">
        <v>23</v>
      </c>
      <c r="AB105" s="179">
        <v>22.2</v>
      </c>
      <c r="AC105" s="179">
        <v>21.5</v>
      </c>
      <c r="AD105" s="179">
        <v>20.8</v>
      </c>
      <c r="AE105" s="179">
        <v>20.100000000000001</v>
      </c>
      <c r="AF105" s="179">
        <v>19.5</v>
      </c>
      <c r="AG105" s="174">
        <v>19</v>
      </c>
      <c r="AH105" s="179">
        <v>18.399999999999999</v>
      </c>
      <c r="AI105" s="180">
        <v>17.8</v>
      </c>
      <c r="AJ105" s="1102"/>
      <c r="AK105" s="1102"/>
    </row>
    <row r="106" spans="2:37" x14ac:dyDescent="0.2">
      <c r="B106" s="1017"/>
      <c r="C106" s="1020"/>
      <c r="D106" s="1256"/>
      <c r="E106" s="1025"/>
      <c r="F106" s="1042"/>
      <c r="G106" s="1250"/>
      <c r="H106" s="1236"/>
      <c r="I106" s="214" t="s">
        <v>20</v>
      </c>
      <c r="J106" s="1049"/>
      <c r="K106" s="177"/>
      <c r="L106" s="178" t="s">
        <v>9</v>
      </c>
      <c r="M106" s="178"/>
      <c r="N106" s="174">
        <v>30</v>
      </c>
      <c r="O106" s="179">
        <v>28.2</v>
      </c>
      <c r="P106" s="788">
        <f t="shared" si="28"/>
        <v>27.835999999999999</v>
      </c>
      <c r="Q106" s="179">
        <v>27.5</v>
      </c>
      <c r="R106" s="179">
        <v>27</v>
      </c>
      <c r="S106" s="179">
        <v>26.5</v>
      </c>
      <c r="T106" s="788">
        <f t="shared" si="30"/>
        <v>26.481999999999999</v>
      </c>
      <c r="U106" s="788">
        <f t="shared" si="31"/>
        <v>26.14</v>
      </c>
      <c r="V106" s="671">
        <f t="shared" si="32"/>
        <v>26.05</v>
      </c>
      <c r="W106" s="179">
        <v>25.6</v>
      </c>
      <c r="X106" s="671">
        <f t="shared" si="33"/>
        <v>25</v>
      </c>
      <c r="Y106" s="179">
        <v>24.4</v>
      </c>
      <c r="Z106" s="671">
        <f t="shared" si="34"/>
        <v>23.7</v>
      </c>
      <c r="AA106" s="179">
        <v>23</v>
      </c>
      <c r="AB106" s="179">
        <v>22.2</v>
      </c>
      <c r="AC106" s="179">
        <v>21.5</v>
      </c>
      <c r="AD106" s="179">
        <v>20.8</v>
      </c>
      <c r="AE106" s="179">
        <v>20.100000000000001</v>
      </c>
      <c r="AF106" s="179">
        <v>19.5</v>
      </c>
      <c r="AG106" s="174">
        <v>19</v>
      </c>
      <c r="AH106" s="179">
        <v>18.399999999999999</v>
      </c>
      <c r="AI106" s="180">
        <v>17.8</v>
      </c>
      <c r="AJ106" s="1102"/>
      <c r="AK106" s="1102"/>
    </row>
    <row r="107" spans="2:37" x14ac:dyDescent="0.2">
      <c r="B107" s="1018"/>
      <c r="C107" s="1021"/>
      <c r="D107" s="1257"/>
      <c r="E107" s="1027"/>
      <c r="F107" s="1043"/>
      <c r="G107" s="1251"/>
      <c r="H107" s="1237"/>
      <c r="I107" s="214" t="s">
        <v>21</v>
      </c>
      <c r="J107" s="1049"/>
      <c r="K107" s="177"/>
      <c r="L107" s="178" t="s">
        <v>9</v>
      </c>
      <c r="M107" s="178"/>
      <c r="N107" s="174">
        <v>30</v>
      </c>
      <c r="O107" s="179">
        <v>28.2</v>
      </c>
      <c r="P107" s="788">
        <f t="shared" si="28"/>
        <v>27.835999999999999</v>
      </c>
      <c r="Q107" s="179">
        <v>27.5</v>
      </c>
      <c r="R107" s="179">
        <v>27</v>
      </c>
      <c r="S107" s="179">
        <v>26.5</v>
      </c>
      <c r="T107" s="788">
        <f t="shared" si="30"/>
        <v>26.481999999999999</v>
      </c>
      <c r="U107" s="788">
        <f t="shared" si="31"/>
        <v>26.14</v>
      </c>
      <c r="V107" s="671">
        <f t="shared" si="32"/>
        <v>26.05</v>
      </c>
      <c r="W107" s="179">
        <v>25.6</v>
      </c>
      <c r="X107" s="671">
        <f t="shared" si="33"/>
        <v>25</v>
      </c>
      <c r="Y107" s="179">
        <v>24.4</v>
      </c>
      <c r="Z107" s="671">
        <f t="shared" si="34"/>
        <v>23.7</v>
      </c>
      <c r="AA107" s="179">
        <v>23</v>
      </c>
      <c r="AB107" s="179">
        <v>22.2</v>
      </c>
      <c r="AC107" s="179">
        <v>21.5</v>
      </c>
      <c r="AD107" s="179">
        <v>20.8</v>
      </c>
      <c r="AE107" s="179">
        <v>20.100000000000001</v>
      </c>
      <c r="AF107" s="179">
        <v>19.5</v>
      </c>
      <c r="AG107" s="174">
        <v>19</v>
      </c>
      <c r="AH107" s="179">
        <v>18.399999999999999</v>
      </c>
      <c r="AI107" s="180">
        <v>17.8</v>
      </c>
      <c r="AJ107" s="1102"/>
      <c r="AK107" s="1102"/>
    </row>
    <row r="108" spans="2:37" x14ac:dyDescent="0.2">
      <c r="B108" s="1016" t="s">
        <v>57</v>
      </c>
      <c r="C108" s="1019" t="s">
        <v>82</v>
      </c>
      <c r="D108" s="1022" t="s">
        <v>75</v>
      </c>
      <c r="E108" s="1023"/>
      <c r="F108" s="1238" t="s">
        <v>286</v>
      </c>
      <c r="G108" s="1249" t="s">
        <v>186</v>
      </c>
      <c r="H108" s="1235" t="s">
        <v>208</v>
      </c>
      <c r="I108" s="176">
        <v>2004</v>
      </c>
      <c r="J108" s="1049"/>
      <c r="K108" s="179">
        <v>60</v>
      </c>
      <c r="L108" s="179">
        <v>30</v>
      </c>
      <c r="M108" s="179">
        <v>30</v>
      </c>
      <c r="N108" s="174">
        <v>30</v>
      </c>
      <c r="O108" s="179">
        <v>28.2</v>
      </c>
      <c r="P108" s="788">
        <f t="shared" si="28"/>
        <v>27.835999999999999</v>
      </c>
      <c r="Q108" s="179">
        <v>27.5</v>
      </c>
      <c r="R108" s="179">
        <v>27</v>
      </c>
      <c r="S108" s="179">
        <v>26.5</v>
      </c>
      <c r="T108" s="788">
        <f t="shared" si="30"/>
        <v>26.481999999999999</v>
      </c>
      <c r="U108" s="788">
        <f t="shared" si="31"/>
        <v>26.14</v>
      </c>
      <c r="V108" s="671">
        <f t="shared" si="32"/>
        <v>26.05</v>
      </c>
      <c r="W108" s="179">
        <v>25.6</v>
      </c>
      <c r="X108" s="671">
        <f t="shared" si="33"/>
        <v>25</v>
      </c>
      <c r="Y108" s="179">
        <v>24.4</v>
      </c>
      <c r="Z108" s="671">
        <f t="shared" si="34"/>
        <v>23.7</v>
      </c>
      <c r="AA108" s="179">
        <v>23</v>
      </c>
      <c r="AB108" s="179">
        <v>22.2</v>
      </c>
      <c r="AC108" s="179">
        <v>21.5</v>
      </c>
      <c r="AD108" s="179">
        <v>20.8</v>
      </c>
      <c r="AE108" s="179">
        <v>20.100000000000001</v>
      </c>
      <c r="AF108" s="179">
        <v>19.5</v>
      </c>
      <c r="AG108" s="174">
        <v>19</v>
      </c>
      <c r="AH108" s="179">
        <v>18.399999999999999</v>
      </c>
      <c r="AI108" s="180">
        <v>17.8</v>
      </c>
      <c r="AJ108" s="1102"/>
      <c r="AK108" s="1102"/>
    </row>
    <row r="109" spans="2:37" x14ac:dyDescent="0.2">
      <c r="B109" s="1017"/>
      <c r="C109" s="1020"/>
      <c r="D109" s="1024"/>
      <c r="E109" s="1025"/>
      <c r="F109" s="1042"/>
      <c r="G109" s="1250"/>
      <c r="H109" s="1236"/>
      <c r="I109" s="176" t="s">
        <v>22</v>
      </c>
      <c r="J109" s="1049"/>
      <c r="K109" s="177"/>
      <c r="L109" s="178" t="s">
        <v>9</v>
      </c>
      <c r="M109" s="178"/>
      <c r="N109" s="174">
        <v>30</v>
      </c>
      <c r="O109" s="179">
        <v>28.2</v>
      </c>
      <c r="P109" s="788">
        <f t="shared" si="28"/>
        <v>27.835999999999999</v>
      </c>
      <c r="Q109" s="179">
        <v>27.5</v>
      </c>
      <c r="R109" s="179">
        <v>27</v>
      </c>
      <c r="S109" s="179">
        <v>26.5</v>
      </c>
      <c r="T109" s="788">
        <f t="shared" si="30"/>
        <v>26.481999999999999</v>
      </c>
      <c r="U109" s="788">
        <f t="shared" si="31"/>
        <v>26.14</v>
      </c>
      <c r="V109" s="671">
        <f t="shared" si="32"/>
        <v>26.05</v>
      </c>
      <c r="W109" s="179">
        <v>25.6</v>
      </c>
      <c r="X109" s="671">
        <f t="shared" si="33"/>
        <v>25</v>
      </c>
      <c r="Y109" s="179">
        <v>24.4</v>
      </c>
      <c r="Z109" s="671">
        <f t="shared" si="34"/>
        <v>23.7</v>
      </c>
      <c r="AA109" s="179">
        <v>23</v>
      </c>
      <c r="AB109" s="179">
        <v>22.2</v>
      </c>
      <c r="AC109" s="179">
        <v>21.5</v>
      </c>
      <c r="AD109" s="179">
        <v>20.8</v>
      </c>
      <c r="AE109" s="179">
        <v>20.100000000000001</v>
      </c>
      <c r="AF109" s="179">
        <v>19.5</v>
      </c>
      <c r="AG109" s="174">
        <v>19</v>
      </c>
      <c r="AH109" s="179">
        <v>18.399999999999999</v>
      </c>
      <c r="AI109" s="180">
        <v>17.8</v>
      </c>
      <c r="AJ109" s="1102"/>
      <c r="AK109" s="1102"/>
    </row>
    <row r="110" spans="2:37" x14ac:dyDescent="0.2">
      <c r="B110" s="1018"/>
      <c r="C110" s="1021"/>
      <c r="D110" s="1026"/>
      <c r="E110" s="1027"/>
      <c r="F110" s="1043"/>
      <c r="G110" s="1251"/>
      <c r="H110" s="1237"/>
      <c r="I110" s="176" t="s">
        <v>23</v>
      </c>
      <c r="J110" s="1049"/>
      <c r="K110" s="177"/>
      <c r="L110" s="178" t="s">
        <v>9</v>
      </c>
      <c r="M110" s="178"/>
      <c r="N110" s="174">
        <v>30</v>
      </c>
      <c r="O110" s="179">
        <v>28.2</v>
      </c>
      <c r="P110" s="788">
        <f t="shared" si="28"/>
        <v>27.835999999999999</v>
      </c>
      <c r="Q110" s="179">
        <v>27.5</v>
      </c>
      <c r="R110" s="179">
        <v>27</v>
      </c>
      <c r="S110" s="179">
        <v>26.5</v>
      </c>
      <c r="T110" s="788">
        <f t="shared" si="30"/>
        <v>26.481999999999999</v>
      </c>
      <c r="U110" s="788">
        <f t="shared" si="31"/>
        <v>26.14</v>
      </c>
      <c r="V110" s="671">
        <f t="shared" si="32"/>
        <v>26.05</v>
      </c>
      <c r="W110" s="179">
        <v>25.6</v>
      </c>
      <c r="X110" s="671">
        <f t="shared" si="33"/>
        <v>25</v>
      </c>
      <c r="Y110" s="179">
        <v>24.4</v>
      </c>
      <c r="Z110" s="671">
        <f t="shared" si="34"/>
        <v>23.7</v>
      </c>
      <c r="AA110" s="179">
        <v>23</v>
      </c>
      <c r="AB110" s="179">
        <v>22.2</v>
      </c>
      <c r="AC110" s="179">
        <v>21.5</v>
      </c>
      <c r="AD110" s="179">
        <v>20.8</v>
      </c>
      <c r="AE110" s="179">
        <v>20.100000000000001</v>
      </c>
      <c r="AF110" s="179">
        <v>19.5</v>
      </c>
      <c r="AG110" s="174">
        <v>19</v>
      </c>
      <c r="AH110" s="179">
        <v>18.399999999999999</v>
      </c>
      <c r="AI110" s="180">
        <v>17.8</v>
      </c>
      <c r="AJ110" s="1102"/>
      <c r="AK110" s="1102"/>
    </row>
    <row r="111" spans="2:37" ht="13.5" thickBot="1" x14ac:dyDescent="0.25">
      <c r="B111" s="187" t="s">
        <v>57</v>
      </c>
      <c r="C111" s="188" t="s">
        <v>61</v>
      </c>
      <c r="D111" s="1302" t="s">
        <v>87</v>
      </c>
      <c r="E111" s="1303"/>
      <c r="F111" s="222" t="s">
        <v>289</v>
      </c>
      <c r="G111" s="192" t="s">
        <v>186</v>
      </c>
      <c r="H111" s="223" t="s">
        <v>208</v>
      </c>
      <c r="I111" s="224">
        <v>2007</v>
      </c>
      <c r="J111" s="1049"/>
      <c r="K111" s="225">
        <v>60</v>
      </c>
      <c r="L111" s="225">
        <v>30</v>
      </c>
      <c r="M111" s="225">
        <v>30</v>
      </c>
      <c r="N111" s="174">
        <v>30</v>
      </c>
      <c r="O111" s="225">
        <v>28.2</v>
      </c>
      <c r="P111" s="791">
        <f t="shared" si="28"/>
        <v>27.835999999999999</v>
      </c>
      <c r="Q111" s="225">
        <v>27.5</v>
      </c>
      <c r="R111" s="225">
        <v>27</v>
      </c>
      <c r="S111" s="225">
        <v>26.5</v>
      </c>
      <c r="T111" s="791">
        <f t="shared" si="30"/>
        <v>26.481999999999999</v>
      </c>
      <c r="U111" s="791">
        <f t="shared" si="31"/>
        <v>26.14</v>
      </c>
      <c r="V111" s="671">
        <f t="shared" si="32"/>
        <v>26.05</v>
      </c>
      <c r="W111" s="225">
        <v>25.6</v>
      </c>
      <c r="X111" s="671">
        <f t="shared" si="33"/>
        <v>25</v>
      </c>
      <c r="Y111" s="225">
        <v>24.4</v>
      </c>
      <c r="Z111" s="671">
        <f t="shared" si="34"/>
        <v>23.7</v>
      </c>
      <c r="AA111" s="225">
        <v>23</v>
      </c>
      <c r="AB111" s="225">
        <v>22.2</v>
      </c>
      <c r="AC111" s="225">
        <v>21.5</v>
      </c>
      <c r="AD111" s="225">
        <v>20.8</v>
      </c>
      <c r="AE111" s="225">
        <v>20.100000000000001</v>
      </c>
      <c r="AF111" s="225">
        <v>19.5</v>
      </c>
      <c r="AG111" s="225">
        <v>19</v>
      </c>
      <c r="AH111" s="225">
        <v>18.399999999999999</v>
      </c>
      <c r="AI111" s="226">
        <v>17.8</v>
      </c>
      <c r="AJ111" s="1102"/>
      <c r="AK111" s="1102"/>
    </row>
    <row r="112" spans="2:37" ht="13.5" thickBot="1" x14ac:dyDescent="0.25">
      <c r="B112" s="143"/>
      <c r="C112" s="143"/>
      <c r="D112" s="143"/>
      <c r="E112" s="143"/>
      <c r="F112" s="144"/>
      <c r="G112" s="143"/>
      <c r="H112" s="196" t="s">
        <v>94</v>
      </c>
      <c r="I112" s="197"/>
      <c r="J112" s="198"/>
      <c r="K112" s="199">
        <f t="shared" ref="K112:S112" si="35">MIN(K90:K111)</f>
        <v>60</v>
      </c>
      <c r="L112" s="199">
        <f t="shared" si="35"/>
        <v>30</v>
      </c>
      <c r="M112" s="199">
        <f t="shared" si="35"/>
        <v>30</v>
      </c>
      <c r="N112" s="199">
        <f t="shared" si="35"/>
        <v>30</v>
      </c>
      <c r="O112" s="199">
        <f t="shared" si="35"/>
        <v>28.2</v>
      </c>
      <c r="P112" s="789">
        <f t="shared" si="28"/>
        <v>27.731999999999999</v>
      </c>
      <c r="Q112" s="199">
        <f t="shared" si="35"/>
        <v>27.3</v>
      </c>
      <c r="R112" s="199">
        <f t="shared" si="35"/>
        <v>26.950000000000003</v>
      </c>
      <c r="S112" s="199">
        <f t="shared" si="35"/>
        <v>26.5</v>
      </c>
      <c r="T112" s="789">
        <f t="shared" si="30"/>
        <v>26.481999999999999</v>
      </c>
      <c r="U112" s="789">
        <f t="shared" si="31"/>
        <v>26.14</v>
      </c>
      <c r="V112" s="199"/>
      <c r="W112" s="199">
        <f>MIN(W90:W111)</f>
        <v>25.6</v>
      </c>
      <c r="X112" s="199"/>
      <c r="Y112" s="199">
        <f>MIN(Y90:Y111)</f>
        <v>24.4</v>
      </c>
      <c r="Z112" s="199"/>
      <c r="AA112" s="199">
        <f>MIN(AA90:AA111)</f>
        <v>22.2</v>
      </c>
      <c r="AB112" s="199">
        <f>MIN(AB90:AB111)</f>
        <v>21.8</v>
      </c>
      <c r="AC112" s="199">
        <f>MIN(AC90:AC111)</f>
        <v>21.5</v>
      </c>
      <c r="AD112" s="302"/>
      <c r="AE112" s="302"/>
      <c r="AF112" s="302"/>
      <c r="AG112" s="302"/>
      <c r="AH112" s="302"/>
      <c r="AI112" s="303"/>
      <c r="AJ112" s="1103"/>
      <c r="AK112" s="1103"/>
    </row>
    <row r="113" spans="2:37" x14ac:dyDescent="0.2">
      <c r="B113" s="143"/>
      <c r="C113" s="143"/>
      <c r="D113" s="143"/>
      <c r="E113" s="143"/>
      <c r="F113" s="144"/>
      <c r="G113" s="143"/>
      <c r="H113" s="203"/>
      <c r="I113" s="203"/>
      <c r="J113" s="203"/>
      <c r="K113" s="204"/>
      <c r="L113" s="204"/>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row>
    <row r="114" spans="2:37" ht="13.5" thickBot="1" x14ac:dyDescent="0.25">
      <c r="B114" s="33"/>
      <c r="C114" s="33"/>
      <c r="D114" s="33"/>
      <c r="E114" s="33"/>
      <c r="F114" s="100"/>
      <c r="G114" s="33"/>
      <c r="H114" s="16"/>
      <c r="I114" s="16"/>
      <c r="J114" s="16"/>
      <c r="K114" s="17"/>
      <c r="L114" s="17"/>
      <c r="M114" s="17"/>
      <c r="N114" s="17"/>
      <c r="O114" s="17"/>
      <c r="P114" s="495"/>
      <c r="Q114" s="17"/>
      <c r="R114" s="17"/>
      <c r="S114" s="17"/>
      <c r="T114" s="495"/>
      <c r="U114" s="495"/>
      <c r="V114" s="17"/>
      <c r="W114" s="17"/>
      <c r="X114" s="17"/>
      <c r="Y114" s="17"/>
      <c r="Z114" s="17"/>
      <c r="AA114" s="17"/>
      <c r="AB114" s="17"/>
      <c r="AC114" s="17"/>
      <c r="AD114" s="93"/>
      <c r="AE114" s="93"/>
      <c r="AF114" s="93"/>
      <c r="AG114" s="93"/>
      <c r="AH114" s="93"/>
      <c r="AI114" s="93"/>
    </row>
    <row r="115" spans="2:37" x14ac:dyDescent="0.2">
      <c r="B115" s="145"/>
      <c r="C115" s="146"/>
      <c r="D115" s="146"/>
      <c r="E115" s="146"/>
      <c r="F115" s="146"/>
      <c r="G115" s="146"/>
      <c r="H115" s="146"/>
      <c r="I115" s="146"/>
      <c r="J115" s="147"/>
      <c r="K115" s="148" t="s">
        <v>95</v>
      </c>
      <c r="L115" s="149"/>
      <c r="M115" s="149"/>
      <c r="N115" s="149"/>
      <c r="O115" s="149"/>
      <c r="P115" s="701"/>
      <c r="Q115" s="149"/>
      <c r="R115" s="149"/>
      <c r="S115" s="149"/>
      <c r="T115" s="701"/>
      <c r="U115" s="701"/>
      <c r="V115" s="149"/>
      <c r="W115" s="149"/>
      <c r="X115" s="149"/>
      <c r="Y115" s="149"/>
      <c r="Z115" s="149"/>
      <c r="AA115" s="149"/>
      <c r="AB115" s="149"/>
      <c r="AC115" s="149"/>
      <c r="AD115" s="149"/>
      <c r="AE115" s="149"/>
      <c r="AF115" s="149"/>
      <c r="AG115" s="149"/>
      <c r="AH115" s="149"/>
      <c r="AI115" s="150"/>
      <c r="AJ115" s="1339" t="s">
        <v>473</v>
      </c>
      <c r="AK115" s="1339" t="s">
        <v>472</v>
      </c>
    </row>
    <row r="116" spans="2:37" ht="13.5" thickBot="1" x14ac:dyDescent="0.25">
      <c r="B116" s="151"/>
      <c r="C116" s="152"/>
      <c r="D116" s="152"/>
      <c r="E116" s="152"/>
      <c r="F116" s="152"/>
      <c r="G116" s="152"/>
      <c r="H116" s="152"/>
      <c r="I116" s="152"/>
      <c r="J116" s="153"/>
      <c r="K116" s="154" t="s">
        <v>169</v>
      </c>
      <c r="L116" s="155"/>
      <c r="M116" s="155"/>
      <c r="N116" s="155"/>
      <c r="O116" s="155"/>
      <c r="P116" s="704"/>
      <c r="Q116" s="155"/>
      <c r="R116" s="155"/>
      <c r="S116" s="155"/>
      <c r="T116" s="704"/>
      <c r="U116" s="704"/>
      <c r="V116" s="155"/>
      <c r="W116" s="155"/>
      <c r="X116" s="155"/>
      <c r="Y116" s="155"/>
      <c r="Z116" s="155"/>
      <c r="AA116" s="155"/>
      <c r="AB116" s="155"/>
      <c r="AC116" s="155"/>
      <c r="AD116" s="155"/>
      <c r="AE116" s="155"/>
      <c r="AF116" s="155"/>
      <c r="AG116" s="155"/>
      <c r="AH116" s="155"/>
      <c r="AI116" s="156"/>
      <c r="AJ116" s="1102"/>
      <c r="AK116" s="1102"/>
    </row>
    <row r="117" spans="2:37" ht="26.25" thickBot="1" x14ac:dyDescent="0.25">
      <c r="B117" s="157" t="s">
        <v>41</v>
      </c>
      <c r="C117" s="158" t="s">
        <v>42</v>
      </c>
      <c r="D117" s="159" t="s">
        <v>43</v>
      </c>
      <c r="E117" s="160"/>
      <c r="F117" s="161" t="s">
        <v>177</v>
      </c>
      <c r="G117" s="162" t="s">
        <v>47</v>
      </c>
      <c r="H117" s="163" t="s">
        <v>0</v>
      </c>
      <c r="I117" s="164" t="s">
        <v>1</v>
      </c>
      <c r="J117" s="164" t="s">
        <v>2</v>
      </c>
      <c r="K117" s="165" t="s">
        <v>3</v>
      </c>
      <c r="L117" s="165" t="s">
        <v>4</v>
      </c>
      <c r="M117" s="166" t="s">
        <v>5</v>
      </c>
      <c r="N117" s="164">
        <v>100</v>
      </c>
      <c r="O117" s="167">
        <v>150</v>
      </c>
      <c r="P117" s="779">
        <v>176</v>
      </c>
      <c r="Q117" s="167">
        <v>200</v>
      </c>
      <c r="R117" s="167">
        <v>250</v>
      </c>
      <c r="S117" s="167">
        <v>300</v>
      </c>
      <c r="T117" s="779">
        <v>302</v>
      </c>
      <c r="U117" s="779">
        <v>340</v>
      </c>
      <c r="V117" s="167">
        <v>350</v>
      </c>
      <c r="W117" s="167">
        <v>400</v>
      </c>
      <c r="X117" s="167">
        <v>450</v>
      </c>
      <c r="Y117" s="167">
        <v>500</v>
      </c>
      <c r="Z117" s="167">
        <v>550</v>
      </c>
      <c r="AA117" s="167">
        <v>600</v>
      </c>
      <c r="AB117" s="167">
        <v>650</v>
      </c>
      <c r="AC117" s="167">
        <v>700</v>
      </c>
      <c r="AD117" s="167">
        <v>750</v>
      </c>
      <c r="AE117" s="167">
        <v>800</v>
      </c>
      <c r="AF117" s="167">
        <v>850</v>
      </c>
      <c r="AG117" s="167">
        <v>900</v>
      </c>
      <c r="AH117" s="167">
        <v>950</v>
      </c>
      <c r="AI117" s="168">
        <v>1000</v>
      </c>
      <c r="AJ117" s="1102"/>
      <c r="AK117" s="1102"/>
    </row>
    <row r="118" spans="2:37" ht="12.75" customHeight="1" x14ac:dyDescent="0.2">
      <c r="B118" s="1037" t="s">
        <v>44</v>
      </c>
      <c r="C118" s="1038" t="s">
        <v>45</v>
      </c>
      <c r="D118" s="1039" t="s">
        <v>74</v>
      </c>
      <c r="E118" s="1040"/>
      <c r="F118" s="1041" t="s">
        <v>96</v>
      </c>
      <c r="G118" s="1258" t="s">
        <v>212</v>
      </c>
      <c r="H118" s="1292" t="s">
        <v>228</v>
      </c>
      <c r="I118" s="173">
        <v>1989</v>
      </c>
      <c r="J118" s="1109" t="s">
        <v>205</v>
      </c>
      <c r="K118" s="174">
        <v>55</v>
      </c>
      <c r="L118" s="174">
        <v>27.5</v>
      </c>
      <c r="M118" s="174"/>
      <c r="N118" s="174">
        <v>27.5</v>
      </c>
      <c r="O118" s="671">
        <f>N118-(0.5*(N118-Q118))</f>
        <v>26.25</v>
      </c>
      <c r="P118" s="787">
        <f>IF(O118="",IF(N118="","",(N118-(N118-Q118)/($Q$5-$N$5)*($P$5-$N$5))),(O118-(O118-Q118)/($Q$5-$O$5)*($P$5-$O$5)))</f>
        <v>25.6</v>
      </c>
      <c r="Q118" s="174">
        <v>25</v>
      </c>
      <c r="R118" s="671">
        <f>Q118-(0.5*(Q118-S118))</f>
        <v>24.7</v>
      </c>
      <c r="S118" s="174">
        <v>24.4</v>
      </c>
      <c r="T118" s="787">
        <f>IF(S118="","",(S118-(S118-W118)/($W$5-$S$5)*($T$5-$S$5)))</f>
        <v>24.381999999999998</v>
      </c>
      <c r="U118" s="787">
        <f>IF(S118="","",(S118-(S118-W118)/($W$5-$S$5)*($U$5-$S$5)))</f>
        <v>24.04</v>
      </c>
      <c r="V118" s="671">
        <f>S118-(0.5*(S118-W118))</f>
        <v>23.95</v>
      </c>
      <c r="W118" s="174">
        <v>23.5</v>
      </c>
      <c r="X118" s="671">
        <f>W118-(0.5*(W118-Y118))</f>
        <v>22.85</v>
      </c>
      <c r="Y118" s="174">
        <v>22.2</v>
      </c>
      <c r="Z118" s="671">
        <f>Y118-(0.5*(Y118-AA118))</f>
        <v>21.299999999999997</v>
      </c>
      <c r="AA118" s="174">
        <v>20.399999999999999</v>
      </c>
      <c r="AB118" s="174">
        <v>20</v>
      </c>
      <c r="AC118" s="174">
        <v>19.8</v>
      </c>
      <c r="AD118" s="174"/>
      <c r="AE118" s="174"/>
      <c r="AF118" s="174"/>
      <c r="AG118" s="174"/>
      <c r="AH118" s="174"/>
      <c r="AI118" s="175"/>
      <c r="AJ118" s="1102"/>
      <c r="AK118" s="1102"/>
    </row>
    <row r="119" spans="2:37" x14ac:dyDescent="0.2">
      <c r="B119" s="1017"/>
      <c r="C119" s="1020"/>
      <c r="D119" s="1024"/>
      <c r="E119" s="1025"/>
      <c r="F119" s="1042"/>
      <c r="G119" s="1250"/>
      <c r="H119" s="1236"/>
      <c r="I119" s="176" t="s">
        <v>32</v>
      </c>
      <c r="J119" s="1049"/>
      <c r="K119" s="177"/>
      <c r="L119" s="178" t="s">
        <v>9</v>
      </c>
      <c r="M119" s="178"/>
      <c r="N119" s="174">
        <v>27.5</v>
      </c>
      <c r="O119" s="671">
        <f t="shared" ref="O119:O130" si="36">N119-(0.5*(N119-Q119))</f>
        <v>26.25</v>
      </c>
      <c r="P119" s="788">
        <f t="shared" ref="P119:P140" si="37">IF(O119="",IF(N119="","",(N119-(N119-Q119)/($Q$5-$N$5)*($P$5-$N$5))),(O119-(O119-Q119)/($Q$5-$O$5)*($P$5-$O$5)))</f>
        <v>25.6</v>
      </c>
      <c r="Q119" s="174">
        <v>25</v>
      </c>
      <c r="R119" s="671">
        <f t="shared" ref="R119:R130" si="38">Q119-(0.5*(Q119-S119))</f>
        <v>24.7</v>
      </c>
      <c r="S119" s="174">
        <v>24.4</v>
      </c>
      <c r="T119" s="788">
        <f t="shared" ref="T119:T140" si="39">IF(S119="","",(S119-(S119-W119)/($W$5-$S$5)*($T$5-$S$5)))</f>
        <v>24.381999999999998</v>
      </c>
      <c r="U119" s="788">
        <f t="shared" ref="U119:U140" si="40">IF(S119="","",(S119-(S119-W119)/($W$5-$S$5)*($U$5-$S$5)))</f>
        <v>24.04</v>
      </c>
      <c r="V119" s="671">
        <f t="shared" ref="V119:V139" si="41">S119-(0.5*(S119-W119))</f>
        <v>23.95</v>
      </c>
      <c r="W119" s="174">
        <v>23.5</v>
      </c>
      <c r="X119" s="671">
        <f t="shared" ref="X119:X139" si="42">W119-(0.5*(W119-Y119))</f>
        <v>22.85</v>
      </c>
      <c r="Y119" s="174">
        <v>22.2</v>
      </c>
      <c r="Z119" s="671">
        <f t="shared" ref="Z119:Z139" si="43">Y119-(0.5*(Y119-AA119))</f>
        <v>21.299999999999997</v>
      </c>
      <c r="AA119" s="174">
        <v>20.399999999999999</v>
      </c>
      <c r="AB119" s="174">
        <v>20</v>
      </c>
      <c r="AC119" s="174">
        <v>19.8</v>
      </c>
      <c r="AD119" s="179"/>
      <c r="AE119" s="179"/>
      <c r="AF119" s="179"/>
      <c r="AG119" s="179"/>
      <c r="AH119" s="179"/>
      <c r="AI119" s="180"/>
      <c r="AJ119" s="1102"/>
      <c r="AK119" s="1102"/>
    </row>
    <row r="120" spans="2:37" x14ac:dyDescent="0.2">
      <c r="B120" s="1017"/>
      <c r="C120" s="1020"/>
      <c r="D120" s="1024"/>
      <c r="E120" s="1025"/>
      <c r="F120" s="1042"/>
      <c r="G120" s="1250"/>
      <c r="H120" s="1236"/>
      <c r="I120" s="176" t="s">
        <v>35</v>
      </c>
      <c r="J120" s="1049"/>
      <c r="K120" s="177"/>
      <c r="L120" s="178" t="s">
        <v>9</v>
      </c>
      <c r="M120" s="178"/>
      <c r="N120" s="174">
        <v>27.5</v>
      </c>
      <c r="O120" s="671">
        <f t="shared" si="36"/>
        <v>26.25</v>
      </c>
      <c r="P120" s="788">
        <f t="shared" si="37"/>
        <v>25.6</v>
      </c>
      <c r="Q120" s="174">
        <v>25</v>
      </c>
      <c r="R120" s="671">
        <f t="shared" si="38"/>
        <v>24.7</v>
      </c>
      <c r="S120" s="174">
        <v>24.4</v>
      </c>
      <c r="T120" s="788">
        <f t="shared" si="39"/>
        <v>24.381999999999998</v>
      </c>
      <c r="U120" s="788">
        <f t="shared" si="40"/>
        <v>24.04</v>
      </c>
      <c r="V120" s="671">
        <f t="shared" si="41"/>
        <v>23.95</v>
      </c>
      <c r="W120" s="174">
        <v>23.5</v>
      </c>
      <c r="X120" s="671">
        <f t="shared" si="42"/>
        <v>22.85</v>
      </c>
      <c r="Y120" s="174">
        <v>22.2</v>
      </c>
      <c r="Z120" s="671">
        <f t="shared" si="43"/>
        <v>21.299999999999997</v>
      </c>
      <c r="AA120" s="174">
        <v>20.399999999999999</v>
      </c>
      <c r="AB120" s="174">
        <v>20</v>
      </c>
      <c r="AC120" s="174">
        <v>19.8</v>
      </c>
      <c r="AD120" s="179"/>
      <c r="AE120" s="179"/>
      <c r="AF120" s="179"/>
      <c r="AG120" s="179"/>
      <c r="AH120" s="179"/>
      <c r="AI120" s="180"/>
      <c r="AJ120" s="1102"/>
      <c r="AK120" s="1102"/>
    </row>
    <row r="121" spans="2:37" x14ac:dyDescent="0.2">
      <c r="B121" s="1018"/>
      <c r="C121" s="1021"/>
      <c r="D121" s="1026"/>
      <c r="E121" s="1027"/>
      <c r="F121" s="1043"/>
      <c r="G121" s="1251"/>
      <c r="H121" s="1237"/>
      <c r="I121" s="176" t="s">
        <v>10</v>
      </c>
      <c r="J121" s="1049"/>
      <c r="K121" s="177"/>
      <c r="L121" s="178" t="s">
        <v>9</v>
      </c>
      <c r="M121" s="178"/>
      <c r="N121" s="174">
        <v>27.5</v>
      </c>
      <c r="O121" s="671">
        <f t="shared" si="36"/>
        <v>26.25</v>
      </c>
      <c r="P121" s="788">
        <f t="shared" si="37"/>
        <v>25.6</v>
      </c>
      <c r="Q121" s="174">
        <v>25</v>
      </c>
      <c r="R121" s="671">
        <f t="shared" si="38"/>
        <v>24.7</v>
      </c>
      <c r="S121" s="174">
        <v>24.4</v>
      </c>
      <c r="T121" s="788">
        <f t="shared" si="39"/>
        <v>24.381999999999998</v>
      </c>
      <c r="U121" s="788">
        <f t="shared" si="40"/>
        <v>24.04</v>
      </c>
      <c r="V121" s="671">
        <f t="shared" si="41"/>
        <v>23.95</v>
      </c>
      <c r="W121" s="174">
        <v>23.5</v>
      </c>
      <c r="X121" s="671">
        <f t="shared" si="42"/>
        <v>22.85</v>
      </c>
      <c r="Y121" s="174">
        <v>22.2</v>
      </c>
      <c r="Z121" s="671">
        <f t="shared" si="43"/>
        <v>21.299999999999997</v>
      </c>
      <c r="AA121" s="174">
        <v>20.399999999999999</v>
      </c>
      <c r="AB121" s="174">
        <v>20</v>
      </c>
      <c r="AC121" s="174">
        <v>19.8</v>
      </c>
      <c r="AD121" s="179"/>
      <c r="AE121" s="179"/>
      <c r="AF121" s="179"/>
      <c r="AG121" s="179"/>
      <c r="AH121" s="179"/>
      <c r="AI121" s="180"/>
      <c r="AJ121" s="1102"/>
      <c r="AK121" s="1102"/>
    </row>
    <row r="122" spans="2:37" ht="12.75" customHeight="1" x14ac:dyDescent="0.2">
      <c r="B122" s="1016" t="s">
        <v>57</v>
      </c>
      <c r="C122" s="1019" t="s">
        <v>58</v>
      </c>
      <c r="D122" s="1022" t="s">
        <v>75</v>
      </c>
      <c r="E122" s="1023"/>
      <c r="F122" s="1238" t="s">
        <v>262</v>
      </c>
      <c r="G122" s="1249" t="s">
        <v>212</v>
      </c>
      <c r="H122" s="1235" t="s">
        <v>228</v>
      </c>
      <c r="I122" s="176">
        <v>1992</v>
      </c>
      <c r="J122" s="1049"/>
      <c r="K122" s="179">
        <v>55</v>
      </c>
      <c r="L122" s="179">
        <v>27</v>
      </c>
      <c r="M122" s="179">
        <v>27.5</v>
      </c>
      <c r="N122" s="174">
        <v>27.5</v>
      </c>
      <c r="O122" s="671">
        <f t="shared" si="36"/>
        <v>26.25</v>
      </c>
      <c r="P122" s="788">
        <f t="shared" si="37"/>
        <v>25.6</v>
      </c>
      <c r="Q122" s="174">
        <v>25</v>
      </c>
      <c r="R122" s="671">
        <f t="shared" si="38"/>
        <v>24.7</v>
      </c>
      <c r="S122" s="174">
        <v>24.4</v>
      </c>
      <c r="T122" s="788">
        <f t="shared" si="39"/>
        <v>24.381999999999998</v>
      </c>
      <c r="U122" s="788">
        <f t="shared" si="40"/>
        <v>24.04</v>
      </c>
      <c r="V122" s="671">
        <f t="shared" si="41"/>
        <v>23.95</v>
      </c>
      <c r="W122" s="174">
        <v>23.5</v>
      </c>
      <c r="X122" s="671">
        <f t="shared" si="42"/>
        <v>22.85</v>
      </c>
      <c r="Y122" s="174">
        <v>22.2</v>
      </c>
      <c r="Z122" s="671">
        <f t="shared" si="43"/>
        <v>21.299999999999997</v>
      </c>
      <c r="AA122" s="174">
        <v>20.399999999999999</v>
      </c>
      <c r="AB122" s="174">
        <v>20</v>
      </c>
      <c r="AC122" s="174">
        <v>19.8</v>
      </c>
      <c r="AD122" s="179"/>
      <c r="AE122" s="179"/>
      <c r="AF122" s="179"/>
      <c r="AG122" s="179"/>
      <c r="AH122" s="179"/>
      <c r="AI122" s="180"/>
      <c r="AJ122" s="1102"/>
      <c r="AK122" s="1102"/>
    </row>
    <row r="123" spans="2:37" x14ac:dyDescent="0.2">
      <c r="B123" s="1017"/>
      <c r="C123" s="1020"/>
      <c r="D123" s="1024"/>
      <c r="E123" s="1025"/>
      <c r="F123" s="1042"/>
      <c r="G123" s="1250"/>
      <c r="H123" s="1236"/>
      <c r="I123" s="176" t="s">
        <v>11</v>
      </c>
      <c r="J123" s="1049"/>
      <c r="K123" s="179">
        <v>55</v>
      </c>
      <c r="L123" s="179">
        <v>27.5</v>
      </c>
      <c r="M123" s="179">
        <v>27.5</v>
      </c>
      <c r="N123" s="174">
        <v>27.5</v>
      </c>
      <c r="O123" s="671">
        <f t="shared" si="36"/>
        <v>26.25</v>
      </c>
      <c r="P123" s="788">
        <f t="shared" si="37"/>
        <v>25.6</v>
      </c>
      <c r="Q123" s="174">
        <v>25</v>
      </c>
      <c r="R123" s="671">
        <f t="shared" si="38"/>
        <v>24.7</v>
      </c>
      <c r="S123" s="174">
        <v>24.4</v>
      </c>
      <c r="T123" s="788">
        <f t="shared" si="39"/>
        <v>24.381999999999998</v>
      </c>
      <c r="U123" s="788">
        <f t="shared" si="40"/>
        <v>24.04</v>
      </c>
      <c r="V123" s="671">
        <f t="shared" si="41"/>
        <v>23.95</v>
      </c>
      <c r="W123" s="174">
        <v>23.5</v>
      </c>
      <c r="X123" s="671">
        <f t="shared" si="42"/>
        <v>22.85</v>
      </c>
      <c r="Y123" s="174">
        <v>22.2</v>
      </c>
      <c r="Z123" s="671">
        <f t="shared" si="43"/>
        <v>21.299999999999997</v>
      </c>
      <c r="AA123" s="174">
        <v>20.399999999999999</v>
      </c>
      <c r="AB123" s="174">
        <v>20</v>
      </c>
      <c r="AC123" s="174">
        <v>19.8</v>
      </c>
      <c r="AD123" s="179"/>
      <c r="AE123" s="179"/>
      <c r="AF123" s="179"/>
      <c r="AG123" s="179"/>
      <c r="AH123" s="179"/>
      <c r="AI123" s="180"/>
      <c r="AJ123" s="1102"/>
      <c r="AK123" s="1102"/>
    </row>
    <row r="124" spans="2:37" x14ac:dyDescent="0.2">
      <c r="B124" s="1017"/>
      <c r="C124" s="1020"/>
      <c r="D124" s="1024"/>
      <c r="E124" s="1025"/>
      <c r="F124" s="1042"/>
      <c r="G124" s="1250"/>
      <c r="H124" s="1236"/>
      <c r="I124" s="176" t="s">
        <v>12</v>
      </c>
      <c r="J124" s="1049"/>
      <c r="K124" s="177"/>
      <c r="L124" s="178" t="s">
        <v>9</v>
      </c>
      <c r="M124" s="178"/>
      <c r="N124" s="174">
        <v>27.5</v>
      </c>
      <c r="O124" s="671">
        <f t="shared" si="36"/>
        <v>26.25</v>
      </c>
      <c r="P124" s="788">
        <f t="shared" si="37"/>
        <v>25.6</v>
      </c>
      <c r="Q124" s="174">
        <v>25</v>
      </c>
      <c r="R124" s="671">
        <f t="shared" si="38"/>
        <v>24.7</v>
      </c>
      <c r="S124" s="174">
        <v>24.4</v>
      </c>
      <c r="T124" s="788">
        <f t="shared" si="39"/>
        <v>24.381999999999998</v>
      </c>
      <c r="U124" s="788">
        <f t="shared" si="40"/>
        <v>24.04</v>
      </c>
      <c r="V124" s="671">
        <f t="shared" si="41"/>
        <v>23.95</v>
      </c>
      <c r="W124" s="174">
        <v>23.5</v>
      </c>
      <c r="X124" s="671">
        <f t="shared" si="42"/>
        <v>22.85</v>
      </c>
      <c r="Y124" s="174">
        <v>22.2</v>
      </c>
      <c r="Z124" s="671">
        <f t="shared" si="43"/>
        <v>21.299999999999997</v>
      </c>
      <c r="AA124" s="174">
        <v>20.399999999999999</v>
      </c>
      <c r="AB124" s="174">
        <v>20</v>
      </c>
      <c r="AC124" s="174">
        <v>19.8</v>
      </c>
      <c r="AD124" s="179"/>
      <c r="AE124" s="179"/>
      <c r="AF124" s="179"/>
      <c r="AG124" s="179"/>
      <c r="AH124" s="179"/>
      <c r="AI124" s="180"/>
      <c r="AJ124" s="1102"/>
      <c r="AK124" s="1102"/>
    </row>
    <row r="125" spans="2:37" x14ac:dyDescent="0.2">
      <c r="B125" s="1018"/>
      <c r="C125" s="1021"/>
      <c r="D125" s="1026"/>
      <c r="E125" s="1027"/>
      <c r="F125" s="1043"/>
      <c r="G125" s="1251"/>
      <c r="H125" s="1237"/>
      <c r="I125" s="176" t="s">
        <v>13</v>
      </c>
      <c r="J125" s="1049"/>
      <c r="K125" s="177"/>
      <c r="L125" s="178" t="s">
        <v>9</v>
      </c>
      <c r="M125" s="178"/>
      <c r="N125" s="174">
        <v>27.5</v>
      </c>
      <c r="O125" s="671">
        <f t="shared" si="36"/>
        <v>26.25</v>
      </c>
      <c r="P125" s="788">
        <f t="shared" si="37"/>
        <v>25.6</v>
      </c>
      <c r="Q125" s="174">
        <v>25</v>
      </c>
      <c r="R125" s="671">
        <f t="shared" si="38"/>
        <v>24.7</v>
      </c>
      <c r="S125" s="174">
        <v>24.4</v>
      </c>
      <c r="T125" s="788">
        <f t="shared" si="39"/>
        <v>24.381999999999998</v>
      </c>
      <c r="U125" s="788">
        <f t="shared" si="40"/>
        <v>24.04</v>
      </c>
      <c r="V125" s="671">
        <f t="shared" si="41"/>
        <v>23.95</v>
      </c>
      <c r="W125" s="174">
        <v>23.5</v>
      </c>
      <c r="X125" s="671">
        <f t="shared" si="42"/>
        <v>22.85</v>
      </c>
      <c r="Y125" s="174">
        <v>22.2</v>
      </c>
      <c r="Z125" s="671">
        <f t="shared" si="43"/>
        <v>21.299999999999997</v>
      </c>
      <c r="AA125" s="174">
        <v>20.399999999999999</v>
      </c>
      <c r="AB125" s="174">
        <v>20</v>
      </c>
      <c r="AC125" s="174">
        <v>19.8</v>
      </c>
      <c r="AD125" s="179"/>
      <c r="AE125" s="179"/>
      <c r="AF125" s="179"/>
      <c r="AG125" s="179"/>
      <c r="AH125" s="179"/>
      <c r="AI125" s="180"/>
      <c r="AJ125" s="1102"/>
      <c r="AK125" s="1102"/>
    </row>
    <row r="126" spans="2:37" ht="12.75" customHeight="1" x14ac:dyDescent="0.2">
      <c r="B126" s="1016" t="s">
        <v>57</v>
      </c>
      <c r="C126" s="1019" t="s">
        <v>242</v>
      </c>
      <c r="D126" s="1022" t="s">
        <v>75</v>
      </c>
      <c r="E126" s="1023"/>
      <c r="F126" s="1238" t="s">
        <v>275</v>
      </c>
      <c r="G126" s="1249" t="s">
        <v>186</v>
      </c>
      <c r="H126" s="1235" t="s">
        <v>228</v>
      </c>
      <c r="I126" s="176">
        <v>1995</v>
      </c>
      <c r="J126" s="1049"/>
      <c r="K126" s="179">
        <v>55</v>
      </c>
      <c r="L126" s="179">
        <v>27.5</v>
      </c>
      <c r="M126" s="179">
        <v>27.5</v>
      </c>
      <c r="N126" s="174">
        <v>27.5</v>
      </c>
      <c r="O126" s="671">
        <f t="shared" si="36"/>
        <v>26.25</v>
      </c>
      <c r="P126" s="788">
        <f t="shared" si="37"/>
        <v>25.6</v>
      </c>
      <c r="Q126" s="174">
        <v>25</v>
      </c>
      <c r="R126" s="671">
        <f t="shared" si="38"/>
        <v>24.7</v>
      </c>
      <c r="S126" s="174">
        <v>24.4</v>
      </c>
      <c r="T126" s="788">
        <f t="shared" si="39"/>
        <v>24.381999999999998</v>
      </c>
      <c r="U126" s="788">
        <f t="shared" si="40"/>
        <v>24.04</v>
      </c>
      <c r="V126" s="671">
        <f t="shared" si="41"/>
        <v>23.95</v>
      </c>
      <c r="W126" s="174">
        <v>23.5</v>
      </c>
      <c r="X126" s="671">
        <f t="shared" si="42"/>
        <v>22.85</v>
      </c>
      <c r="Y126" s="174">
        <v>22.2</v>
      </c>
      <c r="Z126" s="671">
        <f t="shared" si="43"/>
        <v>21.299999999999997</v>
      </c>
      <c r="AA126" s="174">
        <v>20.399999999999999</v>
      </c>
      <c r="AB126" s="174">
        <v>20</v>
      </c>
      <c r="AC126" s="174">
        <v>19.8</v>
      </c>
      <c r="AD126" s="179"/>
      <c r="AE126" s="179"/>
      <c r="AF126" s="179"/>
      <c r="AG126" s="179"/>
      <c r="AH126" s="179"/>
      <c r="AI126" s="180"/>
      <c r="AJ126" s="1102"/>
      <c r="AK126" s="1102"/>
    </row>
    <row r="127" spans="2:37" x14ac:dyDescent="0.2">
      <c r="B127" s="1017"/>
      <c r="C127" s="1020"/>
      <c r="D127" s="1024"/>
      <c r="E127" s="1025"/>
      <c r="F127" s="1042"/>
      <c r="G127" s="1250"/>
      <c r="H127" s="1236"/>
      <c r="I127" s="176" t="s">
        <v>26</v>
      </c>
      <c r="J127" s="1049"/>
      <c r="K127" s="177"/>
      <c r="L127" s="178" t="s">
        <v>9</v>
      </c>
      <c r="M127" s="178"/>
      <c r="N127" s="174">
        <v>27.5</v>
      </c>
      <c r="O127" s="671">
        <f t="shared" si="36"/>
        <v>26.25</v>
      </c>
      <c r="P127" s="788">
        <f t="shared" si="37"/>
        <v>25.6</v>
      </c>
      <c r="Q127" s="174">
        <v>25</v>
      </c>
      <c r="R127" s="671">
        <f t="shared" si="38"/>
        <v>24.7</v>
      </c>
      <c r="S127" s="174">
        <v>24.4</v>
      </c>
      <c r="T127" s="788">
        <f t="shared" si="39"/>
        <v>24.381999999999998</v>
      </c>
      <c r="U127" s="788">
        <f t="shared" si="40"/>
        <v>24.04</v>
      </c>
      <c r="V127" s="671">
        <f t="shared" si="41"/>
        <v>23.95</v>
      </c>
      <c r="W127" s="174">
        <v>23.5</v>
      </c>
      <c r="X127" s="671">
        <f t="shared" si="42"/>
        <v>22.85</v>
      </c>
      <c r="Y127" s="174">
        <v>22.2</v>
      </c>
      <c r="Z127" s="671">
        <f t="shared" si="43"/>
        <v>21.299999999999997</v>
      </c>
      <c r="AA127" s="174">
        <v>20.399999999999999</v>
      </c>
      <c r="AB127" s="174">
        <v>20</v>
      </c>
      <c r="AC127" s="174">
        <v>19.8</v>
      </c>
      <c r="AD127" s="179"/>
      <c r="AE127" s="179"/>
      <c r="AF127" s="179"/>
      <c r="AG127" s="179"/>
      <c r="AH127" s="179"/>
      <c r="AI127" s="180"/>
      <c r="AJ127" s="1102"/>
      <c r="AK127" s="1102"/>
    </row>
    <row r="128" spans="2:37" x14ac:dyDescent="0.2">
      <c r="B128" s="1017"/>
      <c r="C128" s="1020"/>
      <c r="D128" s="1024"/>
      <c r="E128" s="1025"/>
      <c r="F128" s="1042"/>
      <c r="G128" s="1250"/>
      <c r="H128" s="1236"/>
      <c r="I128" s="176" t="s">
        <v>15</v>
      </c>
      <c r="J128" s="1049"/>
      <c r="K128" s="177"/>
      <c r="L128" s="178" t="s">
        <v>9</v>
      </c>
      <c r="M128" s="178"/>
      <c r="N128" s="174">
        <v>27.5</v>
      </c>
      <c r="O128" s="671">
        <f t="shared" si="36"/>
        <v>26.25</v>
      </c>
      <c r="P128" s="788">
        <f t="shared" si="37"/>
        <v>25.6</v>
      </c>
      <c r="Q128" s="174">
        <v>25</v>
      </c>
      <c r="R128" s="671">
        <f t="shared" si="38"/>
        <v>24.7</v>
      </c>
      <c r="S128" s="174">
        <v>24.4</v>
      </c>
      <c r="T128" s="788">
        <f t="shared" si="39"/>
        <v>24.381999999999998</v>
      </c>
      <c r="U128" s="788">
        <f t="shared" si="40"/>
        <v>24.04</v>
      </c>
      <c r="V128" s="671">
        <f t="shared" si="41"/>
        <v>23.95</v>
      </c>
      <c r="W128" s="174">
        <v>23.5</v>
      </c>
      <c r="X128" s="671">
        <f t="shared" si="42"/>
        <v>22.85</v>
      </c>
      <c r="Y128" s="174">
        <v>22.2</v>
      </c>
      <c r="Z128" s="671">
        <f t="shared" si="43"/>
        <v>21.299999999999997</v>
      </c>
      <c r="AA128" s="174">
        <v>20.399999999999999</v>
      </c>
      <c r="AB128" s="174">
        <v>20</v>
      </c>
      <c r="AC128" s="174">
        <v>19.8</v>
      </c>
      <c r="AD128" s="179"/>
      <c r="AE128" s="179"/>
      <c r="AF128" s="179"/>
      <c r="AG128" s="179"/>
      <c r="AH128" s="179"/>
      <c r="AI128" s="180"/>
      <c r="AJ128" s="1102"/>
      <c r="AK128" s="1102"/>
    </row>
    <row r="129" spans="2:37" x14ac:dyDescent="0.2">
      <c r="B129" s="1018"/>
      <c r="C129" s="1021"/>
      <c r="D129" s="1026"/>
      <c r="E129" s="1027"/>
      <c r="F129" s="1043"/>
      <c r="G129" s="1251"/>
      <c r="H129" s="1237"/>
      <c r="I129" s="176" t="s">
        <v>27</v>
      </c>
      <c r="J129" s="1049"/>
      <c r="K129" s="177"/>
      <c r="L129" s="178" t="s">
        <v>9</v>
      </c>
      <c r="M129" s="178"/>
      <c r="N129" s="174">
        <v>27.5</v>
      </c>
      <c r="O129" s="671">
        <f t="shared" si="36"/>
        <v>26.25</v>
      </c>
      <c r="P129" s="788">
        <f t="shared" si="37"/>
        <v>25.6</v>
      </c>
      <c r="Q129" s="174">
        <v>25</v>
      </c>
      <c r="R129" s="671">
        <f t="shared" si="38"/>
        <v>24.7</v>
      </c>
      <c r="S129" s="174">
        <v>24.4</v>
      </c>
      <c r="T129" s="788">
        <f t="shared" si="39"/>
        <v>24.381999999999998</v>
      </c>
      <c r="U129" s="788">
        <f t="shared" si="40"/>
        <v>24.04</v>
      </c>
      <c r="V129" s="671">
        <f t="shared" si="41"/>
        <v>23.95</v>
      </c>
      <c r="W129" s="174">
        <v>23.5</v>
      </c>
      <c r="X129" s="671">
        <f t="shared" si="42"/>
        <v>22.85</v>
      </c>
      <c r="Y129" s="174">
        <v>22.2</v>
      </c>
      <c r="Z129" s="671">
        <f t="shared" si="43"/>
        <v>21.299999999999997</v>
      </c>
      <c r="AA129" s="174">
        <v>20.399999999999999</v>
      </c>
      <c r="AB129" s="174">
        <v>20</v>
      </c>
      <c r="AC129" s="174">
        <v>19.8</v>
      </c>
      <c r="AD129" s="179"/>
      <c r="AE129" s="179"/>
      <c r="AF129" s="179"/>
      <c r="AG129" s="179"/>
      <c r="AH129" s="179"/>
      <c r="AI129" s="180"/>
      <c r="AJ129" s="1102"/>
      <c r="AK129" s="1102"/>
    </row>
    <row r="130" spans="2:37" ht="12.75" customHeight="1" x14ac:dyDescent="0.2">
      <c r="B130" s="1016" t="s">
        <v>57</v>
      </c>
      <c r="C130" s="183" t="s">
        <v>227</v>
      </c>
      <c r="D130" s="1255" t="s">
        <v>75</v>
      </c>
      <c r="E130" s="1023"/>
      <c r="F130" s="1238" t="s">
        <v>286</v>
      </c>
      <c r="G130" s="1249" t="s">
        <v>186</v>
      </c>
      <c r="H130" s="1235" t="s">
        <v>229</v>
      </c>
      <c r="I130" s="176">
        <v>1998</v>
      </c>
      <c r="J130" s="1049"/>
      <c r="K130" s="179">
        <v>55</v>
      </c>
      <c r="L130" s="179">
        <v>27.5</v>
      </c>
      <c r="M130" s="179">
        <v>27.5</v>
      </c>
      <c r="N130" s="174">
        <v>27.5</v>
      </c>
      <c r="O130" s="671">
        <f t="shared" si="36"/>
        <v>26.3</v>
      </c>
      <c r="P130" s="788">
        <f t="shared" si="37"/>
        <v>25.676000000000002</v>
      </c>
      <c r="Q130" s="179">
        <v>25.1</v>
      </c>
      <c r="R130" s="671">
        <f t="shared" si="38"/>
        <v>24.75</v>
      </c>
      <c r="S130" s="179">
        <v>24.4</v>
      </c>
      <c r="T130" s="788">
        <f t="shared" si="39"/>
        <v>24.384</v>
      </c>
      <c r="U130" s="788">
        <f t="shared" si="40"/>
        <v>24.08</v>
      </c>
      <c r="V130" s="671">
        <f t="shared" si="41"/>
        <v>24</v>
      </c>
      <c r="W130" s="179">
        <v>23.6</v>
      </c>
      <c r="X130" s="671">
        <f t="shared" si="42"/>
        <v>22.950000000000003</v>
      </c>
      <c r="Y130" s="179">
        <v>22.3</v>
      </c>
      <c r="Z130" s="671">
        <f t="shared" si="43"/>
        <v>21.35</v>
      </c>
      <c r="AA130" s="179">
        <v>20.399999999999999</v>
      </c>
      <c r="AB130" s="179">
        <v>20</v>
      </c>
      <c r="AC130" s="179">
        <v>19.8</v>
      </c>
      <c r="AD130" s="179">
        <v>19.2</v>
      </c>
      <c r="AE130" s="179">
        <v>18.3</v>
      </c>
      <c r="AF130" s="179">
        <v>17.7</v>
      </c>
      <c r="AG130" s="179">
        <v>17.5</v>
      </c>
      <c r="AH130" s="179">
        <v>16.899999999999999</v>
      </c>
      <c r="AI130" s="180">
        <v>15.3</v>
      </c>
      <c r="AJ130" s="1102"/>
      <c r="AK130" s="1102"/>
    </row>
    <row r="131" spans="2:37" x14ac:dyDescent="0.2">
      <c r="B131" s="1017"/>
      <c r="C131" s="183" t="s">
        <v>227</v>
      </c>
      <c r="D131" s="1256"/>
      <c r="E131" s="1025"/>
      <c r="F131" s="1042"/>
      <c r="G131" s="1250"/>
      <c r="H131" s="1236"/>
      <c r="I131" s="176" t="s">
        <v>17</v>
      </c>
      <c r="J131" s="1049"/>
      <c r="K131" s="179">
        <v>55</v>
      </c>
      <c r="L131" s="179">
        <v>55</v>
      </c>
      <c r="M131" s="179">
        <v>27.5</v>
      </c>
      <c r="N131" s="174">
        <v>27.5</v>
      </c>
      <c r="O131" s="179">
        <v>25.8</v>
      </c>
      <c r="P131" s="788">
        <f t="shared" si="37"/>
        <v>25.488</v>
      </c>
      <c r="Q131" s="179">
        <v>25.2</v>
      </c>
      <c r="R131" s="179">
        <v>27.4</v>
      </c>
      <c r="S131" s="179">
        <v>24.3</v>
      </c>
      <c r="T131" s="788">
        <f t="shared" si="39"/>
        <v>24.283999999999999</v>
      </c>
      <c r="U131" s="788">
        <f t="shared" si="40"/>
        <v>23.98</v>
      </c>
      <c r="V131" s="671">
        <f t="shared" si="41"/>
        <v>23.9</v>
      </c>
      <c r="W131" s="179">
        <v>23.5</v>
      </c>
      <c r="X131" s="671">
        <f t="shared" si="42"/>
        <v>22.95</v>
      </c>
      <c r="Y131" s="179">
        <v>22.4</v>
      </c>
      <c r="Z131" s="671">
        <f t="shared" si="43"/>
        <v>21.75</v>
      </c>
      <c r="AA131" s="179">
        <v>21.1</v>
      </c>
      <c r="AB131" s="179">
        <v>20.399999999999999</v>
      </c>
      <c r="AC131" s="179">
        <v>19.7</v>
      </c>
      <c r="AD131" s="179">
        <v>19</v>
      </c>
      <c r="AE131" s="179">
        <v>18.399999999999999</v>
      </c>
      <c r="AF131" s="179">
        <v>17.899999999999999</v>
      </c>
      <c r="AG131" s="179">
        <v>17.399999999999999</v>
      </c>
      <c r="AH131" s="179">
        <v>16.899999999999999</v>
      </c>
      <c r="AI131" s="180">
        <v>16.3</v>
      </c>
      <c r="AJ131" s="1102"/>
      <c r="AK131" s="1102"/>
    </row>
    <row r="132" spans="2:37" x14ac:dyDescent="0.2">
      <c r="B132" s="1018"/>
      <c r="C132" s="183"/>
      <c r="D132" s="1257"/>
      <c r="E132" s="1027"/>
      <c r="F132" s="1043"/>
      <c r="G132" s="1251"/>
      <c r="H132" s="1237"/>
      <c r="I132" s="176" t="s">
        <v>18</v>
      </c>
      <c r="J132" s="1049"/>
      <c r="K132" s="177"/>
      <c r="L132" s="178" t="s">
        <v>9</v>
      </c>
      <c r="M132" s="178"/>
      <c r="N132" s="174">
        <v>27.5</v>
      </c>
      <c r="O132" s="179">
        <v>25.8</v>
      </c>
      <c r="P132" s="788">
        <f t="shared" si="37"/>
        <v>25.488</v>
      </c>
      <c r="Q132" s="179">
        <v>25.2</v>
      </c>
      <c r="R132" s="178"/>
      <c r="S132" s="179">
        <v>24.3</v>
      </c>
      <c r="T132" s="788">
        <f t="shared" si="39"/>
        <v>24.283999999999999</v>
      </c>
      <c r="U132" s="788">
        <f t="shared" si="40"/>
        <v>23.98</v>
      </c>
      <c r="V132" s="671">
        <f t="shared" si="41"/>
        <v>23.9</v>
      </c>
      <c r="W132" s="179">
        <v>23.5</v>
      </c>
      <c r="X132" s="671">
        <f t="shared" si="42"/>
        <v>22.95</v>
      </c>
      <c r="Y132" s="179">
        <v>22.4</v>
      </c>
      <c r="Z132" s="671">
        <f t="shared" si="43"/>
        <v>21.75</v>
      </c>
      <c r="AA132" s="179">
        <v>21.1</v>
      </c>
      <c r="AB132" s="179">
        <v>20.399999999999999</v>
      </c>
      <c r="AC132" s="179">
        <v>19.7</v>
      </c>
      <c r="AD132" s="179">
        <v>19</v>
      </c>
      <c r="AE132" s="179">
        <v>18.399999999999999</v>
      </c>
      <c r="AF132" s="179">
        <v>17.899999999999999</v>
      </c>
      <c r="AG132" s="179">
        <v>17.399999999999999</v>
      </c>
      <c r="AH132" s="179">
        <v>16.899999999999999</v>
      </c>
      <c r="AI132" s="180">
        <v>16.3</v>
      </c>
      <c r="AJ132" s="1102"/>
      <c r="AK132" s="1102"/>
    </row>
    <row r="133" spans="2:37" ht="12.75" customHeight="1" x14ac:dyDescent="0.2">
      <c r="B133" s="1016" t="s">
        <v>57</v>
      </c>
      <c r="C133" s="1019" t="s">
        <v>225</v>
      </c>
      <c r="D133" s="1022" t="s">
        <v>75</v>
      </c>
      <c r="E133" s="1023"/>
      <c r="F133" s="1238" t="s">
        <v>286</v>
      </c>
      <c r="G133" s="1249" t="s">
        <v>186</v>
      </c>
      <c r="H133" s="1235" t="s">
        <v>203</v>
      </c>
      <c r="I133" s="176">
        <v>2001</v>
      </c>
      <c r="J133" s="1049"/>
      <c r="K133" s="179">
        <v>55</v>
      </c>
      <c r="L133" s="179">
        <v>27.5</v>
      </c>
      <c r="M133" s="179">
        <v>27.5</v>
      </c>
      <c r="N133" s="174">
        <v>27.5</v>
      </c>
      <c r="O133" s="179">
        <v>25.8</v>
      </c>
      <c r="P133" s="788">
        <f t="shared" si="37"/>
        <v>25.488</v>
      </c>
      <c r="Q133" s="179">
        <v>25.2</v>
      </c>
      <c r="R133" s="179">
        <v>24.7</v>
      </c>
      <c r="S133" s="179">
        <v>24.3</v>
      </c>
      <c r="T133" s="788">
        <f t="shared" si="39"/>
        <v>24.283999999999999</v>
      </c>
      <c r="U133" s="788">
        <f t="shared" si="40"/>
        <v>23.98</v>
      </c>
      <c r="V133" s="671">
        <f t="shared" si="41"/>
        <v>23.9</v>
      </c>
      <c r="W133" s="179">
        <v>23.5</v>
      </c>
      <c r="X133" s="671">
        <f t="shared" si="42"/>
        <v>22.95</v>
      </c>
      <c r="Y133" s="179">
        <v>22.4</v>
      </c>
      <c r="Z133" s="671">
        <f t="shared" si="43"/>
        <v>21.75</v>
      </c>
      <c r="AA133" s="179">
        <v>21.1</v>
      </c>
      <c r="AB133" s="179">
        <v>20.399999999999999</v>
      </c>
      <c r="AC133" s="179">
        <v>19.7</v>
      </c>
      <c r="AD133" s="179">
        <v>19</v>
      </c>
      <c r="AE133" s="179">
        <v>18.399999999999999</v>
      </c>
      <c r="AF133" s="179">
        <v>17.899999999999999</v>
      </c>
      <c r="AG133" s="179">
        <v>17.399999999999999</v>
      </c>
      <c r="AH133" s="179">
        <v>16.899999999999999</v>
      </c>
      <c r="AI133" s="180">
        <v>16.3</v>
      </c>
      <c r="AJ133" s="1102"/>
      <c r="AK133" s="1102"/>
    </row>
    <row r="134" spans="2:37" x14ac:dyDescent="0.2">
      <c r="B134" s="1017"/>
      <c r="C134" s="1020"/>
      <c r="D134" s="1024"/>
      <c r="E134" s="1025"/>
      <c r="F134" s="1042"/>
      <c r="G134" s="1250"/>
      <c r="H134" s="1236"/>
      <c r="I134" s="176" t="s">
        <v>20</v>
      </c>
      <c r="J134" s="1049"/>
      <c r="K134" s="177"/>
      <c r="L134" s="178" t="s">
        <v>9</v>
      </c>
      <c r="M134" s="178"/>
      <c r="N134" s="174">
        <v>27.5</v>
      </c>
      <c r="O134" s="179">
        <v>25.8</v>
      </c>
      <c r="P134" s="788">
        <f t="shared" si="37"/>
        <v>25.488</v>
      </c>
      <c r="Q134" s="179">
        <v>25.2</v>
      </c>
      <c r="R134" s="179">
        <v>24.7</v>
      </c>
      <c r="S134" s="179">
        <v>24.3</v>
      </c>
      <c r="T134" s="788">
        <f t="shared" si="39"/>
        <v>24.283999999999999</v>
      </c>
      <c r="U134" s="788">
        <f t="shared" si="40"/>
        <v>23.98</v>
      </c>
      <c r="V134" s="671">
        <f t="shared" si="41"/>
        <v>23.9</v>
      </c>
      <c r="W134" s="179">
        <v>23.5</v>
      </c>
      <c r="X134" s="671">
        <f t="shared" si="42"/>
        <v>22.95</v>
      </c>
      <c r="Y134" s="179">
        <v>22.4</v>
      </c>
      <c r="Z134" s="671">
        <f t="shared" si="43"/>
        <v>21.75</v>
      </c>
      <c r="AA134" s="179">
        <v>21.1</v>
      </c>
      <c r="AB134" s="179">
        <v>20.399999999999999</v>
      </c>
      <c r="AC134" s="179">
        <v>19.7</v>
      </c>
      <c r="AD134" s="179">
        <v>19</v>
      </c>
      <c r="AE134" s="179">
        <v>18.399999999999999</v>
      </c>
      <c r="AF134" s="179">
        <v>17.899999999999999</v>
      </c>
      <c r="AG134" s="179">
        <v>17.399999999999999</v>
      </c>
      <c r="AH134" s="179">
        <v>16.899999999999999</v>
      </c>
      <c r="AI134" s="180">
        <v>16.3</v>
      </c>
      <c r="AJ134" s="1102"/>
      <c r="AK134" s="1102"/>
    </row>
    <row r="135" spans="2:37" x14ac:dyDescent="0.2">
      <c r="B135" s="1018"/>
      <c r="C135" s="1021"/>
      <c r="D135" s="1026"/>
      <c r="E135" s="1027"/>
      <c r="F135" s="1043"/>
      <c r="G135" s="1251"/>
      <c r="H135" s="1237"/>
      <c r="I135" s="176" t="s">
        <v>21</v>
      </c>
      <c r="J135" s="1049"/>
      <c r="K135" s="177"/>
      <c r="L135" s="178" t="s">
        <v>9</v>
      </c>
      <c r="M135" s="178"/>
      <c r="N135" s="174">
        <v>27.5</v>
      </c>
      <c r="O135" s="179">
        <v>25.8</v>
      </c>
      <c r="P135" s="788">
        <f t="shared" si="37"/>
        <v>25.488</v>
      </c>
      <c r="Q135" s="179">
        <v>25.2</v>
      </c>
      <c r="R135" s="179">
        <v>24.7</v>
      </c>
      <c r="S135" s="179">
        <v>24.3</v>
      </c>
      <c r="T135" s="788">
        <f t="shared" si="39"/>
        <v>24.283999999999999</v>
      </c>
      <c r="U135" s="788">
        <f t="shared" si="40"/>
        <v>23.98</v>
      </c>
      <c r="V135" s="671">
        <f t="shared" si="41"/>
        <v>23.9</v>
      </c>
      <c r="W135" s="179">
        <v>23.5</v>
      </c>
      <c r="X135" s="671">
        <f t="shared" si="42"/>
        <v>22.95</v>
      </c>
      <c r="Y135" s="179">
        <v>22.4</v>
      </c>
      <c r="Z135" s="671">
        <f t="shared" si="43"/>
        <v>21.75</v>
      </c>
      <c r="AA135" s="179">
        <v>21.1</v>
      </c>
      <c r="AB135" s="179">
        <v>20.399999999999999</v>
      </c>
      <c r="AC135" s="179">
        <v>19.7</v>
      </c>
      <c r="AD135" s="179">
        <v>19</v>
      </c>
      <c r="AE135" s="179">
        <v>18.399999999999999</v>
      </c>
      <c r="AF135" s="179">
        <v>17.899999999999999</v>
      </c>
      <c r="AG135" s="179">
        <v>17.399999999999999</v>
      </c>
      <c r="AH135" s="179">
        <v>16.899999999999999</v>
      </c>
      <c r="AI135" s="180">
        <v>16.3</v>
      </c>
      <c r="AJ135" s="1102"/>
      <c r="AK135" s="1102"/>
    </row>
    <row r="136" spans="2:37" ht="12.75" customHeight="1" x14ac:dyDescent="0.2">
      <c r="B136" s="1016" t="s">
        <v>57</v>
      </c>
      <c r="C136" s="1019" t="s">
        <v>243</v>
      </c>
      <c r="D136" s="1022" t="s">
        <v>75</v>
      </c>
      <c r="E136" s="1023"/>
      <c r="F136" s="1238" t="s">
        <v>297</v>
      </c>
      <c r="G136" s="1249" t="s">
        <v>186</v>
      </c>
      <c r="H136" s="1235" t="s">
        <v>203</v>
      </c>
      <c r="I136" s="176">
        <v>2004</v>
      </c>
      <c r="J136" s="1049"/>
      <c r="K136" s="179">
        <v>55</v>
      </c>
      <c r="L136" s="179">
        <v>27.5</v>
      </c>
      <c r="M136" s="179">
        <v>27.5</v>
      </c>
      <c r="N136" s="174">
        <v>27.5</v>
      </c>
      <c r="O136" s="179">
        <v>25.8</v>
      </c>
      <c r="P136" s="788">
        <f t="shared" si="37"/>
        <v>25.488</v>
      </c>
      <c r="Q136" s="179">
        <v>25.2</v>
      </c>
      <c r="R136" s="179">
        <v>24.7</v>
      </c>
      <c r="S136" s="179">
        <v>24.3</v>
      </c>
      <c r="T136" s="788">
        <f t="shared" si="39"/>
        <v>24.283999999999999</v>
      </c>
      <c r="U136" s="788">
        <f t="shared" si="40"/>
        <v>23.98</v>
      </c>
      <c r="V136" s="671">
        <f t="shared" si="41"/>
        <v>23.9</v>
      </c>
      <c r="W136" s="179">
        <v>23.5</v>
      </c>
      <c r="X136" s="671">
        <f t="shared" si="42"/>
        <v>22.95</v>
      </c>
      <c r="Y136" s="179">
        <v>22.4</v>
      </c>
      <c r="Z136" s="671">
        <f t="shared" si="43"/>
        <v>21.75</v>
      </c>
      <c r="AA136" s="179">
        <v>21.1</v>
      </c>
      <c r="AB136" s="179">
        <v>20.399999999999999</v>
      </c>
      <c r="AC136" s="179">
        <v>19.7</v>
      </c>
      <c r="AD136" s="179">
        <v>19</v>
      </c>
      <c r="AE136" s="179">
        <v>18.399999999999999</v>
      </c>
      <c r="AF136" s="179">
        <v>17.899999999999999</v>
      </c>
      <c r="AG136" s="179">
        <v>17.399999999999999</v>
      </c>
      <c r="AH136" s="179">
        <v>16.899999999999999</v>
      </c>
      <c r="AI136" s="180">
        <v>16.3</v>
      </c>
      <c r="AJ136" s="1102"/>
      <c r="AK136" s="1102"/>
    </row>
    <row r="137" spans="2:37" x14ac:dyDescent="0.2">
      <c r="B137" s="1017"/>
      <c r="C137" s="1020"/>
      <c r="D137" s="1024"/>
      <c r="E137" s="1025"/>
      <c r="F137" s="1042"/>
      <c r="G137" s="1250"/>
      <c r="H137" s="1236"/>
      <c r="I137" s="176" t="s">
        <v>22</v>
      </c>
      <c r="J137" s="1049"/>
      <c r="K137" s="177"/>
      <c r="L137" s="178" t="s">
        <v>9</v>
      </c>
      <c r="M137" s="178"/>
      <c r="N137" s="174">
        <v>27.5</v>
      </c>
      <c r="O137" s="179">
        <v>25.8</v>
      </c>
      <c r="P137" s="788">
        <f t="shared" si="37"/>
        <v>25.488</v>
      </c>
      <c r="Q137" s="179">
        <v>25.2</v>
      </c>
      <c r="R137" s="179">
        <v>24.7</v>
      </c>
      <c r="S137" s="179">
        <v>24.3</v>
      </c>
      <c r="T137" s="788">
        <f t="shared" si="39"/>
        <v>24.283999999999999</v>
      </c>
      <c r="U137" s="788">
        <f t="shared" si="40"/>
        <v>23.98</v>
      </c>
      <c r="V137" s="671">
        <f t="shared" si="41"/>
        <v>23.9</v>
      </c>
      <c r="W137" s="179">
        <v>23.5</v>
      </c>
      <c r="X137" s="671">
        <f t="shared" si="42"/>
        <v>22.95</v>
      </c>
      <c r="Y137" s="179">
        <v>22.4</v>
      </c>
      <c r="Z137" s="671">
        <f t="shared" si="43"/>
        <v>21.75</v>
      </c>
      <c r="AA137" s="179">
        <v>21.1</v>
      </c>
      <c r="AB137" s="179">
        <v>20.399999999999999</v>
      </c>
      <c r="AC137" s="179">
        <v>19.7</v>
      </c>
      <c r="AD137" s="179">
        <v>19</v>
      </c>
      <c r="AE137" s="179">
        <v>18.399999999999999</v>
      </c>
      <c r="AF137" s="179">
        <v>17.899999999999999</v>
      </c>
      <c r="AG137" s="179">
        <v>17.399999999999999</v>
      </c>
      <c r="AH137" s="179">
        <v>16.899999999999999</v>
      </c>
      <c r="AI137" s="180">
        <v>16.3</v>
      </c>
      <c r="AJ137" s="1102"/>
      <c r="AK137" s="1102"/>
    </row>
    <row r="138" spans="2:37" x14ac:dyDescent="0.2">
      <c r="B138" s="1018"/>
      <c r="C138" s="1021"/>
      <c r="D138" s="1026"/>
      <c r="E138" s="1027"/>
      <c r="F138" s="1043"/>
      <c r="G138" s="1251"/>
      <c r="H138" s="1237"/>
      <c r="I138" s="176" t="s">
        <v>23</v>
      </c>
      <c r="J138" s="1049"/>
      <c r="K138" s="177"/>
      <c r="L138" s="178" t="s">
        <v>9</v>
      </c>
      <c r="M138" s="178"/>
      <c r="N138" s="174">
        <v>27.5</v>
      </c>
      <c r="O138" s="179">
        <v>25.8</v>
      </c>
      <c r="P138" s="788">
        <f t="shared" si="37"/>
        <v>25.488</v>
      </c>
      <c r="Q138" s="179">
        <v>25.2</v>
      </c>
      <c r="R138" s="179">
        <v>24.7</v>
      </c>
      <c r="S138" s="179">
        <v>24.3</v>
      </c>
      <c r="T138" s="788">
        <f t="shared" si="39"/>
        <v>24.283999999999999</v>
      </c>
      <c r="U138" s="788">
        <f t="shared" si="40"/>
        <v>23.98</v>
      </c>
      <c r="V138" s="671">
        <f t="shared" si="41"/>
        <v>23.9</v>
      </c>
      <c r="W138" s="179">
        <v>23.5</v>
      </c>
      <c r="X138" s="671">
        <f t="shared" si="42"/>
        <v>22.95</v>
      </c>
      <c r="Y138" s="179">
        <v>22.4</v>
      </c>
      <c r="Z138" s="671">
        <f t="shared" si="43"/>
        <v>21.75</v>
      </c>
      <c r="AA138" s="179">
        <v>21.1</v>
      </c>
      <c r="AB138" s="179">
        <v>20.399999999999999</v>
      </c>
      <c r="AC138" s="179">
        <v>19.7</v>
      </c>
      <c r="AD138" s="179">
        <v>19</v>
      </c>
      <c r="AE138" s="179">
        <v>18.399999999999999</v>
      </c>
      <c r="AF138" s="179">
        <v>17.899999999999999</v>
      </c>
      <c r="AG138" s="179">
        <v>17.399999999999999</v>
      </c>
      <c r="AH138" s="179">
        <v>16.899999999999999</v>
      </c>
      <c r="AI138" s="180">
        <v>16.3</v>
      </c>
      <c r="AJ138" s="1102"/>
      <c r="AK138" s="1102"/>
    </row>
    <row r="139" spans="2:37" ht="13.5" thickBot="1" x14ac:dyDescent="0.25">
      <c r="B139" s="187" t="s">
        <v>57</v>
      </c>
      <c r="C139" s="188" t="s">
        <v>84</v>
      </c>
      <c r="D139" s="189" t="s">
        <v>87</v>
      </c>
      <c r="E139" s="190"/>
      <c r="F139" s="191" t="s">
        <v>286</v>
      </c>
      <c r="G139" s="192" t="s">
        <v>186</v>
      </c>
      <c r="H139" s="193" t="s">
        <v>203</v>
      </c>
      <c r="I139" s="188">
        <v>2007</v>
      </c>
      <c r="J139" s="1110"/>
      <c r="K139" s="194">
        <v>55</v>
      </c>
      <c r="L139" s="194">
        <v>27.5</v>
      </c>
      <c r="M139" s="194">
        <v>27.5</v>
      </c>
      <c r="N139" s="174">
        <v>27.5</v>
      </c>
      <c r="O139" s="194">
        <v>25.8</v>
      </c>
      <c r="P139" s="791">
        <f t="shared" si="37"/>
        <v>25.488</v>
      </c>
      <c r="Q139" s="194">
        <v>25.2</v>
      </c>
      <c r="R139" s="194">
        <v>24.7</v>
      </c>
      <c r="S139" s="194">
        <v>24.3</v>
      </c>
      <c r="T139" s="791">
        <f t="shared" si="39"/>
        <v>24.283999999999999</v>
      </c>
      <c r="U139" s="791">
        <f t="shared" si="40"/>
        <v>23.98</v>
      </c>
      <c r="V139" s="671">
        <f t="shared" si="41"/>
        <v>23.9</v>
      </c>
      <c r="W139" s="194">
        <v>23.5</v>
      </c>
      <c r="X139" s="671">
        <f t="shared" si="42"/>
        <v>22.95</v>
      </c>
      <c r="Y139" s="194">
        <v>22.4</v>
      </c>
      <c r="Z139" s="671">
        <f t="shared" si="43"/>
        <v>21.75</v>
      </c>
      <c r="AA139" s="194">
        <v>21.1</v>
      </c>
      <c r="AB139" s="194">
        <v>20.399999999999999</v>
      </c>
      <c r="AC139" s="194">
        <v>19.7</v>
      </c>
      <c r="AD139" s="194">
        <v>19</v>
      </c>
      <c r="AE139" s="194">
        <v>18.399999999999999</v>
      </c>
      <c r="AF139" s="194">
        <v>17.899999999999999</v>
      </c>
      <c r="AG139" s="194">
        <v>17.399999999999999</v>
      </c>
      <c r="AH139" s="194">
        <v>16.899999999999999</v>
      </c>
      <c r="AI139" s="195">
        <v>16.3</v>
      </c>
      <c r="AJ139" s="1102"/>
      <c r="AK139" s="1102"/>
    </row>
    <row r="140" spans="2:37" ht="13.5" thickBot="1" x14ac:dyDescent="0.25">
      <c r="B140" s="143"/>
      <c r="C140" s="143"/>
      <c r="D140" s="143"/>
      <c r="E140" s="143"/>
      <c r="F140" s="144"/>
      <c r="G140" s="143"/>
      <c r="H140" s="196" t="s">
        <v>94</v>
      </c>
      <c r="I140" s="197"/>
      <c r="J140" s="198"/>
      <c r="K140" s="199">
        <f t="shared" ref="K140:S140" si="44">MIN(K118:K139)</f>
        <v>55</v>
      </c>
      <c r="L140" s="199">
        <f t="shared" si="44"/>
        <v>27</v>
      </c>
      <c r="M140" s="199">
        <f t="shared" si="44"/>
        <v>27.5</v>
      </c>
      <c r="N140" s="199">
        <f t="shared" si="44"/>
        <v>27.5</v>
      </c>
      <c r="O140" s="199">
        <f t="shared" si="44"/>
        <v>25.8</v>
      </c>
      <c r="P140" s="789">
        <f t="shared" si="37"/>
        <v>25.384</v>
      </c>
      <c r="Q140" s="199">
        <f t="shared" si="44"/>
        <v>25</v>
      </c>
      <c r="R140" s="199">
        <f t="shared" si="44"/>
        <v>24.7</v>
      </c>
      <c r="S140" s="199">
        <f t="shared" si="44"/>
        <v>24.3</v>
      </c>
      <c r="T140" s="789">
        <f t="shared" si="39"/>
        <v>24.283999999999999</v>
      </c>
      <c r="U140" s="789">
        <f t="shared" si="40"/>
        <v>23.98</v>
      </c>
      <c r="V140" s="199"/>
      <c r="W140" s="199">
        <f>MIN(W118:W139)</f>
        <v>23.5</v>
      </c>
      <c r="X140" s="199"/>
      <c r="Y140" s="199">
        <f>MIN(Y118:Y139)</f>
        <v>22.2</v>
      </c>
      <c r="Z140" s="199"/>
      <c r="AA140" s="199">
        <f>MIN(AA118:AA139)</f>
        <v>20.399999999999999</v>
      </c>
      <c r="AB140" s="199">
        <f>MIN(AB118:AB139)</f>
        <v>20</v>
      </c>
      <c r="AC140" s="199">
        <f>MIN(AC118:AC139)</f>
        <v>19.7</v>
      </c>
      <c r="AD140" s="300"/>
      <c r="AE140" s="300"/>
      <c r="AF140" s="300"/>
      <c r="AG140" s="300"/>
      <c r="AH140" s="300"/>
      <c r="AI140" s="301"/>
      <c r="AJ140" s="1103"/>
      <c r="AK140" s="1103"/>
    </row>
    <row r="141" spans="2:37" x14ac:dyDescent="0.2">
      <c r="B141" s="143"/>
      <c r="C141" s="143"/>
      <c r="D141" s="143"/>
      <c r="E141" s="143"/>
      <c r="F141" s="144"/>
      <c r="G141" s="143"/>
      <c r="H141" s="144"/>
      <c r="I141" s="144"/>
      <c r="J141" s="144"/>
      <c r="K141" s="203"/>
      <c r="L141" s="203"/>
      <c r="M141" s="203"/>
      <c r="N141" s="203"/>
      <c r="O141" s="203"/>
      <c r="P141" s="203"/>
      <c r="Q141" s="203"/>
      <c r="R141" s="203"/>
      <c r="S141" s="203"/>
      <c r="T141" s="203"/>
      <c r="U141" s="203"/>
      <c r="V141" s="203"/>
      <c r="W141" s="203"/>
      <c r="X141" s="204"/>
      <c r="Y141" s="204"/>
      <c r="Z141" s="204"/>
      <c r="AA141" s="204"/>
      <c r="AB141" s="204"/>
      <c r="AC141" s="204"/>
      <c r="AD141" s="204"/>
      <c r="AE141" s="204"/>
      <c r="AF141" s="204"/>
      <c r="AG141" s="204"/>
      <c r="AH141" s="204"/>
      <c r="AI141" s="204"/>
      <c r="AJ141" s="17"/>
    </row>
    <row r="142" spans="2:37" ht="13.5" thickBot="1" x14ac:dyDescent="0.25">
      <c r="B142" s="143"/>
      <c r="C142" s="143"/>
      <c r="D142" s="143"/>
      <c r="E142" s="143"/>
      <c r="F142" s="144"/>
      <c r="G142" s="143"/>
      <c r="H142" s="144"/>
      <c r="I142" s="144"/>
      <c r="J142" s="144"/>
      <c r="K142" s="203"/>
      <c r="L142" s="203"/>
      <c r="M142" s="203"/>
      <c r="N142" s="203"/>
      <c r="O142" s="203"/>
      <c r="P142" s="203"/>
      <c r="Q142" s="203"/>
      <c r="R142" s="203"/>
      <c r="S142" s="203"/>
      <c r="T142" s="203"/>
      <c r="U142" s="203"/>
      <c r="V142" s="203"/>
      <c r="W142" s="203"/>
      <c r="X142" s="204"/>
      <c r="Y142" s="204"/>
      <c r="Z142" s="204"/>
      <c r="AA142" s="204"/>
      <c r="AB142" s="204"/>
      <c r="AC142" s="204"/>
      <c r="AD142" s="204"/>
      <c r="AE142" s="204"/>
      <c r="AF142" s="204"/>
      <c r="AG142" s="204"/>
      <c r="AH142" s="204"/>
      <c r="AI142" s="204"/>
      <c r="AJ142" s="17"/>
    </row>
    <row r="143" spans="2:37" x14ac:dyDescent="0.2">
      <c r="B143" s="205"/>
      <c r="C143" s="206"/>
      <c r="D143" s="206"/>
      <c r="E143" s="206"/>
      <c r="F143" s="206"/>
      <c r="G143" s="206"/>
      <c r="H143" s="206"/>
      <c r="I143" s="206"/>
      <c r="J143" s="207"/>
      <c r="K143" s="148" t="s">
        <v>95</v>
      </c>
      <c r="L143" s="149"/>
      <c r="M143" s="149"/>
      <c r="N143" s="149"/>
      <c r="O143" s="149"/>
      <c r="P143" s="701"/>
      <c r="Q143" s="149"/>
      <c r="R143" s="149"/>
      <c r="S143" s="149"/>
      <c r="T143" s="701"/>
      <c r="U143" s="701"/>
      <c r="V143" s="149"/>
      <c r="W143" s="149"/>
      <c r="X143" s="149"/>
      <c r="Y143" s="149"/>
      <c r="Z143" s="149"/>
      <c r="AA143" s="149"/>
      <c r="AB143" s="149"/>
      <c r="AC143" s="149"/>
      <c r="AD143" s="149"/>
      <c r="AE143" s="149"/>
      <c r="AF143" s="149"/>
      <c r="AG143" s="149"/>
      <c r="AH143" s="149"/>
      <c r="AI143" s="150"/>
      <c r="AJ143" s="1339" t="s">
        <v>473</v>
      </c>
      <c r="AK143" s="1339" t="s">
        <v>472</v>
      </c>
    </row>
    <row r="144" spans="2:37" ht="13.5" thickBot="1" x14ac:dyDescent="0.25">
      <c r="B144" s="208"/>
      <c r="C144" s="209"/>
      <c r="D144" s="209"/>
      <c r="E144" s="209"/>
      <c r="F144" s="209"/>
      <c r="G144" s="209"/>
      <c r="H144" s="209"/>
      <c r="I144" s="209"/>
      <c r="J144" s="210"/>
      <c r="K144" s="154" t="s">
        <v>169</v>
      </c>
      <c r="L144" s="155"/>
      <c r="M144" s="155"/>
      <c r="N144" s="155"/>
      <c r="O144" s="155"/>
      <c r="P144" s="704"/>
      <c r="Q144" s="155"/>
      <c r="R144" s="155"/>
      <c r="S144" s="155"/>
      <c r="T144" s="704"/>
      <c r="U144" s="704"/>
      <c r="V144" s="155"/>
      <c r="W144" s="155"/>
      <c r="X144" s="155"/>
      <c r="Y144" s="155"/>
      <c r="Z144" s="155"/>
      <c r="AA144" s="155"/>
      <c r="AB144" s="155"/>
      <c r="AC144" s="155"/>
      <c r="AD144" s="155"/>
      <c r="AE144" s="155"/>
      <c r="AF144" s="155"/>
      <c r="AG144" s="155"/>
      <c r="AH144" s="155"/>
      <c r="AI144" s="156"/>
      <c r="AJ144" s="1102"/>
      <c r="AK144" s="1102"/>
    </row>
    <row r="145" spans="2:37" ht="26.25" thickBot="1" x14ac:dyDescent="0.25">
      <c r="B145" s="157" t="s">
        <v>41</v>
      </c>
      <c r="C145" s="158" t="s">
        <v>42</v>
      </c>
      <c r="D145" s="159" t="s">
        <v>43</v>
      </c>
      <c r="E145" s="211"/>
      <c r="F145" s="161" t="s">
        <v>177</v>
      </c>
      <c r="G145" s="212" t="s">
        <v>47</v>
      </c>
      <c r="H145" s="163" t="s">
        <v>0</v>
      </c>
      <c r="I145" s="164" t="s">
        <v>1</v>
      </c>
      <c r="J145" s="164" t="s">
        <v>2</v>
      </c>
      <c r="K145" s="165" t="s">
        <v>3</v>
      </c>
      <c r="L145" s="165" t="s">
        <v>4</v>
      </c>
      <c r="M145" s="166" t="s">
        <v>5</v>
      </c>
      <c r="N145" s="164">
        <v>100</v>
      </c>
      <c r="O145" s="167">
        <v>150</v>
      </c>
      <c r="P145" s="779">
        <v>176</v>
      </c>
      <c r="Q145" s="167">
        <v>200</v>
      </c>
      <c r="R145" s="167">
        <v>250</v>
      </c>
      <c r="S145" s="167">
        <v>300</v>
      </c>
      <c r="T145" s="779">
        <v>302</v>
      </c>
      <c r="U145" s="779">
        <v>340</v>
      </c>
      <c r="V145" s="167">
        <v>350</v>
      </c>
      <c r="W145" s="167">
        <v>400</v>
      </c>
      <c r="X145" s="167">
        <v>450</v>
      </c>
      <c r="Y145" s="167">
        <v>500</v>
      </c>
      <c r="Z145" s="167">
        <v>550</v>
      </c>
      <c r="AA145" s="167">
        <v>600</v>
      </c>
      <c r="AB145" s="167">
        <v>650</v>
      </c>
      <c r="AC145" s="167">
        <v>700</v>
      </c>
      <c r="AD145" s="167">
        <v>750</v>
      </c>
      <c r="AE145" s="167">
        <v>800</v>
      </c>
      <c r="AF145" s="167">
        <v>850</v>
      </c>
      <c r="AG145" s="167">
        <v>900</v>
      </c>
      <c r="AH145" s="167">
        <v>950</v>
      </c>
      <c r="AI145" s="168">
        <v>1000</v>
      </c>
      <c r="AJ145" s="1102"/>
      <c r="AK145" s="1102"/>
    </row>
    <row r="146" spans="2:37" x14ac:dyDescent="0.2">
      <c r="B146" s="1037" t="s">
        <v>44</v>
      </c>
      <c r="C146" s="1041">
        <v>240</v>
      </c>
      <c r="D146" s="1039" t="s">
        <v>74</v>
      </c>
      <c r="E146" s="1040"/>
      <c r="F146" s="1041" t="s">
        <v>96</v>
      </c>
      <c r="G146" s="1258" t="s">
        <v>212</v>
      </c>
      <c r="H146" s="1292" t="s">
        <v>228</v>
      </c>
      <c r="I146" s="213">
        <v>1989</v>
      </c>
      <c r="J146" s="1109" t="s">
        <v>206</v>
      </c>
      <c r="K146" s="174">
        <v>70</v>
      </c>
      <c r="L146" s="174">
        <v>35</v>
      </c>
      <c r="M146" s="174"/>
      <c r="N146" s="174">
        <v>35</v>
      </c>
      <c r="O146" s="671">
        <f>N146-(0.5*(N146-Q146))</f>
        <v>33.450000000000003</v>
      </c>
      <c r="P146" s="787">
        <f>IF(O146="",IF(N146="","",(N146-(N146-Q146)/($Q$5-$N$5)*($P$5-$N$5))),(O146-(O146-Q146)/($Q$5-$O$5)*($P$5-$O$5)))</f>
        <v>32.643999999999998</v>
      </c>
      <c r="Q146" s="174">
        <v>31.9</v>
      </c>
      <c r="R146" s="671">
        <f>Q146-(0.5*(Q146-S146))</f>
        <v>31.45</v>
      </c>
      <c r="S146" s="174">
        <v>31</v>
      </c>
      <c r="T146" s="787">
        <f>IF(S146="","",(S146-(S146-W146)/($W$5-$S$5)*($T$5-$S$5)))</f>
        <v>30.98</v>
      </c>
      <c r="U146" s="787">
        <f>IF(S146="","",(S146-(S146-W146)/($W$5-$S$5)*($U$5-$S$5)))</f>
        <v>30.6</v>
      </c>
      <c r="V146" s="787">
        <f>IF(S146="","",(S146-(S146-W146)/($W$5-$S$5)*($V$5-$S$5)))</f>
        <v>30.5</v>
      </c>
      <c r="W146" s="174">
        <v>30</v>
      </c>
      <c r="X146" s="671">
        <f>W146-(0.5*(W146-Y146))</f>
        <v>29.15</v>
      </c>
      <c r="Y146" s="174">
        <v>28.3</v>
      </c>
      <c r="Z146" s="671">
        <f>Y146-(0.5*(Y146-AA146))</f>
        <v>27.1</v>
      </c>
      <c r="AA146" s="174">
        <v>25.9</v>
      </c>
      <c r="AB146" s="174">
        <v>25.6</v>
      </c>
      <c r="AC146" s="174">
        <v>25.2</v>
      </c>
      <c r="AD146" s="174"/>
      <c r="AE146" s="174"/>
      <c r="AF146" s="174"/>
      <c r="AG146" s="174"/>
      <c r="AH146" s="174"/>
      <c r="AI146" s="175"/>
      <c r="AJ146" s="1102"/>
      <c r="AK146" s="1102"/>
    </row>
    <row r="147" spans="2:37" x14ac:dyDescent="0.2">
      <c r="B147" s="1017"/>
      <c r="C147" s="1042"/>
      <c r="D147" s="1024"/>
      <c r="E147" s="1025"/>
      <c r="F147" s="1042"/>
      <c r="G147" s="1250"/>
      <c r="H147" s="1236"/>
      <c r="I147" s="214" t="s">
        <v>32</v>
      </c>
      <c r="J147" s="1049"/>
      <c r="K147" s="177"/>
      <c r="L147" s="178" t="s">
        <v>9</v>
      </c>
      <c r="M147" s="178"/>
      <c r="N147" s="174">
        <v>35</v>
      </c>
      <c r="O147" s="671">
        <f t="shared" ref="O147:O158" si="45">N147-(0.5*(N147-Q147))</f>
        <v>33.450000000000003</v>
      </c>
      <c r="P147" s="788">
        <f t="shared" ref="P147:P168" si="46">IF(O147="",IF(N147="","",(N147-(N147-Q147)/($Q$5-$N$5)*($P$5-$N$5))),(O147-(O147-Q147)/($Q$5-$O$5)*($P$5-$O$5)))</f>
        <v>32.643999999999998</v>
      </c>
      <c r="Q147" s="174">
        <v>31.9</v>
      </c>
      <c r="R147" s="671">
        <f t="shared" ref="R147:R158" si="47">Q147-(0.5*(Q147-S147))</f>
        <v>31.45</v>
      </c>
      <c r="S147" s="174">
        <v>31</v>
      </c>
      <c r="T147" s="788">
        <f t="shared" ref="T147:T168" si="48">IF(S147="","",(S147-(S147-W147)/($W$5-$S$5)*($T$5-$S$5)))</f>
        <v>30.98</v>
      </c>
      <c r="U147" s="788">
        <f t="shared" ref="U147:U168" si="49">IF(S147="","",(S147-(S147-W147)/($W$5-$S$5)*($U$5-$S$5)))</f>
        <v>30.6</v>
      </c>
      <c r="V147" s="787">
        <f t="shared" ref="V147:V168" si="50">IF(S147="","",(S147-(S147-W147)/($W$5-$S$5)*($V$5-$S$5)))</f>
        <v>30.5</v>
      </c>
      <c r="W147" s="174">
        <v>30</v>
      </c>
      <c r="X147" s="671">
        <f t="shared" ref="X147:X167" si="51">W147-(0.5*(W147-Y147))</f>
        <v>29.15</v>
      </c>
      <c r="Y147" s="174">
        <v>28.3</v>
      </c>
      <c r="Z147" s="671">
        <f t="shared" ref="Z147:Z167" si="52">Y147-(0.5*(Y147-AA147))</f>
        <v>27.1</v>
      </c>
      <c r="AA147" s="174">
        <v>25.9</v>
      </c>
      <c r="AB147" s="174">
        <v>25.6</v>
      </c>
      <c r="AC147" s="174">
        <v>25.2</v>
      </c>
      <c r="AD147" s="179"/>
      <c r="AE147" s="179"/>
      <c r="AF147" s="179"/>
      <c r="AG147" s="179"/>
      <c r="AH147" s="179"/>
      <c r="AI147" s="180"/>
      <c r="AJ147" s="1102"/>
      <c r="AK147" s="1102"/>
    </row>
    <row r="148" spans="2:37" x14ac:dyDescent="0.2">
      <c r="B148" s="1017"/>
      <c r="C148" s="1042"/>
      <c r="D148" s="1024"/>
      <c r="E148" s="1025"/>
      <c r="F148" s="1042"/>
      <c r="G148" s="1250"/>
      <c r="H148" s="1236"/>
      <c r="I148" s="214" t="s">
        <v>35</v>
      </c>
      <c r="J148" s="1049"/>
      <c r="K148" s="177"/>
      <c r="L148" s="178" t="s">
        <v>9</v>
      </c>
      <c r="M148" s="178"/>
      <c r="N148" s="174">
        <v>35</v>
      </c>
      <c r="O148" s="671">
        <f t="shared" si="45"/>
        <v>33.450000000000003</v>
      </c>
      <c r="P148" s="788">
        <f t="shared" si="46"/>
        <v>32.643999999999998</v>
      </c>
      <c r="Q148" s="174">
        <v>31.9</v>
      </c>
      <c r="R148" s="671">
        <f t="shared" si="47"/>
        <v>31.45</v>
      </c>
      <c r="S148" s="174">
        <v>31</v>
      </c>
      <c r="T148" s="788">
        <f t="shared" si="48"/>
        <v>30.98</v>
      </c>
      <c r="U148" s="788">
        <f t="shared" si="49"/>
        <v>30.6</v>
      </c>
      <c r="V148" s="787">
        <f t="shared" si="50"/>
        <v>30.5</v>
      </c>
      <c r="W148" s="174">
        <v>30</v>
      </c>
      <c r="X148" s="671">
        <f t="shared" si="51"/>
        <v>29.15</v>
      </c>
      <c r="Y148" s="174">
        <v>28.3</v>
      </c>
      <c r="Z148" s="671">
        <f t="shared" si="52"/>
        <v>27.1</v>
      </c>
      <c r="AA148" s="174">
        <v>25.9</v>
      </c>
      <c r="AB148" s="174">
        <v>25.6</v>
      </c>
      <c r="AC148" s="174">
        <v>25.2</v>
      </c>
      <c r="AD148" s="179"/>
      <c r="AE148" s="179"/>
      <c r="AF148" s="179"/>
      <c r="AG148" s="179"/>
      <c r="AH148" s="179"/>
      <c r="AI148" s="180"/>
      <c r="AJ148" s="1102"/>
      <c r="AK148" s="1102"/>
    </row>
    <row r="149" spans="2:37" x14ac:dyDescent="0.2">
      <c r="B149" s="1018"/>
      <c r="C149" s="1043"/>
      <c r="D149" s="1026"/>
      <c r="E149" s="1027"/>
      <c r="F149" s="1043"/>
      <c r="G149" s="1251"/>
      <c r="H149" s="1237"/>
      <c r="I149" s="214" t="s">
        <v>10</v>
      </c>
      <c r="J149" s="1049"/>
      <c r="K149" s="177"/>
      <c r="L149" s="178" t="s">
        <v>9</v>
      </c>
      <c r="M149" s="178"/>
      <c r="N149" s="174">
        <v>35</v>
      </c>
      <c r="O149" s="671">
        <f t="shared" si="45"/>
        <v>33.450000000000003</v>
      </c>
      <c r="P149" s="788">
        <f t="shared" si="46"/>
        <v>32.643999999999998</v>
      </c>
      <c r="Q149" s="174">
        <v>31.9</v>
      </c>
      <c r="R149" s="671">
        <f t="shared" si="47"/>
        <v>31.45</v>
      </c>
      <c r="S149" s="174">
        <v>31</v>
      </c>
      <c r="T149" s="788">
        <f t="shared" si="48"/>
        <v>30.98</v>
      </c>
      <c r="U149" s="788">
        <f t="shared" si="49"/>
        <v>30.6</v>
      </c>
      <c r="V149" s="787">
        <f t="shared" si="50"/>
        <v>30.5</v>
      </c>
      <c r="W149" s="174">
        <v>30</v>
      </c>
      <c r="X149" s="671">
        <f t="shared" si="51"/>
        <v>29.15</v>
      </c>
      <c r="Y149" s="174">
        <v>28.3</v>
      </c>
      <c r="Z149" s="671">
        <f t="shared" si="52"/>
        <v>27.1</v>
      </c>
      <c r="AA149" s="174">
        <v>25.9</v>
      </c>
      <c r="AB149" s="174">
        <v>25.6</v>
      </c>
      <c r="AC149" s="174">
        <v>25.2</v>
      </c>
      <c r="AD149" s="179"/>
      <c r="AE149" s="179"/>
      <c r="AF149" s="179"/>
      <c r="AG149" s="179"/>
      <c r="AH149" s="179"/>
      <c r="AI149" s="180"/>
      <c r="AJ149" s="1102"/>
      <c r="AK149" s="1102"/>
    </row>
    <row r="150" spans="2:37" x14ac:dyDescent="0.2">
      <c r="B150" s="1016" t="s">
        <v>57</v>
      </c>
      <c r="C150" s="1273" t="s">
        <v>58</v>
      </c>
      <c r="D150" s="1022" t="s">
        <v>75</v>
      </c>
      <c r="E150" s="1023"/>
      <c r="F150" s="1028" t="s">
        <v>262</v>
      </c>
      <c r="G150" s="1249" t="s">
        <v>212</v>
      </c>
      <c r="H150" s="1254" t="s">
        <v>228</v>
      </c>
      <c r="I150" s="214">
        <v>1992</v>
      </c>
      <c r="J150" s="1049"/>
      <c r="K150" s="179">
        <v>70</v>
      </c>
      <c r="L150" s="179">
        <v>35</v>
      </c>
      <c r="M150" s="179">
        <v>35</v>
      </c>
      <c r="N150" s="174">
        <v>35</v>
      </c>
      <c r="O150" s="671">
        <f t="shared" si="45"/>
        <v>33.450000000000003</v>
      </c>
      <c r="P150" s="788">
        <f t="shared" si="46"/>
        <v>32.643999999999998</v>
      </c>
      <c r="Q150" s="174">
        <v>31.9</v>
      </c>
      <c r="R150" s="671">
        <f t="shared" si="47"/>
        <v>31.45</v>
      </c>
      <c r="S150" s="174">
        <v>31</v>
      </c>
      <c r="T150" s="788">
        <f t="shared" si="48"/>
        <v>30.98</v>
      </c>
      <c r="U150" s="788">
        <f t="shared" si="49"/>
        <v>30.6</v>
      </c>
      <c r="V150" s="787">
        <f t="shared" si="50"/>
        <v>30.5</v>
      </c>
      <c r="W150" s="174">
        <v>30</v>
      </c>
      <c r="X150" s="671">
        <f t="shared" si="51"/>
        <v>29.15</v>
      </c>
      <c r="Y150" s="174">
        <v>28.3</v>
      </c>
      <c r="Z150" s="671">
        <f t="shared" si="52"/>
        <v>27.1</v>
      </c>
      <c r="AA150" s="174">
        <v>25.9</v>
      </c>
      <c r="AB150" s="174">
        <v>25.6</v>
      </c>
      <c r="AC150" s="174">
        <v>25.2</v>
      </c>
      <c r="AD150" s="179"/>
      <c r="AE150" s="179"/>
      <c r="AF150" s="179"/>
      <c r="AG150" s="179"/>
      <c r="AH150" s="179"/>
      <c r="AI150" s="180"/>
      <c r="AJ150" s="1102"/>
      <c r="AK150" s="1102"/>
    </row>
    <row r="151" spans="2:37" x14ac:dyDescent="0.2">
      <c r="B151" s="1017"/>
      <c r="C151" s="1274"/>
      <c r="D151" s="1024"/>
      <c r="E151" s="1025"/>
      <c r="F151" s="1029"/>
      <c r="G151" s="1250"/>
      <c r="H151" s="1236"/>
      <c r="I151" s="214" t="s">
        <v>11</v>
      </c>
      <c r="J151" s="1049"/>
      <c r="K151" s="177"/>
      <c r="L151" s="178" t="s">
        <v>9</v>
      </c>
      <c r="M151" s="178"/>
      <c r="N151" s="174">
        <v>35</v>
      </c>
      <c r="O151" s="671">
        <f t="shared" si="45"/>
        <v>33.450000000000003</v>
      </c>
      <c r="P151" s="788">
        <f t="shared" si="46"/>
        <v>32.643999999999998</v>
      </c>
      <c r="Q151" s="174">
        <v>31.9</v>
      </c>
      <c r="R151" s="671">
        <f t="shared" si="47"/>
        <v>31.45</v>
      </c>
      <c r="S151" s="174">
        <v>31</v>
      </c>
      <c r="T151" s="788">
        <f t="shared" si="48"/>
        <v>30.98</v>
      </c>
      <c r="U151" s="788">
        <f t="shared" si="49"/>
        <v>30.6</v>
      </c>
      <c r="V151" s="787">
        <f t="shared" si="50"/>
        <v>30.5</v>
      </c>
      <c r="W151" s="174">
        <v>30</v>
      </c>
      <c r="X151" s="671">
        <f t="shared" si="51"/>
        <v>29.15</v>
      </c>
      <c r="Y151" s="174">
        <v>28.3</v>
      </c>
      <c r="Z151" s="671">
        <f t="shared" si="52"/>
        <v>27.1</v>
      </c>
      <c r="AA151" s="174">
        <v>25.9</v>
      </c>
      <c r="AB151" s="174">
        <v>25.6</v>
      </c>
      <c r="AC151" s="174">
        <v>25.2</v>
      </c>
      <c r="AD151" s="179"/>
      <c r="AE151" s="179"/>
      <c r="AF151" s="179"/>
      <c r="AG151" s="179"/>
      <c r="AH151" s="179"/>
      <c r="AI151" s="180"/>
      <c r="AJ151" s="1102"/>
      <c r="AK151" s="1102"/>
    </row>
    <row r="152" spans="2:37" x14ac:dyDescent="0.2">
      <c r="B152" s="1017"/>
      <c r="C152" s="1274"/>
      <c r="D152" s="1024"/>
      <c r="E152" s="1025"/>
      <c r="F152" s="1029"/>
      <c r="G152" s="1250"/>
      <c r="H152" s="1236"/>
      <c r="I152" s="214" t="s">
        <v>12</v>
      </c>
      <c r="J152" s="1049"/>
      <c r="K152" s="177"/>
      <c r="L152" s="178" t="s">
        <v>9</v>
      </c>
      <c r="M152" s="178"/>
      <c r="N152" s="174">
        <v>35</v>
      </c>
      <c r="O152" s="671">
        <f t="shared" si="45"/>
        <v>33.450000000000003</v>
      </c>
      <c r="P152" s="788">
        <f t="shared" si="46"/>
        <v>32.643999999999998</v>
      </c>
      <c r="Q152" s="174">
        <v>31.9</v>
      </c>
      <c r="R152" s="671">
        <f t="shared" si="47"/>
        <v>31.45</v>
      </c>
      <c r="S152" s="174">
        <v>31</v>
      </c>
      <c r="T152" s="788">
        <f t="shared" si="48"/>
        <v>30.98</v>
      </c>
      <c r="U152" s="788">
        <f t="shared" si="49"/>
        <v>30.6</v>
      </c>
      <c r="V152" s="787">
        <f t="shared" si="50"/>
        <v>30.5</v>
      </c>
      <c r="W152" s="174">
        <v>30</v>
      </c>
      <c r="X152" s="671">
        <f t="shared" si="51"/>
        <v>29.15</v>
      </c>
      <c r="Y152" s="174">
        <v>28.3</v>
      </c>
      <c r="Z152" s="671">
        <f t="shared" si="52"/>
        <v>27.1</v>
      </c>
      <c r="AA152" s="174">
        <v>25.9</v>
      </c>
      <c r="AB152" s="174">
        <v>25.6</v>
      </c>
      <c r="AC152" s="174">
        <v>25.2</v>
      </c>
      <c r="AD152" s="179"/>
      <c r="AE152" s="179"/>
      <c r="AF152" s="179"/>
      <c r="AG152" s="179"/>
      <c r="AH152" s="179"/>
      <c r="AI152" s="180"/>
      <c r="AJ152" s="1102"/>
      <c r="AK152" s="1102"/>
    </row>
    <row r="153" spans="2:37" x14ac:dyDescent="0.2">
      <c r="B153" s="1018"/>
      <c r="C153" s="1275"/>
      <c r="D153" s="1026"/>
      <c r="E153" s="1027"/>
      <c r="F153" s="1030"/>
      <c r="G153" s="1251"/>
      <c r="H153" s="1237"/>
      <c r="I153" s="214" t="s">
        <v>13</v>
      </c>
      <c r="J153" s="1049"/>
      <c r="K153" s="177"/>
      <c r="L153" s="178" t="s">
        <v>9</v>
      </c>
      <c r="M153" s="178"/>
      <c r="N153" s="174">
        <v>35</v>
      </c>
      <c r="O153" s="671">
        <f t="shared" si="45"/>
        <v>33.450000000000003</v>
      </c>
      <c r="P153" s="788">
        <f t="shared" si="46"/>
        <v>32.643999999999998</v>
      </c>
      <c r="Q153" s="174">
        <v>31.9</v>
      </c>
      <c r="R153" s="671">
        <f t="shared" si="47"/>
        <v>31.45</v>
      </c>
      <c r="S153" s="174">
        <v>31</v>
      </c>
      <c r="T153" s="788">
        <f t="shared" si="48"/>
        <v>30.98</v>
      </c>
      <c r="U153" s="788">
        <f t="shared" si="49"/>
        <v>30.6</v>
      </c>
      <c r="V153" s="787">
        <f t="shared" si="50"/>
        <v>30.5</v>
      </c>
      <c r="W153" s="174">
        <v>30</v>
      </c>
      <c r="X153" s="671">
        <f t="shared" si="51"/>
        <v>29.15</v>
      </c>
      <c r="Y153" s="174">
        <v>28.3</v>
      </c>
      <c r="Z153" s="671">
        <f t="shared" si="52"/>
        <v>27.1</v>
      </c>
      <c r="AA153" s="174">
        <v>25.9</v>
      </c>
      <c r="AB153" s="174">
        <v>25.6</v>
      </c>
      <c r="AC153" s="174">
        <v>25.2</v>
      </c>
      <c r="AD153" s="179"/>
      <c r="AE153" s="179"/>
      <c r="AF153" s="179"/>
      <c r="AG153" s="179"/>
      <c r="AH153" s="179"/>
      <c r="AI153" s="180"/>
      <c r="AJ153" s="1102"/>
      <c r="AK153" s="1102"/>
    </row>
    <row r="154" spans="2:37" x14ac:dyDescent="0.2">
      <c r="B154" s="1016" t="s">
        <v>57</v>
      </c>
      <c r="C154" s="1273" t="s">
        <v>64</v>
      </c>
      <c r="D154" s="1022" t="s">
        <v>75</v>
      </c>
      <c r="E154" s="1023"/>
      <c r="F154" s="1028" t="s">
        <v>276</v>
      </c>
      <c r="G154" s="1249" t="s">
        <v>212</v>
      </c>
      <c r="H154" s="1235" t="s">
        <v>228</v>
      </c>
      <c r="I154" s="214">
        <v>1995</v>
      </c>
      <c r="J154" s="1049"/>
      <c r="K154" s="217">
        <v>70</v>
      </c>
      <c r="L154" s="217">
        <v>35</v>
      </c>
      <c r="M154" s="217">
        <v>35</v>
      </c>
      <c r="N154" s="174">
        <v>35</v>
      </c>
      <c r="O154" s="671">
        <f t="shared" si="45"/>
        <v>33.450000000000003</v>
      </c>
      <c r="P154" s="788">
        <f t="shared" si="46"/>
        <v>32.643999999999998</v>
      </c>
      <c r="Q154" s="174">
        <v>31.9</v>
      </c>
      <c r="R154" s="671">
        <f t="shared" si="47"/>
        <v>31.45</v>
      </c>
      <c r="S154" s="174">
        <v>31</v>
      </c>
      <c r="T154" s="788">
        <f t="shared" si="48"/>
        <v>30.98</v>
      </c>
      <c r="U154" s="788">
        <f t="shared" si="49"/>
        <v>30.6</v>
      </c>
      <c r="V154" s="787">
        <f t="shared" si="50"/>
        <v>30.5</v>
      </c>
      <c r="W154" s="174">
        <v>30</v>
      </c>
      <c r="X154" s="671">
        <f t="shared" si="51"/>
        <v>29.15</v>
      </c>
      <c r="Y154" s="174">
        <v>28.3</v>
      </c>
      <c r="Z154" s="671">
        <f t="shared" si="52"/>
        <v>27.1</v>
      </c>
      <c r="AA154" s="174">
        <v>25.9</v>
      </c>
      <c r="AB154" s="174">
        <v>25.6</v>
      </c>
      <c r="AC154" s="174">
        <v>25.2</v>
      </c>
      <c r="AD154" s="218">
        <v>24.4</v>
      </c>
      <c r="AE154" s="218">
        <v>23.3</v>
      </c>
      <c r="AF154" s="218">
        <v>22.5</v>
      </c>
      <c r="AG154" s="218">
        <v>22.2</v>
      </c>
      <c r="AH154" s="218">
        <v>21.4</v>
      </c>
      <c r="AI154" s="219">
        <v>19.5</v>
      </c>
      <c r="AJ154" s="1102"/>
      <c r="AK154" s="1102"/>
    </row>
    <row r="155" spans="2:37" x14ac:dyDescent="0.2">
      <c r="B155" s="1017"/>
      <c r="C155" s="1274"/>
      <c r="D155" s="1024"/>
      <c r="E155" s="1025"/>
      <c r="F155" s="1029"/>
      <c r="G155" s="1250"/>
      <c r="H155" s="1236"/>
      <c r="I155" s="214" t="s">
        <v>26</v>
      </c>
      <c r="J155" s="1049"/>
      <c r="K155" s="177"/>
      <c r="L155" s="178" t="s">
        <v>9</v>
      </c>
      <c r="M155" s="178"/>
      <c r="N155" s="174">
        <v>35</v>
      </c>
      <c r="O155" s="671">
        <f t="shared" si="45"/>
        <v>33.450000000000003</v>
      </c>
      <c r="P155" s="788">
        <f t="shared" si="46"/>
        <v>32.643999999999998</v>
      </c>
      <c r="Q155" s="174">
        <v>31.9</v>
      </c>
      <c r="R155" s="671">
        <f t="shared" si="47"/>
        <v>31.45</v>
      </c>
      <c r="S155" s="174">
        <v>31</v>
      </c>
      <c r="T155" s="788">
        <f t="shared" si="48"/>
        <v>30.98</v>
      </c>
      <c r="U155" s="788">
        <f t="shared" si="49"/>
        <v>30.6</v>
      </c>
      <c r="V155" s="787">
        <f t="shared" si="50"/>
        <v>30.5</v>
      </c>
      <c r="W155" s="174">
        <v>30</v>
      </c>
      <c r="X155" s="671">
        <f t="shared" si="51"/>
        <v>29.15</v>
      </c>
      <c r="Y155" s="174">
        <v>28.3</v>
      </c>
      <c r="Z155" s="671">
        <f t="shared" si="52"/>
        <v>27.1</v>
      </c>
      <c r="AA155" s="174">
        <v>25.9</v>
      </c>
      <c r="AB155" s="174">
        <v>25.6</v>
      </c>
      <c r="AC155" s="174">
        <v>25.2</v>
      </c>
      <c r="AD155" s="218">
        <v>24.4</v>
      </c>
      <c r="AE155" s="218">
        <v>23.3</v>
      </c>
      <c r="AF155" s="218">
        <v>22.5</v>
      </c>
      <c r="AG155" s="218">
        <v>22.2</v>
      </c>
      <c r="AH155" s="218">
        <v>21.4</v>
      </c>
      <c r="AI155" s="219">
        <v>19.5</v>
      </c>
      <c r="AJ155" s="1102"/>
      <c r="AK155" s="1102"/>
    </row>
    <row r="156" spans="2:37" x14ac:dyDescent="0.2">
      <c r="B156" s="1017"/>
      <c r="C156" s="1274"/>
      <c r="D156" s="1024"/>
      <c r="E156" s="1025"/>
      <c r="F156" s="1029"/>
      <c r="G156" s="1250"/>
      <c r="H156" s="1236"/>
      <c r="I156" s="214" t="s">
        <v>15</v>
      </c>
      <c r="J156" s="1049"/>
      <c r="K156" s="177"/>
      <c r="L156" s="178" t="s">
        <v>9</v>
      </c>
      <c r="M156" s="178"/>
      <c r="N156" s="174">
        <v>35</v>
      </c>
      <c r="O156" s="671">
        <f t="shared" si="45"/>
        <v>33.450000000000003</v>
      </c>
      <c r="P156" s="788">
        <f t="shared" si="46"/>
        <v>32.643999999999998</v>
      </c>
      <c r="Q156" s="174">
        <v>31.9</v>
      </c>
      <c r="R156" s="671">
        <f t="shared" si="47"/>
        <v>31.45</v>
      </c>
      <c r="S156" s="174">
        <v>31</v>
      </c>
      <c r="T156" s="788">
        <f t="shared" si="48"/>
        <v>30.98</v>
      </c>
      <c r="U156" s="788">
        <f t="shared" si="49"/>
        <v>30.6</v>
      </c>
      <c r="V156" s="787">
        <f t="shared" si="50"/>
        <v>30.5</v>
      </c>
      <c r="W156" s="174">
        <v>30</v>
      </c>
      <c r="X156" s="671">
        <f t="shared" si="51"/>
        <v>29.15</v>
      </c>
      <c r="Y156" s="174">
        <v>28.3</v>
      </c>
      <c r="Z156" s="671">
        <f t="shared" si="52"/>
        <v>27.1</v>
      </c>
      <c r="AA156" s="174">
        <v>25.9</v>
      </c>
      <c r="AB156" s="174">
        <v>25.6</v>
      </c>
      <c r="AC156" s="174">
        <v>25.2</v>
      </c>
      <c r="AD156" s="218">
        <v>24.4</v>
      </c>
      <c r="AE156" s="218">
        <v>23.3</v>
      </c>
      <c r="AF156" s="218">
        <v>22.5</v>
      </c>
      <c r="AG156" s="218">
        <v>22.2</v>
      </c>
      <c r="AH156" s="218">
        <v>21.4</v>
      </c>
      <c r="AI156" s="219">
        <v>19.5</v>
      </c>
      <c r="AJ156" s="1102"/>
      <c r="AK156" s="1102"/>
    </row>
    <row r="157" spans="2:37" x14ac:dyDescent="0.2">
      <c r="B157" s="1018"/>
      <c r="C157" s="1275"/>
      <c r="D157" s="1026"/>
      <c r="E157" s="1027"/>
      <c r="F157" s="1030"/>
      <c r="G157" s="1251"/>
      <c r="H157" s="172" t="s">
        <v>229</v>
      </c>
      <c r="I157" s="214" t="s">
        <v>27</v>
      </c>
      <c r="J157" s="1049"/>
      <c r="K157" s="217">
        <v>70</v>
      </c>
      <c r="L157" s="217">
        <v>35</v>
      </c>
      <c r="M157" s="217">
        <v>35</v>
      </c>
      <c r="N157" s="174">
        <v>35</v>
      </c>
      <c r="O157" s="671">
        <f t="shared" si="45"/>
        <v>33.450000000000003</v>
      </c>
      <c r="P157" s="788">
        <f t="shared" si="46"/>
        <v>32.643999999999998</v>
      </c>
      <c r="Q157" s="218">
        <v>31.9</v>
      </c>
      <c r="R157" s="671">
        <f t="shared" si="47"/>
        <v>31.45</v>
      </c>
      <c r="S157" s="174">
        <v>31</v>
      </c>
      <c r="T157" s="788">
        <f t="shared" si="48"/>
        <v>30.98</v>
      </c>
      <c r="U157" s="788">
        <f t="shared" si="49"/>
        <v>30.6</v>
      </c>
      <c r="V157" s="787">
        <f t="shared" si="50"/>
        <v>30.5</v>
      </c>
      <c r="W157" s="218">
        <v>30</v>
      </c>
      <c r="X157" s="671">
        <f t="shared" si="51"/>
        <v>29.15</v>
      </c>
      <c r="Y157" s="218">
        <v>28.3</v>
      </c>
      <c r="Z157" s="671">
        <f t="shared" si="52"/>
        <v>27.1</v>
      </c>
      <c r="AA157" s="218">
        <v>25.9</v>
      </c>
      <c r="AB157" s="218">
        <v>25.6</v>
      </c>
      <c r="AC157" s="218">
        <v>25.2</v>
      </c>
      <c r="AD157" s="218">
        <v>24.4</v>
      </c>
      <c r="AE157" s="218">
        <v>23.3</v>
      </c>
      <c r="AF157" s="218">
        <v>22.5</v>
      </c>
      <c r="AG157" s="218">
        <v>22.2</v>
      </c>
      <c r="AH157" s="218">
        <v>21.4</v>
      </c>
      <c r="AI157" s="219">
        <v>19.5</v>
      </c>
      <c r="AJ157" s="1102"/>
      <c r="AK157" s="1102"/>
    </row>
    <row r="158" spans="2:37" x14ac:dyDescent="0.2">
      <c r="B158" s="1016" t="s">
        <v>57</v>
      </c>
      <c r="C158" s="215" t="s">
        <v>64</v>
      </c>
      <c r="D158" s="1022" t="s">
        <v>75</v>
      </c>
      <c r="E158" s="1023"/>
      <c r="F158" s="1028" t="s">
        <v>287</v>
      </c>
      <c r="G158" s="1249" t="s">
        <v>212</v>
      </c>
      <c r="H158" s="1235" t="s">
        <v>229</v>
      </c>
      <c r="I158" s="214">
        <v>1998</v>
      </c>
      <c r="J158" s="1049"/>
      <c r="K158" s="179">
        <v>70</v>
      </c>
      <c r="L158" s="179">
        <v>35</v>
      </c>
      <c r="M158" s="179">
        <v>35</v>
      </c>
      <c r="N158" s="174">
        <v>35</v>
      </c>
      <c r="O158" s="671">
        <f t="shared" si="45"/>
        <v>33.450000000000003</v>
      </c>
      <c r="P158" s="788">
        <f t="shared" si="46"/>
        <v>32.643999999999998</v>
      </c>
      <c r="Q158" s="179">
        <v>31.9</v>
      </c>
      <c r="R158" s="671">
        <f t="shared" si="47"/>
        <v>31.45</v>
      </c>
      <c r="S158" s="174">
        <v>31</v>
      </c>
      <c r="T158" s="788">
        <f t="shared" si="48"/>
        <v>30.98</v>
      </c>
      <c r="U158" s="788">
        <f t="shared" si="49"/>
        <v>30.6</v>
      </c>
      <c r="V158" s="787">
        <f t="shared" si="50"/>
        <v>30.5</v>
      </c>
      <c r="W158" s="179">
        <v>30</v>
      </c>
      <c r="X158" s="671">
        <f t="shared" si="51"/>
        <v>29.15</v>
      </c>
      <c r="Y158" s="179">
        <v>28.3</v>
      </c>
      <c r="Z158" s="671">
        <f t="shared" si="52"/>
        <v>27.1</v>
      </c>
      <c r="AA158" s="179">
        <v>25.9</v>
      </c>
      <c r="AB158" s="179">
        <v>25.4</v>
      </c>
      <c r="AC158" s="218">
        <v>25.2</v>
      </c>
      <c r="AD158" s="218">
        <v>24.4</v>
      </c>
      <c r="AE158" s="218">
        <v>23.3</v>
      </c>
      <c r="AF158" s="218">
        <v>22.5</v>
      </c>
      <c r="AG158" s="218">
        <v>22.2</v>
      </c>
      <c r="AH158" s="218">
        <v>21.4</v>
      </c>
      <c r="AI158" s="219">
        <v>19.5</v>
      </c>
      <c r="AJ158" s="1102"/>
      <c r="AK158" s="1102"/>
    </row>
    <row r="159" spans="2:37" x14ac:dyDescent="0.2">
      <c r="B159" s="1017"/>
      <c r="C159" s="216" t="s">
        <v>65</v>
      </c>
      <c r="D159" s="1024"/>
      <c r="E159" s="1025"/>
      <c r="F159" s="1029"/>
      <c r="G159" s="1250"/>
      <c r="H159" s="1236"/>
      <c r="I159" s="214" t="s">
        <v>17</v>
      </c>
      <c r="J159" s="1049"/>
      <c r="K159" s="179">
        <v>70</v>
      </c>
      <c r="L159" s="179">
        <v>35</v>
      </c>
      <c r="M159" s="179">
        <v>35</v>
      </c>
      <c r="N159" s="174">
        <v>35</v>
      </c>
      <c r="O159" s="179">
        <v>32.9</v>
      </c>
      <c r="P159" s="788">
        <f t="shared" si="46"/>
        <v>32.484000000000002</v>
      </c>
      <c r="Q159" s="179">
        <v>32.1</v>
      </c>
      <c r="R159" s="179">
        <v>31.5</v>
      </c>
      <c r="S159" s="174">
        <v>31</v>
      </c>
      <c r="T159" s="788">
        <f t="shared" si="48"/>
        <v>30.978000000000002</v>
      </c>
      <c r="U159" s="788">
        <f t="shared" si="49"/>
        <v>30.56</v>
      </c>
      <c r="V159" s="787">
        <f t="shared" si="50"/>
        <v>30.45</v>
      </c>
      <c r="W159" s="179">
        <v>29.9</v>
      </c>
      <c r="X159" s="671">
        <f t="shared" si="51"/>
        <v>29.2</v>
      </c>
      <c r="Y159" s="179">
        <v>28.5</v>
      </c>
      <c r="Z159" s="671">
        <f t="shared" si="52"/>
        <v>27.65</v>
      </c>
      <c r="AA159" s="218">
        <v>26.8</v>
      </c>
      <c r="AB159" s="218">
        <v>25.9</v>
      </c>
      <c r="AC159" s="218">
        <v>25.1</v>
      </c>
      <c r="AD159" s="218">
        <v>24.2</v>
      </c>
      <c r="AE159" s="218">
        <v>23.5</v>
      </c>
      <c r="AF159" s="218">
        <v>22.8</v>
      </c>
      <c r="AG159" s="218">
        <v>22.1</v>
      </c>
      <c r="AH159" s="218">
        <v>21.5</v>
      </c>
      <c r="AI159" s="219">
        <v>20.8</v>
      </c>
      <c r="AJ159" s="1102"/>
      <c r="AK159" s="1102"/>
    </row>
    <row r="160" spans="2:37" x14ac:dyDescent="0.2">
      <c r="B160" s="1018"/>
      <c r="C160" s="216"/>
      <c r="D160" s="1026"/>
      <c r="E160" s="1027"/>
      <c r="F160" s="1030"/>
      <c r="G160" s="1251"/>
      <c r="H160" s="1237"/>
      <c r="I160" s="214" t="s">
        <v>18</v>
      </c>
      <c r="J160" s="1049"/>
      <c r="K160" s="177"/>
      <c r="L160" s="178" t="s">
        <v>9</v>
      </c>
      <c r="M160" s="178"/>
      <c r="N160" s="174">
        <v>35</v>
      </c>
      <c r="O160" s="179">
        <v>32.9</v>
      </c>
      <c r="P160" s="788">
        <f t="shared" si="46"/>
        <v>32.484000000000002</v>
      </c>
      <c r="Q160" s="179">
        <v>32.1</v>
      </c>
      <c r="R160" s="179">
        <v>31.5</v>
      </c>
      <c r="S160" s="174">
        <v>31</v>
      </c>
      <c r="T160" s="788">
        <f t="shared" si="48"/>
        <v>30.978000000000002</v>
      </c>
      <c r="U160" s="788">
        <f t="shared" si="49"/>
        <v>30.56</v>
      </c>
      <c r="V160" s="787">
        <f t="shared" si="50"/>
        <v>30.45</v>
      </c>
      <c r="W160" s="179">
        <v>29.9</v>
      </c>
      <c r="X160" s="671">
        <f t="shared" si="51"/>
        <v>29.2</v>
      </c>
      <c r="Y160" s="179">
        <v>28.5</v>
      </c>
      <c r="Z160" s="671">
        <f t="shared" si="52"/>
        <v>27.65</v>
      </c>
      <c r="AA160" s="218">
        <v>26.8</v>
      </c>
      <c r="AB160" s="218">
        <v>25.9</v>
      </c>
      <c r="AC160" s="218">
        <v>25.1</v>
      </c>
      <c r="AD160" s="218">
        <v>24.2</v>
      </c>
      <c r="AE160" s="218">
        <v>23.5</v>
      </c>
      <c r="AF160" s="218">
        <v>22.8</v>
      </c>
      <c r="AG160" s="218">
        <v>22.1</v>
      </c>
      <c r="AH160" s="218">
        <v>21.5</v>
      </c>
      <c r="AI160" s="219">
        <v>20.8</v>
      </c>
      <c r="AJ160" s="1102"/>
      <c r="AK160" s="1102"/>
    </row>
    <row r="161" spans="2:37" x14ac:dyDescent="0.2">
      <c r="B161" s="1016" t="s">
        <v>57</v>
      </c>
      <c r="C161" s="1328" t="s">
        <v>230</v>
      </c>
      <c r="D161" s="1255" t="s">
        <v>75</v>
      </c>
      <c r="E161" s="1023"/>
      <c r="F161" s="1028" t="s">
        <v>287</v>
      </c>
      <c r="G161" s="1249" t="s">
        <v>212</v>
      </c>
      <c r="H161" s="1235" t="s">
        <v>203</v>
      </c>
      <c r="I161" s="214">
        <v>2001</v>
      </c>
      <c r="J161" s="1049"/>
      <c r="K161" s="179">
        <v>70</v>
      </c>
      <c r="L161" s="179">
        <v>35</v>
      </c>
      <c r="M161" s="179">
        <v>35</v>
      </c>
      <c r="N161" s="174">
        <v>35</v>
      </c>
      <c r="O161" s="179">
        <v>32.9</v>
      </c>
      <c r="P161" s="788">
        <f t="shared" si="46"/>
        <v>32.484000000000002</v>
      </c>
      <c r="Q161" s="179">
        <v>32.1</v>
      </c>
      <c r="R161" s="179">
        <v>31.5</v>
      </c>
      <c r="S161" s="174">
        <v>31</v>
      </c>
      <c r="T161" s="788">
        <f t="shared" si="48"/>
        <v>30.978000000000002</v>
      </c>
      <c r="U161" s="788">
        <f t="shared" si="49"/>
        <v>30.56</v>
      </c>
      <c r="V161" s="787">
        <f t="shared" si="50"/>
        <v>30.45</v>
      </c>
      <c r="W161" s="179">
        <v>29.9</v>
      </c>
      <c r="X161" s="671">
        <f t="shared" si="51"/>
        <v>29.2</v>
      </c>
      <c r="Y161" s="179">
        <v>28.5</v>
      </c>
      <c r="Z161" s="671">
        <f t="shared" si="52"/>
        <v>27.65</v>
      </c>
      <c r="AA161" s="218">
        <v>26.8</v>
      </c>
      <c r="AB161" s="218">
        <v>25.9</v>
      </c>
      <c r="AC161" s="218">
        <v>25.1</v>
      </c>
      <c r="AD161" s="218">
        <v>24.2</v>
      </c>
      <c r="AE161" s="218">
        <v>23.5</v>
      </c>
      <c r="AF161" s="218">
        <v>22.8</v>
      </c>
      <c r="AG161" s="218">
        <v>22.1</v>
      </c>
      <c r="AH161" s="218">
        <v>21.5</v>
      </c>
      <c r="AI161" s="219">
        <v>20.8</v>
      </c>
      <c r="AJ161" s="1102"/>
      <c r="AK161" s="1102"/>
    </row>
    <row r="162" spans="2:37" x14ac:dyDescent="0.2">
      <c r="B162" s="1017"/>
      <c r="C162" s="1329"/>
      <c r="D162" s="1256"/>
      <c r="E162" s="1025"/>
      <c r="F162" s="1029"/>
      <c r="G162" s="1250"/>
      <c r="H162" s="1236"/>
      <c r="I162" s="214" t="s">
        <v>20</v>
      </c>
      <c r="J162" s="1049"/>
      <c r="K162" s="177"/>
      <c r="L162" s="178" t="s">
        <v>9</v>
      </c>
      <c r="M162" s="178"/>
      <c r="N162" s="174">
        <v>35</v>
      </c>
      <c r="O162" s="179">
        <v>32.9</v>
      </c>
      <c r="P162" s="788">
        <f t="shared" si="46"/>
        <v>32.484000000000002</v>
      </c>
      <c r="Q162" s="179">
        <v>32.1</v>
      </c>
      <c r="R162" s="179">
        <v>31.5</v>
      </c>
      <c r="S162" s="174">
        <v>31</v>
      </c>
      <c r="T162" s="788">
        <f t="shared" si="48"/>
        <v>30.978000000000002</v>
      </c>
      <c r="U162" s="788">
        <f t="shared" si="49"/>
        <v>30.56</v>
      </c>
      <c r="V162" s="787">
        <f t="shared" si="50"/>
        <v>30.45</v>
      </c>
      <c r="W162" s="179">
        <v>29.9</v>
      </c>
      <c r="X162" s="671">
        <f t="shared" si="51"/>
        <v>29.2</v>
      </c>
      <c r="Y162" s="179">
        <v>28.5</v>
      </c>
      <c r="Z162" s="671">
        <f t="shared" si="52"/>
        <v>27.65</v>
      </c>
      <c r="AA162" s="218">
        <v>26.8</v>
      </c>
      <c r="AB162" s="218">
        <v>25.9</v>
      </c>
      <c r="AC162" s="218">
        <v>25.1</v>
      </c>
      <c r="AD162" s="218">
        <v>24.2</v>
      </c>
      <c r="AE162" s="218">
        <v>23.5</v>
      </c>
      <c r="AF162" s="218">
        <v>22.8</v>
      </c>
      <c r="AG162" s="218">
        <v>22.1</v>
      </c>
      <c r="AH162" s="218">
        <v>21.5</v>
      </c>
      <c r="AI162" s="219">
        <v>20.8</v>
      </c>
      <c r="AJ162" s="1102"/>
      <c r="AK162" s="1102"/>
    </row>
    <row r="163" spans="2:37" x14ac:dyDescent="0.2">
      <c r="B163" s="1018"/>
      <c r="C163" s="1330"/>
      <c r="D163" s="1257"/>
      <c r="E163" s="1027"/>
      <c r="F163" s="1030"/>
      <c r="G163" s="1251"/>
      <c r="H163" s="1237"/>
      <c r="I163" s="214" t="s">
        <v>21</v>
      </c>
      <c r="J163" s="1049"/>
      <c r="K163" s="177"/>
      <c r="L163" s="178" t="s">
        <v>9</v>
      </c>
      <c r="M163" s="178"/>
      <c r="N163" s="174">
        <v>35</v>
      </c>
      <c r="O163" s="179">
        <v>32.9</v>
      </c>
      <c r="P163" s="788">
        <f t="shared" si="46"/>
        <v>32.484000000000002</v>
      </c>
      <c r="Q163" s="179">
        <v>32.1</v>
      </c>
      <c r="R163" s="179">
        <v>31.5</v>
      </c>
      <c r="S163" s="174">
        <v>31</v>
      </c>
      <c r="T163" s="788">
        <f t="shared" si="48"/>
        <v>30.978000000000002</v>
      </c>
      <c r="U163" s="788">
        <f t="shared" si="49"/>
        <v>30.56</v>
      </c>
      <c r="V163" s="787">
        <f t="shared" si="50"/>
        <v>30.45</v>
      </c>
      <c r="W163" s="179">
        <v>29.9</v>
      </c>
      <c r="X163" s="671">
        <f t="shared" si="51"/>
        <v>29.2</v>
      </c>
      <c r="Y163" s="179">
        <v>28.5</v>
      </c>
      <c r="Z163" s="671">
        <f t="shared" si="52"/>
        <v>27.65</v>
      </c>
      <c r="AA163" s="218">
        <v>26.8</v>
      </c>
      <c r="AB163" s="218">
        <v>25.9</v>
      </c>
      <c r="AC163" s="218">
        <v>25.1</v>
      </c>
      <c r="AD163" s="218">
        <v>24.2</v>
      </c>
      <c r="AE163" s="218">
        <v>23.5</v>
      </c>
      <c r="AF163" s="218">
        <v>22.8</v>
      </c>
      <c r="AG163" s="218">
        <v>22.1</v>
      </c>
      <c r="AH163" s="218">
        <v>21.5</v>
      </c>
      <c r="AI163" s="219">
        <v>20.8</v>
      </c>
      <c r="AJ163" s="1102"/>
      <c r="AK163" s="1102"/>
    </row>
    <row r="164" spans="2:37" x14ac:dyDescent="0.2">
      <c r="B164" s="1016" t="s">
        <v>57</v>
      </c>
      <c r="C164" s="1019" t="s">
        <v>216</v>
      </c>
      <c r="D164" s="1022" t="s">
        <v>75</v>
      </c>
      <c r="E164" s="1023"/>
      <c r="F164" s="1028" t="s">
        <v>287</v>
      </c>
      <c r="G164" s="1249" t="s">
        <v>212</v>
      </c>
      <c r="H164" s="1235" t="s">
        <v>203</v>
      </c>
      <c r="I164" s="176">
        <v>2004</v>
      </c>
      <c r="J164" s="1049"/>
      <c r="K164" s="179">
        <v>70</v>
      </c>
      <c r="L164" s="179">
        <v>35</v>
      </c>
      <c r="M164" s="179">
        <v>35</v>
      </c>
      <c r="N164" s="174">
        <v>35</v>
      </c>
      <c r="O164" s="179">
        <v>32.9</v>
      </c>
      <c r="P164" s="788">
        <f t="shared" si="46"/>
        <v>32.484000000000002</v>
      </c>
      <c r="Q164" s="179">
        <v>32.1</v>
      </c>
      <c r="R164" s="179">
        <v>31.5</v>
      </c>
      <c r="S164" s="174">
        <v>31</v>
      </c>
      <c r="T164" s="788">
        <f t="shared" si="48"/>
        <v>30.978000000000002</v>
      </c>
      <c r="U164" s="788">
        <f t="shared" si="49"/>
        <v>30.56</v>
      </c>
      <c r="V164" s="787">
        <f t="shared" si="50"/>
        <v>30.45</v>
      </c>
      <c r="W164" s="179">
        <v>29.9</v>
      </c>
      <c r="X164" s="671">
        <f t="shared" si="51"/>
        <v>29.2</v>
      </c>
      <c r="Y164" s="179">
        <v>28.5</v>
      </c>
      <c r="Z164" s="671">
        <f t="shared" si="52"/>
        <v>27.65</v>
      </c>
      <c r="AA164" s="218">
        <v>26.8</v>
      </c>
      <c r="AB164" s="218">
        <v>25.9</v>
      </c>
      <c r="AC164" s="218">
        <v>25.1</v>
      </c>
      <c r="AD164" s="218">
        <v>24.2</v>
      </c>
      <c r="AE164" s="218">
        <v>23.5</v>
      </c>
      <c r="AF164" s="218">
        <v>22.8</v>
      </c>
      <c r="AG164" s="218">
        <v>22.1</v>
      </c>
      <c r="AH164" s="218">
        <v>21.5</v>
      </c>
      <c r="AI164" s="219">
        <v>20.8</v>
      </c>
      <c r="AJ164" s="1102"/>
      <c r="AK164" s="1102"/>
    </row>
    <row r="165" spans="2:37" x14ac:dyDescent="0.2">
      <c r="B165" s="1017"/>
      <c r="C165" s="1020"/>
      <c r="D165" s="1024"/>
      <c r="E165" s="1025"/>
      <c r="F165" s="1029"/>
      <c r="G165" s="1250"/>
      <c r="H165" s="1236"/>
      <c r="I165" s="176" t="s">
        <v>22</v>
      </c>
      <c r="J165" s="1049"/>
      <c r="K165" s="177"/>
      <c r="L165" s="178" t="s">
        <v>9</v>
      </c>
      <c r="M165" s="178"/>
      <c r="N165" s="174">
        <v>35</v>
      </c>
      <c r="O165" s="179">
        <v>32.9</v>
      </c>
      <c r="P165" s="788">
        <f t="shared" si="46"/>
        <v>32.484000000000002</v>
      </c>
      <c r="Q165" s="179">
        <v>32.1</v>
      </c>
      <c r="R165" s="179">
        <v>31.5</v>
      </c>
      <c r="S165" s="174">
        <v>31</v>
      </c>
      <c r="T165" s="788">
        <f t="shared" si="48"/>
        <v>30.978000000000002</v>
      </c>
      <c r="U165" s="788">
        <f t="shared" si="49"/>
        <v>30.56</v>
      </c>
      <c r="V165" s="787">
        <f t="shared" si="50"/>
        <v>30.45</v>
      </c>
      <c r="W165" s="179">
        <v>29.9</v>
      </c>
      <c r="X165" s="671">
        <f t="shared" si="51"/>
        <v>29.2</v>
      </c>
      <c r="Y165" s="179">
        <v>28.5</v>
      </c>
      <c r="Z165" s="671">
        <f t="shared" si="52"/>
        <v>27.65</v>
      </c>
      <c r="AA165" s="218">
        <v>26.8</v>
      </c>
      <c r="AB165" s="218">
        <v>25.9</v>
      </c>
      <c r="AC165" s="218">
        <v>25.1</v>
      </c>
      <c r="AD165" s="218">
        <v>24.2</v>
      </c>
      <c r="AE165" s="218">
        <v>23.5</v>
      </c>
      <c r="AF165" s="218">
        <v>22.8</v>
      </c>
      <c r="AG165" s="218">
        <v>22.1</v>
      </c>
      <c r="AH165" s="218">
        <v>21.5</v>
      </c>
      <c r="AI165" s="219">
        <v>20.8</v>
      </c>
      <c r="AJ165" s="1102"/>
      <c r="AK165" s="1102"/>
    </row>
    <row r="166" spans="2:37" x14ac:dyDescent="0.2">
      <c r="B166" s="1018"/>
      <c r="C166" s="1021"/>
      <c r="D166" s="1026"/>
      <c r="E166" s="1027"/>
      <c r="F166" s="1030"/>
      <c r="G166" s="1251"/>
      <c r="H166" s="1237"/>
      <c r="I166" s="176" t="s">
        <v>23</v>
      </c>
      <c r="J166" s="1049"/>
      <c r="K166" s="177"/>
      <c r="L166" s="178" t="s">
        <v>9</v>
      </c>
      <c r="M166" s="178"/>
      <c r="N166" s="174">
        <v>35</v>
      </c>
      <c r="O166" s="179">
        <v>32.9</v>
      </c>
      <c r="P166" s="788">
        <f t="shared" si="46"/>
        <v>32.484000000000002</v>
      </c>
      <c r="Q166" s="179">
        <v>32.1</v>
      </c>
      <c r="R166" s="179">
        <v>31.5</v>
      </c>
      <c r="S166" s="174">
        <v>31</v>
      </c>
      <c r="T166" s="788">
        <f t="shared" si="48"/>
        <v>30.978000000000002</v>
      </c>
      <c r="U166" s="788">
        <f t="shared" si="49"/>
        <v>30.56</v>
      </c>
      <c r="V166" s="787">
        <f t="shared" si="50"/>
        <v>30.45</v>
      </c>
      <c r="W166" s="179">
        <v>29.9</v>
      </c>
      <c r="X166" s="671">
        <f t="shared" si="51"/>
        <v>29.2</v>
      </c>
      <c r="Y166" s="179">
        <v>28.5</v>
      </c>
      <c r="Z166" s="671">
        <f t="shared" si="52"/>
        <v>27.65</v>
      </c>
      <c r="AA166" s="218">
        <v>26.8</v>
      </c>
      <c r="AB166" s="218">
        <v>25.9</v>
      </c>
      <c r="AC166" s="218">
        <v>25.1</v>
      </c>
      <c r="AD166" s="218">
        <v>24.2</v>
      </c>
      <c r="AE166" s="218">
        <v>23.5</v>
      </c>
      <c r="AF166" s="218">
        <v>22.8</v>
      </c>
      <c r="AG166" s="218">
        <v>22.1</v>
      </c>
      <c r="AH166" s="218">
        <v>21.5</v>
      </c>
      <c r="AI166" s="219">
        <v>20.8</v>
      </c>
      <c r="AJ166" s="1102"/>
      <c r="AK166" s="1102"/>
    </row>
    <row r="167" spans="2:37" ht="13.5" thickBot="1" x14ac:dyDescent="0.25">
      <c r="B167" s="187" t="s">
        <v>57</v>
      </c>
      <c r="C167" s="220" t="s">
        <v>244</v>
      </c>
      <c r="D167" s="1287" t="s">
        <v>87</v>
      </c>
      <c r="E167" s="1288"/>
      <c r="F167" s="826" t="s">
        <v>303</v>
      </c>
      <c r="G167" s="192" t="s">
        <v>212</v>
      </c>
      <c r="H167" s="193" t="s">
        <v>203</v>
      </c>
      <c r="I167" s="188">
        <v>2007</v>
      </c>
      <c r="J167" s="1110"/>
      <c r="K167" s="194">
        <v>70</v>
      </c>
      <c r="L167" s="194">
        <v>35</v>
      </c>
      <c r="M167" s="194">
        <v>35</v>
      </c>
      <c r="N167" s="174">
        <v>35</v>
      </c>
      <c r="O167" s="194">
        <v>32.9</v>
      </c>
      <c r="P167" s="791">
        <f t="shared" si="46"/>
        <v>32.484000000000002</v>
      </c>
      <c r="Q167" s="194">
        <v>32.1</v>
      </c>
      <c r="R167" s="194">
        <v>31.5</v>
      </c>
      <c r="S167" s="194">
        <v>31</v>
      </c>
      <c r="T167" s="791">
        <f t="shared" si="48"/>
        <v>30.978000000000002</v>
      </c>
      <c r="U167" s="791">
        <f t="shared" si="49"/>
        <v>30.56</v>
      </c>
      <c r="V167" s="787">
        <f t="shared" si="50"/>
        <v>30.45</v>
      </c>
      <c r="W167" s="194">
        <v>29.9</v>
      </c>
      <c r="X167" s="671">
        <f t="shared" si="51"/>
        <v>29.2</v>
      </c>
      <c r="Y167" s="194">
        <v>28.5</v>
      </c>
      <c r="Z167" s="671">
        <f t="shared" si="52"/>
        <v>27.65</v>
      </c>
      <c r="AA167" s="194">
        <v>26.8</v>
      </c>
      <c r="AB167" s="194">
        <v>25.9</v>
      </c>
      <c r="AC167" s="194">
        <v>25.1</v>
      </c>
      <c r="AD167" s="194">
        <v>24.2</v>
      </c>
      <c r="AE167" s="194">
        <v>23.5</v>
      </c>
      <c r="AF167" s="194">
        <v>22.8</v>
      </c>
      <c r="AG167" s="194">
        <v>22.1</v>
      </c>
      <c r="AH167" s="194">
        <v>21.5</v>
      </c>
      <c r="AI167" s="195">
        <v>20.8</v>
      </c>
      <c r="AJ167" s="1102"/>
      <c r="AK167" s="1102"/>
    </row>
    <row r="168" spans="2:37" ht="13.5" thickBot="1" x14ac:dyDescent="0.25">
      <c r="B168" s="368"/>
      <c r="C168" s="369"/>
      <c r="D168" s="369"/>
      <c r="E168" s="369"/>
      <c r="F168" s="370" t="s">
        <v>495</v>
      </c>
      <c r="G168" s="371"/>
      <c r="H168" s="196" t="s">
        <v>94</v>
      </c>
      <c r="I168" s="197"/>
      <c r="J168" s="198"/>
      <c r="K168" s="199">
        <f t="shared" ref="K168:S168" si="53">MIN(K146:K167)</f>
        <v>70</v>
      </c>
      <c r="L168" s="199">
        <f t="shared" si="53"/>
        <v>35</v>
      </c>
      <c r="M168" s="199">
        <f t="shared" si="53"/>
        <v>35</v>
      </c>
      <c r="N168" s="199">
        <f t="shared" si="53"/>
        <v>35</v>
      </c>
      <c r="O168" s="199">
        <f t="shared" si="53"/>
        <v>32.9</v>
      </c>
      <c r="P168" s="789">
        <f t="shared" si="46"/>
        <v>32.379999999999995</v>
      </c>
      <c r="Q168" s="199">
        <f t="shared" si="53"/>
        <v>31.9</v>
      </c>
      <c r="R168" s="199">
        <f t="shared" si="53"/>
        <v>31.45</v>
      </c>
      <c r="S168" s="199">
        <f t="shared" si="53"/>
        <v>31</v>
      </c>
      <c r="T168" s="789">
        <f t="shared" si="48"/>
        <v>30.978000000000002</v>
      </c>
      <c r="U168" s="789">
        <f t="shared" si="49"/>
        <v>30.56</v>
      </c>
      <c r="V168" s="787">
        <f t="shared" si="50"/>
        <v>30.45</v>
      </c>
      <c r="W168" s="199">
        <f>MIN(W146:W167)</f>
        <v>29.9</v>
      </c>
      <c r="X168" s="199"/>
      <c r="Y168" s="199">
        <f>MIN(Y146:Y167)</f>
        <v>28.3</v>
      </c>
      <c r="Z168" s="199"/>
      <c r="AA168" s="199">
        <f>MIN(AA146:AA167)</f>
        <v>25.9</v>
      </c>
      <c r="AB168" s="199">
        <f>MIN(AB146:AB167)</f>
        <v>25.4</v>
      </c>
      <c r="AC168" s="199">
        <f>MIN(AC146:AC167)</f>
        <v>25.1</v>
      </c>
      <c r="AD168" s="302"/>
      <c r="AE168" s="302"/>
      <c r="AF168" s="302"/>
      <c r="AG168" s="302"/>
      <c r="AH168" s="302"/>
      <c r="AI168" s="303"/>
      <c r="AJ168" s="1103"/>
      <c r="AK168" s="1103"/>
    </row>
    <row r="169" spans="2:37" x14ac:dyDescent="0.2">
      <c r="B169" s="143"/>
      <c r="C169" s="143"/>
      <c r="D169" s="143"/>
      <c r="E169" s="143"/>
      <c r="F169" s="144"/>
      <c r="G169" s="143"/>
      <c r="H169" s="144"/>
      <c r="I169" s="144"/>
      <c r="J169" s="144"/>
      <c r="K169" s="203"/>
      <c r="L169" s="203"/>
      <c r="M169" s="203"/>
      <c r="N169" s="203"/>
      <c r="O169" s="203"/>
      <c r="P169" s="203"/>
      <c r="Q169" s="203"/>
      <c r="R169" s="203"/>
      <c r="S169" s="203"/>
      <c r="T169" s="203"/>
      <c r="U169" s="203"/>
      <c r="V169" s="203"/>
      <c r="W169" s="203"/>
      <c r="X169" s="204"/>
      <c r="Y169" s="204"/>
      <c r="Z169" s="204"/>
      <c r="AA169" s="204"/>
      <c r="AB169" s="204"/>
      <c r="AC169" s="204"/>
      <c r="AD169" s="204"/>
      <c r="AE169" s="204"/>
      <c r="AF169" s="204"/>
      <c r="AG169" s="204"/>
      <c r="AH169" s="204"/>
      <c r="AI169" s="204"/>
      <c r="AJ169" s="17"/>
    </row>
    <row r="170" spans="2:37" ht="13.5" thickBot="1" x14ac:dyDescent="0.25">
      <c r="B170" s="143"/>
      <c r="C170" s="143"/>
      <c r="D170" s="143"/>
      <c r="E170" s="143"/>
      <c r="F170" s="144"/>
      <c r="G170" s="143"/>
      <c r="H170" s="144"/>
      <c r="I170" s="144"/>
      <c r="J170" s="144"/>
      <c r="K170" s="203"/>
      <c r="L170" s="203"/>
      <c r="M170" s="203"/>
      <c r="N170" s="203"/>
      <c r="O170" s="203"/>
      <c r="P170" s="203"/>
      <c r="Q170" s="203"/>
      <c r="R170" s="203"/>
      <c r="S170" s="203"/>
      <c r="T170" s="203"/>
      <c r="U170" s="203"/>
      <c r="V170" s="203"/>
      <c r="W170" s="203"/>
      <c r="X170" s="204"/>
      <c r="Y170" s="204"/>
      <c r="Z170" s="204"/>
      <c r="AA170" s="204"/>
      <c r="AB170" s="204"/>
      <c r="AC170" s="204"/>
      <c r="AD170" s="204"/>
      <c r="AE170" s="204"/>
      <c r="AF170" s="204"/>
      <c r="AG170" s="204"/>
      <c r="AH170" s="204"/>
      <c r="AI170" s="204"/>
      <c r="AJ170" s="17"/>
    </row>
    <row r="171" spans="2:37" x14ac:dyDescent="0.2">
      <c r="B171" s="205"/>
      <c r="C171" s="206"/>
      <c r="D171" s="206"/>
      <c r="E171" s="206"/>
      <c r="F171" s="206"/>
      <c r="G171" s="206"/>
      <c r="H171" s="206"/>
      <c r="I171" s="206"/>
      <c r="J171" s="207"/>
      <c r="K171" s="148" t="s">
        <v>95</v>
      </c>
      <c r="L171" s="149"/>
      <c r="M171" s="149"/>
      <c r="N171" s="149"/>
      <c r="O171" s="149"/>
      <c r="P171" s="701"/>
      <c r="Q171" s="149"/>
      <c r="R171" s="149"/>
      <c r="S171" s="149"/>
      <c r="T171" s="701"/>
      <c r="U171" s="701"/>
      <c r="V171" s="149"/>
      <c r="W171" s="149"/>
      <c r="X171" s="149"/>
      <c r="Y171" s="149"/>
      <c r="Z171" s="149"/>
      <c r="AA171" s="149"/>
      <c r="AB171" s="149"/>
      <c r="AC171" s="149"/>
      <c r="AD171" s="149"/>
      <c r="AE171" s="149"/>
      <c r="AF171" s="149"/>
      <c r="AG171" s="149"/>
      <c r="AH171" s="149"/>
      <c r="AI171" s="150"/>
      <c r="AJ171" s="1339" t="s">
        <v>473</v>
      </c>
      <c r="AK171" s="1339" t="s">
        <v>472</v>
      </c>
    </row>
    <row r="172" spans="2:37" ht="13.5" thickBot="1" x14ac:dyDescent="0.25">
      <c r="B172" s="208"/>
      <c r="C172" s="209"/>
      <c r="D172" s="209"/>
      <c r="E172" s="209"/>
      <c r="F172" s="209"/>
      <c r="G172" s="209"/>
      <c r="H172" s="209"/>
      <c r="I172" s="209"/>
      <c r="J172" s="210"/>
      <c r="K172" s="154" t="s">
        <v>169</v>
      </c>
      <c r="L172" s="155"/>
      <c r="M172" s="155"/>
      <c r="N172" s="155"/>
      <c r="O172" s="155"/>
      <c r="P172" s="704"/>
      <c r="Q172" s="155"/>
      <c r="R172" s="155"/>
      <c r="S172" s="155"/>
      <c r="T172" s="704"/>
      <c r="U172" s="704"/>
      <c r="V172" s="155"/>
      <c r="W172" s="155"/>
      <c r="X172" s="155"/>
      <c r="Y172" s="155"/>
      <c r="Z172" s="155"/>
      <c r="AA172" s="155"/>
      <c r="AB172" s="155"/>
      <c r="AC172" s="155"/>
      <c r="AD172" s="155"/>
      <c r="AE172" s="155"/>
      <c r="AF172" s="155"/>
      <c r="AG172" s="155"/>
      <c r="AH172" s="155"/>
      <c r="AI172" s="156"/>
      <c r="AJ172" s="1102"/>
      <c r="AK172" s="1102"/>
    </row>
    <row r="173" spans="2:37" ht="26.25" thickBot="1" x14ac:dyDescent="0.25">
      <c r="B173" s="157" t="s">
        <v>41</v>
      </c>
      <c r="C173" s="158" t="s">
        <v>42</v>
      </c>
      <c r="D173" s="159" t="s">
        <v>43</v>
      </c>
      <c r="E173" s="211"/>
      <c r="F173" s="161" t="s">
        <v>177</v>
      </c>
      <c r="G173" s="212" t="s">
        <v>47</v>
      </c>
      <c r="H173" s="163" t="s">
        <v>0</v>
      </c>
      <c r="I173" s="164" t="s">
        <v>1</v>
      </c>
      <c r="J173" s="164" t="s">
        <v>2</v>
      </c>
      <c r="K173" s="165" t="s">
        <v>3</v>
      </c>
      <c r="L173" s="165" t="s">
        <v>4</v>
      </c>
      <c r="M173" s="166" t="s">
        <v>5</v>
      </c>
      <c r="N173" s="164">
        <v>100</v>
      </c>
      <c r="O173" s="167">
        <v>150</v>
      </c>
      <c r="P173" s="779">
        <v>176</v>
      </c>
      <c r="Q173" s="167">
        <v>200</v>
      </c>
      <c r="R173" s="167">
        <v>250</v>
      </c>
      <c r="S173" s="167">
        <v>300</v>
      </c>
      <c r="T173" s="779">
        <v>302</v>
      </c>
      <c r="U173" s="779">
        <v>340</v>
      </c>
      <c r="V173" s="167">
        <v>350</v>
      </c>
      <c r="W173" s="167">
        <v>400</v>
      </c>
      <c r="X173" s="167">
        <v>450</v>
      </c>
      <c r="Y173" s="167">
        <v>500</v>
      </c>
      <c r="Z173" s="167">
        <v>550</v>
      </c>
      <c r="AA173" s="167">
        <v>600</v>
      </c>
      <c r="AB173" s="167">
        <v>650</v>
      </c>
      <c r="AC173" s="167">
        <v>700</v>
      </c>
      <c r="AD173" s="167">
        <v>750</v>
      </c>
      <c r="AE173" s="167">
        <v>800</v>
      </c>
      <c r="AF173" s="167">
        <v>850</v>
      </c>
      <c r="AG173" s="167">
        <v>900</v>
      </c>
      <c r="AH173" s="167">
        <v>950</v>
      </c>
      <c r="AI173" s="168">
        <v>1000</v>
      </c>
      <c r="AJ173" s="1102"/>
      <c r="AK173" s="1102"/>
    </row>
    <row r="174" spans="2:37" ht="12.75" customHeight="1" x14ac:dyDescent="0.2">
      <c r="B174" s="1037" t="s">
        <v>48</v>
      </c>
      <c r="C174" s="1298" t="s">
        <v>215</v>
      </c>
      <c r="D174" s="1039" t="s">
        <v>74</v>
      </c>
      <c r="E174" s="1040"/>
      <c r="F174" s="1041" t="s">
        <v>96</v>
      </c>
      <c r="G174" s="1258" t="s">
        <v>186</v>
      </c>
      <c r="H174" s="1292" t="s">
        <v>203</v>
      </c>
      <c r="I174" s="213">
        <v>1989</v>
      </c>
      <c r="J174" s="1109" t="s">
        <v>232</v>
      </c>
      <c r="K174" s="174">
        <v>60</v>
      </c>
      <c r="L174" s="174">
        <v>35</v>
      </c>
      <c r="M174" s="174"/>
      <c r="N174" s="174">
        <v>35</v>
      </c>
      <c r="O174" s="671">
        <f t="shared" ref="O174:O186" si="54">N174-(0.5*(N174-Q174))</f>
        <v>33.450000000000003</v>
      </c>
      <c r="P174" s="787">
        <f>IF(O174="",IF(N174="","",(N174-(N174-Q174)/($Q$5-$N$5)*($P$5-$N$5))),(O174-(O174-Q174)/($Q$5-$O$5)*($P$5-$O$5)))</f>
        <v>32.643999999999998</v>
      </c>
      <c r="Q174" s="174">
        <v>31.9</v>
      </c>
      <c r="R174" s="671">
        <f t="shared" ref="R174:R186" si="55">Q174-(0.5*(Q174-S174))</f>
        <v>31.45</v>
      </c>
      <c r="S174" s="174">
        <v>31</v>
      </c>
      <c r="T174" s="787">
        <f>IF(S174="","",(S174-(S174-W174)/($W$5-$S$5)*($T$5-$S$5)))</f>
        <v>30.98</v>
      </c>
      <c r="U174" s="787">
        <f>IF(S174="","",(S174-(S174-W174)/($W$5-$S$5)*($U$5-$S$5)))</f>
        <v>30.6</v>
      </c>
      <c r="V174" s="671">
        <f t="shared" ref="V174:V195" si="56">S174-(0.5*(S174-W174))</f>
        <v>30.5</v>
      </c>
      <c r="W174" s="174">
        <v>30</v>
      </c>
      <c r="X174" s="671">
        <f t="shared" ref="X174:X195" si="57">W174-(0.5*(W174-Y174))</f>
        <v>29.15</v>
      </c>
      <c r="Y174" s="174">
        <v>28.3</v>
      </c>
      <c r="Z174" s="671">
        <f t="shared" ref="Z174:Z195" si="58">Y174-(0.5*(Y174-AA174))</f>
        <v>27.1</v>
      </c>
      <c r="AA174" s="174">
        <v>25.9</v>
      </c>
      <c r="AB174" s="174">
        <v>25.4</v>
      </c>
      <c r="AC174" s="174">
        <v>25.2</v>
      </c>
      <c r="AD174" s="174">
        <v>24.4</v>
      </c>
      <c r="AE174" s="174">
        <v>23.3</v>
      </c>
      <c r="AF174" s="218">
        <v>22.5</v>
      </c>
      <c r="AG174" s="174">
        <v>22.2</v>
      </c>
      <c r="AH174" s="174">
        <v>21.4</v>
      </c>
      <c r="AI174" s="175">
        <v>19.5</v>
      </c>
      <c r="AJ174" s="1102"/>
      <c r="AK174" s="1102"/>
    </row>
    <row r="175" spans="2:37" x14ac:dyDescent="0.2">
      <c r="B175" s="1017"/>
      <c r="C175" s="1274"/>
      <c r="D175" s="1024"/>
      <c r="E175" s="1025"/>
      <c r="F175" s="1042"/>
      <c r="G175" s="1250"/>
      <c r="H175" s="1236"/>
      <c r="I175" s="214" t="s">
        <v>32</v>
      </c>
      <c r="J175" s="1049"/>
      <c r="K175" s="177"/>
      <c r="L175" s="178" t="s">
        <v>9</v>
      </c>
      <c r="M175" s="178"/>
      <c r="N175" s="174">
        <v>35</v>
      </c>
      <c r="O175" s="671">
        <f t="shared" si="54"/>
        <v>33.450000000000003</v>
      </c>
      <c r="P175" s="788">
        <f t="shared" ref="P175:P196" si="59">IF(O175="",IF(N175="","",(N175-(N175-Q175)/($Q$5-$N$5)*($P$5-$N$5))),(O175-(O175-Q175)/($Q$5-$O$5)*($P$5-$O$5)))</f>
        <v>32.643999999999998</v>
      </c>
      <c r="Q175" s="174">
        <v>31.9</v>
      </c>
      <c r="R175" s="671">
        <f t="shared" si="55"/>
        <v>31.45</v>
      </c>
      <c r="S175" s="174">
        <v>31</v>
      </c>
      <c r="T175" s="788">
        <f t="shared" ref="T175:T196" si="60">IF(S175="","",(S175-(S175-W175)/($W$5-$S$5)*($T$5-$S$5)))</f>
        <v>30.98</v>
      </c>
      <c r="U175" s="788">
        <f t="shared" ref="U175:U196" si="61">IF(S175="","",(S175-(S175-W175)/($W$5-$S$5)*($U$5-$S$5)))</f>
        <v>30.6</v>
      </c>
      <c r="V175" s="671">
        <f t="shared" si="56"/>
        <v>30.5</v>
      </c>
      <c r="W175" s="174">
        <v>30</v>
      </c>
      <c r="X175" s="671">
        <f t="shared" si="57"/>
        <v>29.15</v>
      </c>
      <c r="Y175" s="174">
        <v>28.3</v>
      </c>
      <c r="Z175" s="671">
        <f t="shared" si="58"/>
        <v>27.1</v>
      </c>
      <c r="AA175" s="174">
        <v>25.9</v>
      </c>
      <c r="AB175" s="174">
        <v>25.4</v>
      </c>
      <c r="AC175" s="174">
        <v>25.2</v>
      </c>
      <c r="AD175" s="174">
        <v>24.4</v>
      </c>
      <c r="AE175" s="174">
        <v>23.3</v>
      </c>
      <c r="AF175" s="218">
        <v>22.5</v>
      </c>
      <c r="AG175" s="174">
        <v>22.2</v>
      </c>
      <c r="AH175" s="218">
        <v>21.4</v>
      </c>
      <c r="AI175" s="175">
        <v>19.5</v>
      </c>
      <c r="AJ175" s="1102"/>
      <c r="AK175" s="1102"/>
    </row>
    <row r="176" spans="2:37" x14ac:dyDescent="0.2">
      <c r="B176" s="1017"/>
      <c r="C176" s="1274"/>
      <c r="D176" s="1024"/>
      <c r="E176" s="1025"/>
      <c r="F176" s="1042"/>
      <c r="G176" s="1250"/>
      <c r="H176" s="1236"/>
      <c r="I176" s="214" t="s">
        <v>35</v>
      </c>
      <c r="J176" s="1049"/>
      <c r="K176" s="177"/>
      <c r="L176" s="178" t="s">
        <v>9</v>
      </c>
      <c r="M176" s="178"/>
      <c r="N176" s="174">
        <v>35</v>
      </c>
      <c r="O176" s="671">
        <f t="shared" si="54"/>
        <v>33.450000000000003</v>
      </c>
      <c r="P176" s="788">
        <f t="shared" si="59"/>
        <v>32.643999999999998</v>
      </c>
      <c r="Q176" s="174">
        <v>31.9</v>
      </c>
      <c r="R176" s="671">
        <f t="shared" si="55"/>
        <v>31.45</v>
      </c>
      <c r="S176" s="174">
        <v>31</v>
      </c>
      <c r="T176" s="788">
        <f t="shared" si="60"/>
        <v>30.98</v>
      </c>
      <c r="U176" s="788">
        <f t="shared" si="61"/>
        <v>30.6</v>
      </c>
      <c r="V176" s="671">
        <f t="shared" si="56"/>
        <v>30.5</v>
      </c>
      <c r="W176" s="174">
        <v>30</v>
      </c>
      <c r="X176" s="671">
        <f t="shared" si="57"/>
        <v>29.15</v>
      </c>
      <c r="Y176" s="174">
        <v>28.3</v>
      </c>
      <c r="Z176" s="671">
        <f t="shared" si="58"/>
        <v>27.1</v>
      </c>
      <c r="AA176" s="174">
        <v>25.9</v>
      </c>
      <c r="AB176" s="174">
        <v>25.4</v>
      </c>
      <c r="AC176" s="174">
        <v>25.2</v>
      </c>
      <c r="AD176" s="174">
        <v>24.4</v>
      </c>
      <c r="AE176" s="174">
        <v>23.3</v>
      </c>
      <c r="AF176" s="218">
        <v>22.5</v>
      </c>
      <c r="AG176" s="174">
        <v>22.2</v>
      </c>
      <c r="AH176" s="218">
        <v>21.4</v>
      </c>
      <c r="AI176" s="175">
        <v>19.5</v>
      </c>
      <c r="AJ176" s="1102"/>
      <c r="AK176" s="1102"/>
    </row>
    <row r="177" spans="2:37" x14ac:dyDescent="0.2">
      <c r="B177" s="1018"/>
      <c r="C177" s="1275"/>
      <c r="D177" s="1026"/>
      <c r="E177" s="1027"/>
      <c r="F177" s="1043"/>
      <c r="G177" s="1251"/>
      <c r="H177" s="1237"/>
      <c r="I177" s="214" t="s">
        <v>10</v>
      </c>
      <c r="J177" s="1049"/>
      <c r="K177" s="177"/>
      <c r="L177" s="178" t="s">
        <v>9</v>
      </c>
      <c r="M177" s="178"/>
      <c r="N177" s="174">
        <v>35</v>
      </c>
      <c r="O177" s="671">
        <f t="shared" si="54"/>
        <v>33.450000000000003</v>
      </c>
      <c r="P177" s="788">
        <f t="shared" si="59"/>
        <v>32.643999999999998</v>
      </c>
      <c r="Q177" s="174">
        <v>31.9</v>
      </c>
      <c r="R177" s="671">
        <f t="shared" si="55"/>
        <v>31.45</v>
      </c>
      <c r="S177" s="174">
        <v>31</v>
      </c>
      <c r="T177" s="788">
        <f t="shared" si="60"/>
        <v>30.98</v>
      </c>
      <c r="U177" s="788">
        <f t="shared" si="61"/>
        <v>30.6</v>
      </c>
      <c r="V177" s="671">
        <f t="shared" si="56"/>
        <v>30.5</v>
      </c>
      <c r="W177" s="174">
        <v>30</v>
      </c>
      <c r="X177" s="671">
        <f t="shared" si="57"/>
        <v>29.15</v>
      </c>
      <c r="Y177" s="174">
        <v>28.3</v>
      </c>
      <c r="Z177" s="671">
        <f t="shared" si="58"/>
        <v>27.1</v>
      </c>
      <c r="AA177" s="174">
        <v>25.9</v>
      </c>
      <c r="AB177" s="174">
        <v>25.4</v>
      </c>
      <c r="AC177" s="174">
        <v>25.2</v>
      </c>
      <c r="AD177" s="174">
        <v>24.4</v>
      </c>
      <c r="AE177" s="174">
        <v>23.3</v>
      </c>
      <c r="AF177" s="218">
        <v>22.5</v>
      </c>
      <c r="AG177" s="174">
        <v>22.2</v>
      </c>
      <c r="AH177" s="218">
        <v>21.4</v>
      </c>
      <c r="AI177" s="175">
        <v>19.5</v>
      </c>
      <c r="AJ177" s="1102"/>
      <c r="AK177" s="1102"/>
    </row>
    <row r="178" spans="2:37" ht="12.75" customHeight="1" x14ac:dyDescent="0.2">
      <c r="B178" s="1016" t="s">
        <v>57</v>
      </c>
      <c r="C178" s="1273" t="s">
        <v>83</v>
      </c>
      <c r="D178" s="1022" t="s">
        <v>75</v>
      </c>
      <c r="E178" s="1023"/>
      <c r="F178" s="1238" t="s">
        <v>264</v>
      </c>
      <c r="G178" s="1249" t="s">
        <v>46</v>
      </c>
      <c r="H178" s="1235" t="s">
        <v>203</v>
      </c>
      <c r="I178" s="214">
        <v>1992</v>
      </c>
      <c r="J178" s="1049"/>
      <c r="K178" s="179">
        <v>60</v>
      </c>
      <c r="L178" s="179">
        <v>35</v>
      </c>
      <c r="M178" s="179"/>
      <c r="N178" s="174">
        <v>35</v>
      </c>
      <c r="O178" s="671">
        <f t="shared" si="54"/>
        <v>33.450000000000003</v>
      </c>
      <c r="P178" s="788">
        <f t="shared" si="59"/>
        <v>32.643999999999998</v>
      </c>
      <c r="Q178" s="174">
        <v>31.9</v>
      </c>
      <c r="R178" s="671">
        <f t="shared" si="55"/>
        <v>31.45</v>
      </c>
      <c r="S178" s="174">
        <v>31</v>
      </c>
      <c r="T178" s="788">
        <f t="shared" si="60"/>
        <v>30.98</v>
      </c>
      <c r="U178" s="788">
        <f t="shared" si="61"/>
        <v>30.6</v>
      </c>
      <c r="V178" s="671">
        <f t="shared" si="56"/>
        <v>30.5</v>
      </c>
      <c r="W178" s="174">
        <v>30</v>
      </c>
      <c r="X178" s="671">
        <f t="shared" si="57"/>
        <v>29.15</v>
      </c>
      <c r="Y178" s="174">
        <v>28.3</v>
      </c>
      <c r="Z178" s="671">
        <f t="shared" si="58"/>
        <v>27.1</v>
      </c>
      <c r="AA178" s="174">
        <v>25.9</v>
      </c>
      <c r="AB178" s="174">
        <v>25.4</v>
      </c>
      <c r="AC178" s="174">
        <v>25.2</v>
      </c>
      <c r="AD178" s="174">
        <v>24.4</v>
      </c>
      <c r="AE178" s="174">
        <v>23.3</v>
      </c>
      <c r="AF178" s="218">
        <v>22.5</v>
      </c>
      <c r="AG178" s="174">
        <v>22.2</v>
      </c>
      <c r="AH178" s="218">
        <v>21.4</v>
      </c>
      <c r="AI178" s="175">
        <v>19.5</v>
      </c>
      <c r="AJ178" s="1102"/>
      <c r="AK178" s="1102"/>
    </row>
    <row r="179" spans="2:37" x14ac:dyDescent="0.2">
      <c r="B179" s="1017"/>
      <c r="C179" s="1274"/>
      <c r="D179" s="1024"/>
      <c r="E179" s="1025"/>
      <c r="F179" s="1042"/>
      <c r="G179" s="1250"/>
      <c r="H179" s="1236"/>
      <c r="I179" s="214" t="s">
        <v>11</v>
      </c>
      <c r="J179" s="1049"/>
      <c r="K179" s="177"/>
      <c r="L179" s="178" t="s">
        <v>9</v>
      </c>
      <c r="M179" s="178"/>
      <c r="N179" s="174">
        <v>35</v>
      </c>
      <c r="O179" s="671">
        <f t="shared" si="54"/>
        <v>33.450000000000003</v>
      </c>
      <c r="P179" s="788">
        <f t="shared" si="59"/>
        <v>32.643999999999998</v>
      </c>
      <c r="Q179" s="174">
        <v>31.9</v>
      </c>
      <c r="R179" s="671">
        <f t="shared" si="55"/>
        <v>31.45</v>
      </c>
      <c r="S179" s="174">
        <v>31</v>
      </c>
      <c r="T179" s="788">
        <f t="shared" si="60"/>
        <v>30.98</v>
      </c>
      <c r="U179" s="788">
        <f t="shared" si="61"/>
        <v>30.6</v>
      </c>
      <c r="V179" s="671">
        <f t="shared" si="56"/>
        <v>30.5</v>
      </c>
      <c r="W179" s="174">
        <v>30</v>
      </c>
      <c r="X179" s="671">
        <f t="shared" si="57"/>
        <v>29.15</v>
      </c>
      <c r="Y179" s="174">
        <v>28.3</v>
      </c>
      <c r="Z179" s="671">
        <f t="shared" si="58"/>
        <v>27.1</v>
      </c>
      <c r="AA179" s="174">
        <v>25.9</v>
      </c>
      <c r="AB179" s="174">
        <v>25.4</v>
      </c>
      <c r="AC179" s="174">
        <v>25.2</v>
      </c>
      <c r="AD179" s="174">
        <v>24.4</v>
      </c>
      <c r="AE179" s="174">
        <v>23.3</v>
      </c>
      <c r="AF179" s="218">
        <v>22.5</v>
      </c>
      <c r="AG179" s="174">
        <v>22.2</v>
      </c>
      <c r="AH179" s="218">
        <v>21.4</v>
      </c>
      <c r="AI179" s="175">
        <v>19.5</v>
      </c>
      <c r="AJ179" s="1102"/>
      <c r="AK179" s="1102"/>
    </row>
    <row r="180" spans="2:37" x14ac:dyDescent="0.2">
      <c r="B180" s="1017"/>
      <c r="C180" s="1274"/>
      <c r="D180" s="1024"/>
      <c r="E180" s="1025"/>
      <c r="F180" s="1042"/>
      <c r="G180" s="1250"/>
      <c r="H180" s="1236"/>
      <c r="I180" s="214" t="s">
        <v>12</v>
      </c>
      <c r="J180" s="1049"/>
      <c r="K180" s="177"/>
      <c r="L180" s="178" t="s">
        <v>9</v>
      </c>
      <c r="M180" s="178"/>
      <c r="N180" s="174">
        <v>35</v>
      </c>
      <c r="O180" s="671">
        <f t="shared" si="54"/>
        <v>33.450000000000003</v>
      </c>
      <c r="P180" s="788">
        <f t="shared" si="59"/>
        <v>32.643999999999998</v>
      </c>
      <c r="Q180" s="174">
        <v>31.9</v>
      </c>
      <c r="R180" s="671">
        <f t="shared" si="55"/>
        <v>31.45</v>
      </c>
      <c r="S180" s="174">
        <v>31</v>
      </c>
      <c r="T180" s="788">
        <f t="shared" si="60"/>
        <v>30.98</v>
      </c>
      <c r="U180" s="788">
        <f t="shared" si="61"/>
        <v>30.6</v>
      </c>
      <c r="V180" s="671">
        <f t="shared" si="56"/>
        <v>30.5</v>
      </c>
      <c r="W180" s="174">
        <v>30</v>
      </c>
      <c r="X180" s="671">
        <f t="shared" si="57"/>
        <v>29.15</v>
      </c>
      <c r="Y180" s="174">
        <v>28.3</v>
      </c>
      <c r="Z180" s="671">
        <f t="shared" si="58"/>
        <v>27.1</v>
      </c>
      <c r="AA180" s="174">
        <v>25.9</v>
      </c>
      <c r="AB180" s="174">
        <v>25.4</v>
      </c>
      <c r="AC180" s="174">
        <v>25.2</v>
      </c>
      <c r="AD180" s="174">
        <v>24.4</v>
      </c>
      <c r="AE180" s="174">
        <v>23.3</v>
      </c>
      <c r="AF180" s="218">
        <v>22.5</v>
      </c>
      <c r="AG180" s="174">
        <v>22.2</v>
      </c>
      <c r="AH180" s="218">
        <v>21.4</v>
      </c>
      <c r="AI180" s="175">
        <v>19.5</v>
      </c>
      <c r="AJ180" s="1102"/>
      <c r="AK180" s="1102"/>
    </row>
    <row r="181" spans="2:37" x14ac:dyDescent="0.2">
      <c r="B181" s="1018"/>
      <c r="C181" s="1275"/>
      <c r="D181" s="1026"/>
      <c r="E181" s="1027"/>
      <c r="F181" s="1043"/>
      <c r="G181" s="1251"/>
      <c r="H181" s="1237"/>
      <c r="I181" s="214" t="s">
        <v>13</v>
      </c>
      <c r="J181" s="1049"/>
      <c r="K181" s="177"/>
      <c r="L181" s="178" t="s">
        <v>9</v>
      </c>
      <c r="M181" s="178"/>
      <c r="N181" s="174">
        <v>35</v>
      </c>
      <c r="O181" s="671">
        <f t="shared" si="54"/>
        <v>33.450000000000003</v>
      </c>
      <c r="P181" s="788">
        <f t="shared" si="59"/>
        <v>32.643999999999998</v>
      </c>
      <c r="Q181" s="174">
        <v>31.9</v>
      </c>
      <c r="R181" s="671">
        <f t="shared" si="55"/>
        <v>31.45</v>
      </c>
      <c r="S181" s="174">
        <v>31</v>
      </c>
      <c r="T181" s="788">
        <f t="shared" si="60"/>
        <v>30.98</v>
      </c>
      <c r="U181" s="788">
        <f t="shared" si="61"/>
        <v>30.6</v>
      </c>
      <c r="V181" s="671">
        <f t="shared" si="56"/>
        <v>30.5</v>
      </c>
      <c r="W181" s="174">
        <v>30</v>
      </c>
      <c r="X181" s="671">
        <f t="shared" si="57"/>
        <v>29.15</v>
      </c>
      <c r="Y181" s="174">
        <v>28.3</v>
      </c>
      <c r="Z181" s="671">
        <f t="shared" si="58"/>
        <v>27.1</v>
      </c>
      <c r="AA181" s="174">
        <v>25.9</v>
      </c>
      <c r="AB181" s="174">
        <v>25.4</v>
      </c>
      <c r="AC181" s="174">
        <v>25.2</v>
      </c>
      <c r="AD181" s="174">
        <v>24.4</v>
      </c>
      <c r="AE181" s="174">
        <v>23.3</v>
      </c>
      <c r="AF181" s="218">
        <v>22.5</v>
      </c>
      <c r="AG181" s="174">
        <v>22.2</v>
      </c>
      <c r="AH181" s="218">
        <v>21.4</v>
      </c>
      <c r="AI181" s="175">
        <v>19.5</v>
      </c>
      <c r="AJ181" s="1102"/>
      <c r="AK181" s="1102"/>
    </row>
    <row r="182" spans="2:37" ht="12.75" customHeight="1" x14ac:dyDescent="0.2">
      <c r="B182" s="1016" t="s">
        <v>57</v>
      </c>
      <c r="C182" s="1273" t="s">
        <v>64</v>
      </c>
      <c r="D182" s="1022" t="s">
        <v>75</v>
      </c>
      <c r="E182" s="1023"/>
      <c r="F182" s="1238" t="s">
        <v>278</v>
      </c>
      <c r="G182" s="1249" t="s">
        <v>46</v>
      </c>
      <c r="H182" s="1235" t="s">
        <v>203</v>
      </c>
      <c r="I182" s="214">
        <v>1995</v>
      </c>
      <c r="J182" s="1049"/>
      <c r="K182" s="217">
        <v>60</v>
      </c>
      <c r="L182" s="217">
        <v>35</v>
      </c>
      <c r="M182" s="217">
        <v>35</v>
      </c>
      <c r="N182" s="174">
        <v>35</v>
      </c>
      <c r="O182" s="671">
        <f t="shared" si="54"/>
        <v>33.450000000000003</v>
      </c>
      <c r="P182" s="788">
        <f t="shared" si="59"/>
        <v>32.643999999999998</v>
      </c>
      <c r="Q182" s="174">
        <v>31.9</v>
      </c>
      <c r="R182" s="671">
        <f t="shared" si="55"/>
        <v>31.45</v>
      </c>
      <c r="S182" s="174">
        <v>31</v>
      </c>
      <c r="T182" s="788">
        <f t="shared" si="60"/>
        <v>30.98</v>
      </c>
      <c r="U182" s="788">
        <f t="shared" si="61"/>
        <v>30.6</v>
      </c>
      <c r="V182" s="671">
        <f t="shared" si="56"/>
        <v>30.5</v>
      </c>
      <c r="W182" s="174">
        <v>30</v>
      </c>
      <c r="X182" s="671">
        <f t="shared" si="57"/>
        <v>29.15</v>
      </c>
      <c r="Y182" s="174">
        <v>28.3</v>
      </c>
      <c r="Z182" s="671">
        <f t="shared" si="58"/>
        <v>27.1</v>
      </c>
      <c r="AA182" s="174">
        <v>25.9</v>
      </c>
      <c r="AB182" s="174">
        <v>25.4</v>
      </c>
      <c r="AC182" s="174">
        <v>25.2</v>
      </c>
      <c r="AD182" s="174">
        <v>24.4</v>
      </c>
      <c r="AE182" s="174">
        <v>23.3</v>
      </c>
      <c r="AF182" s="218">
        <v>22.5</v>
      </c>
      <c r="AG182" s="174">
        <v>22.2</v>
      </c>
      <c r="AH182" s="218">
        <v>21.4</v>
      </c>
      <c r="AI182" s="175">
        <v>19.5</v>
      </c>
      <c r="AJ182" s="1102"/>
      <c r="AK182" s="1102"/>
    </row>
    <row r="183" spans="2:37" x14ac:dyDescent="0.2">
      <c r="B183" s="1017"/>
      <c r="C183" s="1274"/>
      <c r="D183" s="1024"/>
      <c r="E183" s="1025"/>
      <c r="F183" s="1042"/>
      <c r="G183" s="1250"/>
      <c r="H183" s="1236"/>
      <c r="I183" s="214" t="s">
        <v>26</v>
      </c>
      <c r="J183" s="1049"/>
      <c r="K183" s="177"/>
      <c r="L183" s="178" t="s">
        <v>9</v>
      </c>
      <c r="M183" s="178"/>
      <c r="N183" s="174">
        <v>35</v>
      </c>
      <c r="O183" s="671">
        <f t="shared" si="54"/>
        <v>33.450000000000003</v>
      </c>
      <c r="P183" s="788">
        <f t="shared" si="59"/>
        <v>32.643999999999998</v>
      </c>
      <c r="Q183" s="174">
        <v>31.9</v>
      </c>
      <c r="R183" s="671">
        <f t="shared" si="55"/>
        <v>31.45</v>
      </c>
      <c r="S183" s="174">
        <v>31</v>
      </c>
      <c r="T183" s="788">
        <f t="shared" si="60"/>
        <v>30.98</v>
      </c>
      <c r="U183" s="788">
        <f t="shared" si="61"/>
        <v>30.6</v>
      </c>
      <c r="V183" s="671">
        <f t="shared" si="56"/>
        <v>30.5</v>
      </c>
      <c r="W183" s="174">
        <v>30</v>
      </c>
      <c r="X183" s="671">
        <f t="shared" si="57"/>
        <v>29.15</v>
      </c>
      <c r="Y183" s="174">
        <v>28.3</v>
      </c>
      <c r="Z183" s="671">
        <f t="shared" si="58"/>
        <v>27.1</v>
      </c>
      <c r="AA183" s="174">
        <v>25.9</v>
      </c>
      <c r="AB183" s="174">
        <v>25.4</v>
      </c>
      <c r="AC183" s="174">
        <v>25.2</v>
      </c>
      <c r="AD183" s="174">
        <v>24.4</v>
      </c>
      <c r="AE183" s="174">
        <v>23.3</v>
      </c>
      <c r="AF183" s="218">
        <v>22.5</v>
      </c>
      <c r="AG183" s="174">
        <v>22.2</v>
      </c>
      <c r="AH183" s="218">
        <v>21.4</v>
      </c>
      <c r="AI183" s="175">
        <v>19.5</v>
      </c>
      <c r="AJ183" s="1102"/>
      <c r="AK183" s="1102"/>
    </row>
    <row r="184" spans="2:37" x14ac:dyDescent="0.2">
      <c r="B184" s="1017"/>
      <c r="C184" s="1274"/>
      <c r="D184" s="1024"/>
      <c r="E184" s="1025"/>
      <c r="F184" s="1042"/>
      <c r="G184" s="1250"/>
      <c r="H184" s="1236"/>
      <c r="I184" s="214" t="s">
        <v>15</v>
      </c>
      <c r="J184" s="1049"/>
      <c r="K184" s="177"/>
      <c r="L184" s="178" t="s">
        <v>9</v>
      </c>
      <c r="M184" s="178"/>
      <c r="N184" s="174">
        <v>35</v>
      </c>
      <c r="O184" s="671">
        <f t="shared" si="54"/>
        <v>33.450000000000003</v>
      </c>
      <c r="P184" s="788">
        <f t="shared" si="59"/>
        <v>32.643999999999998</v>
      </c>
      <c r="Q184" s="174">
        <v>31.9</v>
      </c>
      <c r="R184" s="671">
        <f t="shared" si="55"/>
        <v>31.45</v>
      </c>
      <c r="S184" s="174">
        <v>31</v>
      </c>
      <c r="T184" s="788">
        <f t="shared" si="60"/>
        <v>30.98</v>
      </c>
      <c r="U184" s="788">
        <f t="shared" si="61"/>
        <v>30.6</v>
      </c>
      <c r="V184" s="671">
        <f t="shared" si="56"/>
        <v>30.5</v>
      </c>
      <c r="W184" s="174">
        <v>30</v>
      </c>
      <c r="X184" s="671">
        <f t="shared" si="57"/>
        <v>29.15</v>
      </c>
      <c r="Y184" s="174">
        <v>28.3</v>
      </c>
      <c r="Z184" s="671">
        <f t="shared" si="58"/>
        <v>27.1</v>
      </c>
      <c r="AA184" s="174">
        <v>25.9</v>
      </c>
      <c r="AB184" s="174">
        <v>25.4</v>
      </c>
      <c r="AC184" s="174">
        <v>25.2</v>
      </c>
      <c r="AD184" s="174">
        <v>24.4</v>
      </c>
      <c r="AE184" s="174">
        <v>23.3</v>
      </c>
      <c r="AF184" s="218">
        <v>22.5</v>
      </c>
      <c r="AG184" s="174">
        <v>22.2</v>
      </c>
      <c r="AH184" s="218">
        <v>21.4</v>
      </c>
      <c r="AI184" s="175">
        <v>19.5</v>
      </c>
      <c r="AJ184" s="1102"/>
      <c r="AK184" s="1102"/>
    </row>
    <row r="185" spans="2:37" x14ac:dyDescent="0.2">
      <c r="B185" s="1018"/>
      <c r="C185" s="1275"/>
      <c r="D185" s="1026"/>
      <c r="E185" s="1027"/>
      <c r="F185" s="1043"/>
      <c r="G185" s="1251"/>
      <c r="H185" s="1237"/>
      <c r="I185" s="214" t="s">
        <v>27</v>
      </c>
      <c r="J185" s="1049"/>
      <c r="K185" s="177"/>
      <c r="L185" s="178" t="s">
        <v>9</v>
      </c>
      <c r="M185" s="178"/>
      <c r="N185" s="174">
        <v>35</v>
      </c>
      <c r="O185" s="671">
        <f t="shared" si="54"/>
        <v>33.450000000000003</v>
      </c>
      <c r="P185" s="788">
        <f t="shared" si="59"/>
        <v>32.643999999999998</v>
      </c>
      <c r="Q185" s="174">
        <v>31.9</v>
      </c>
      <c r="R185" s="671">
        <f t="shared" si="55"/>
        <v>31.45</v>
      </c>
      <c r="S185" s="174">
        <v>31</v>
      </c>
      <c r="T185" s="788">
        <f t="shared" si="60"/>
        <v>30.98</v>
      </c>
      <c r="U185" s="788">
        <f t="shared" si="61"/>
        <v>30.6</v>
      </c>
      <c r="V185" s="671">
        <f t="shared" si="56"/>
        <v>30.5</v>
      </c>
      <c r="W185" s="174">
        <v>30</v>
      </c>
      <c r="X185" s="671">
        <f t="shared" si="57"/>
        <v>29.15</v>
      </c>
      <c r="Y185" s="174">
        <v>28.3</v>
      </c>
      <c r="Z185" s="671">
        <f t="shared" si="58"/>
        <v>27.1</v>
      </c>
      <c r="AA185" s="174">
        <v>25.9</v>
      </c>
      <c r="AB185" s="174">
        <v>25.4</v>
      </c>
      <c r="AC185" s="174">
        <v>25.2</v>
      </c>
      <c r="AD185" s="174">
        <v>24.4</v>
      </c>
      <c r="AE185" s="174">
        <v>23.3</v>
      </c>
      <c r="AF185" s="218">
        <v>22.5</v>
      </c>
      <c r="AG185" s="174">
        <v>22.2</v>
      </c>
      <c r="AH185" s="218">
        <v>21.4</v>
      </c>
      <c r="AI185" s="175">
        <v>19.5</v>
      </c>
      <c r="AJ185" s="1102"/>
      <c r="AK185" s="1102"/>
    </row>
    <row r="186" spans="2:37" ht="12.75" customHeight="1" x14ac:dyDescent="0.2">
      <c r="B186" s="1016" t="s">
        <v>57</v>
      </c>
      <c r="C186" s="1273" t="s">
        <v>64</v>
      </c>
      <c r="D186" s="1022" t="s">
        <v>75</v>
      </c>
      <c r="E186" s="1023"/>
      <c r="F186" s="1238" t="s">
        <v>289</v>
      </c>
      <c r="G186" s="1249" t="s">
        <v>46</v>
      </c>
      <c r="H186" s="1235" t="s">
        <v>203</v>
      </c>
      <c r="I186" s="214">
        <v>1998</v>
      </c>
      <c r="J186" s="1049"/>
      <c r="K186" s="218">
        <v>60</v>
      </c>
      <c r="L186" s="218">
        <v>35</v>
      </c>
      <c r="M186" s="179">
        <v>35</v>
      </c>
      <c r="N186" s="174">
        <v>35</v>
      </c>
      <c r="O186" s="671">
        <f t="shared" si="54"/>
        <v>33.450000000000003</v>
      </c>
      <c r="P186" s="788">
        <f t="shared" si="59"/>
        <v>32.643999999999998</v>
      </c>
      <c r="Q186" s="179">
        <v>31.9</v>
      </c>
      <c r="R186" s="671">
        <f t="shared" si="55"/>
        <v>31.45</v>
      </c>
      <c r="S186" s="174">
        <v>31</v>
      </c>
      <c r="T186" s="788">
        <f t="shared" si="60"/>
        <v>30.98</v>
      </c>
      <c r="U186" s="788">
        <f t="shared" si="61"/>
        <v>30.6</v>
      </c>
      <c r="V186" s="671">
        <f t="shared" si="56"/>
        <v>30.5</v>
      </c>
      <c r="W186" s="179">
        <v>30</v>
      </c>
      <c r="X186" s="671">
        <f t="shared" si="57"/>
        <v>29.15</v>
      </c>
      <c r="Y186" s="179">
        <v>28.3</v>
      </c>
      <c r="Z186" s="671">
        <f t="shared" si="58"/>
        <v>27.1</v>
      </c>
      <c r="AA186" s="179">
        <v>25.9</v>
      </c>
      <c r="AB186" s="179">
        <v>25.4</v>
      </c>
      <c r="AC186" s="218">
        <v>25.2</v>
      </c>
      <c r="AD186" s="218">
        <v>24.4</v>
      </c>
      <c r="AE186" s="218">
        <v>23.3</v>
      </c>
      <c r="AF186" s="218">
        <v>22.5</v>
      </c>
      <c r="AG186" s="218">
        <v>22.2</v>
      </c>
      <c r="AH186" s="218">
        <v>21.4</v>
      </c>
      <c r="AI186" s="219">
        <v>19.5</v>
      </c>
      <c r="AJ186" s="1102"/>
      <c r="AK186" s="1102"/>
    </row>
    <row r="187" spans="2:37" x14ac:dyDescent="0.2">
      <c r="B187" s="1017"/>
      <c r="C187" s="1274"/>
      <c r="D187" s="1024"/>
      <c r="E187" s="1025"/>
      <c r="F187" s="1042"/>
      <c r="G187" s="1250"/>
      <c r="H187" s="1236"/>
      <c r="I187" s="214" t="s">
        <v>17</v>
      </c>
      <c r="J187" s="1049"/>
      <c r="K187" s="179">
        <v>60</v>
      </c>
      <c r="L187" s="179">
        <v>35</v>
      </c>
      <c r="M187" s="179">
        <v>35</v>
      </c>
      <c r="N187" s="174">
        <v>35</v>
      </c>
      <c r="O187" s="179">
        <v>32.9</v>
      </c>
      <c r="P187" s="788">
        <f t="shared" si="59"/>
        <v>32.484000000000002</v>
      </c>
      <c r="Q187" s="179">
        <v>32.1</v>
      </c>
      <c r="R187" s="179">
        <v>31.5</v>
      </c>
      <c r="S187" s="174">
        <v>31</v>
      </c>
      <c r="T187" s="788">
        <f t="shared" si="60"/>
        <v>30.978000000000002</v>
      </c>
      <c r="U187" s="788">
        <f t="shared" si="61"/>
        <v>30.56</v>
      </c>
      <c r="V187" s="671">
        <f t="shared" si="56"/>
        <v>30.45</v>
      </c>
      <c r="W187" s="179">
        <v>29.9</v>
      </c>
      <c r="X187" s="671">
        <f t="shared" si="57"/>
        <v>29.2</v>
      </c>
      <c r="Y187" s="179">
        <v>28.5</v>
      </c>
      <c r="Z187" s="671">
        <f t="shared" si="58"/>
        <v>27.65</v>
      </c>
      <c r="AA187" s="179">
        <v>26.8</v>
      </c>
      <c r="AB187" s="179">
        <v>25.9</v>
      </c>
      <c r="AC187" s="179">
        <v>25.1</v>
      </c>
      <c r="AD187" s="179">
        <v>24.2</v>
      </c>
      <c r="AE187" s="179">
        <v>23.5</v>
      </c>
      <c r="AF187" s="218">
        <v>22.8</v>
      </c>
      <c r="AG187" s="218">
        <v>22.1</v>
      </c>
      <c r="AH187" s="218">
        <v>21.5</v>
      </c>
      <c r="AI187" s="219">
        <v>20.8</v>
      </c>
      <c r="AJ187" s="1102"/>
      <c r="AK187" s="1102"/>
    </row>
    <row r="188" spans="2:37" x14ac:dyDescent="0.2">
      <c r="B188" s="1018"/>
      <c r="C188" s="1275"/>
      <c r="D188" s="1026"/>
      <c r="E188" s="1027"/>
      <c r="F188" s="1043"/>
      <c r="G188" s="1251"/>
      <c r="H188" s="1237"/>
      <c r="I188" s="214" t="s">
        <v>18</v>
      </c>
      <c r="J188" s="1049"/>
      <c r="K188" s="177"/>
      <c r="L188" s="178" t="s">
        <v>9</v>
      </c>
      <c r="M188" s="178"/>
      <c r="N188" s="174">
        <v>35</v>
      </c>
      <c r="O188" s="179">
        <v>32.9</v>
      </c>
      <c r="P188" s="788">
        <f t="shared" si="59"/>
        <v>32.484000000000002</v>
      </c>
      <c r="Q188" s="179">
        <v>32.1</v>
      </c>
      <c r="R188" s="179">
        <v>31.5</v>
      </c>
      <c r="S188" s="174">
        <v>31</v>
      </c>
      <c r="T188" s="788">
        <f t="shared" si="60"/>
        <v>30.978000000000002</v>
      </c>
      <c r="U188" s="788">
        <f t="shared" si="61"/>
        <v>30.56</v>
      </c>
      <c r="V188" s="671">
        <f t="shared" si="56"/>
        <v>30.45</v>
      </c>
      <c r="W188" s="179">
        <v>29.9</v>
      </c>
      <c r="X188" s="671">
        <f t="shared" si="57"/>
        <v>29.2</v>
      </c>
      <c r="Y188" s="179">
        <v>28.5</v>
      </c>
      <c r="Z188" s="671">
        <f t="shared" si="58"/>
        <v>27.65</v>
      </c>
      <c r="AA188" s="179">
        <v>26.8</v>
      </c>
      <c r="AB188" s="179">
        <v>25.9</v>
      </c>
      <c r="AC188" s="179">
        <v>25.1</v>
      </c>
      <c r="AD188" s="179">
        <v>24.2</v>
      </c>
      <c r="AE188" s="179">
        <v>23.5</v>
      </c>
      <c r="AF188" s="225">
        <v>22.8</v>
      </c>
      <c r="AG188" s="218">
        <v>22.1</v>
      </c>
      <c r="AH188" s="218">
        <v>21.5</v>
      </c>
      <c r="AI188" s="219">
        <v>20.8</v>
      </c>
      <c r="AJ188" s="1102"/>
      <c r="AK188" s="1102"/>
    </row>
    <row r="189" spans="2:37" ht="12.75" customHeight="1" x14ac:dyDescent="0.2">
      <c r="B189" s="1016" t="s">
        <v>57</v>
      </c>
      <c r="C189" s="1019" t="s">
        <v>77</v>
      </c>
      <c r="D189" s="1255" t="s">
        <v>75</v>
      </c>
      <c r="E189" s="1023"/>
      <c r="F189" s="1238" t="s">
        <v>289</v>
      </c>
      <c r="G189" s="1249" t="s">
        <v>186</v>
      </c>
      <c r="H189" s="1235" t="s">
        <v>203</v>
      </c>
      <c r="I189" s="214">
        <v>2001</v>
      </c>
      <c r="J189" s="1049"/>
      <c r="K189" s="179">
        <v>60</v>
      </c>
      <c r="L189" s="179">
        <v>35</v>
      </c>
      <c r="M189" s="179">
        <v>35</v>
      </c>
      <c r="N189" s="174">
        <v>35</v>
      </c>
      <c r="O189" s="179">
        <v>32.9</v>
      </c>
      <c r="P189" s="788">
        <f t="shared" si="59"/>
        <v>32.484000000000002</v>
      </c>
      <c r="Q189" s="179">
        <v>32.1</v>
      </c>
      <c r="R189" s="179">
        <v>31.5</v>
      </c>
      <c r="S189" s="174">
        <v>31</v>
      </c>
      <c r="T189" s="788">
        <f t="shared" si="60"/>
        <v>30.978000000000002</v>
      </c>
      <c r="U189" s="788">
        <f t="shared" si="61"/>
        <v>30.56</v>
      </c>
      <c r="V189" s="671">
        <f t="shared" si="56"/>
        <v>30.45</v>
      </c>
      <c r="W189" s="179">
        <v>29.9</v>
      </c>
      <c r="X189" s="671">
        <f t="shared" si="57"/>
        <v>29.2</v>
      </c>
      <c r="Y189" s="179">
        <v>28.5</v>
      </c>
      <c r="Z189" s="671">
        <f t="shared" si="58"/>
        <v>27.65</v>
      </c>
      <c r="AA189" s="179">
        <v>26.8</v>
      </c>
      <c r="AB189" s="179">
        <v>25.9</v>
      </c>
      <c r="AC189" s="179">
        <v>25.1</v>
      </c>
      <c r="AD189" s="179">
        <v>24.2</v>
      </c>
      <c r="AE189" s="179">
        <v>23.5</v>
      </c>
      <c r="AF189" s="225">
        <v>22.8</v>
      </c>
      <c r="AG189" s="218">
        <v>22.1</v>
      </c>
      <c r="AH189" s="218">
        <v>21.5</v>
      </c>
      <c r="AI189" s="219">
        <v>20.8</v>
      </c>
      <c r="AJ189" s="1102"/>
      <c r="AK189" s="1102"/>
    </row>
    <row r="190" spans="2:37" x14ac:dyDescent="0.2">
      <c r="B190" s="1017"/>
      <c r="C190" s="1020"/>
      <c r="D190" s="1256"/>
      <c r="E190" s="1025"/>
      <c r="F190" s="1042"/>
      <c r="G190" s="1250"/>
      <c r="H190" s="1236"/>
      <c r="I190" s="214" t="s">
        <v>20</v>
      </c>
      <c r="J190" s="1049"/>
      <c r="K190" s="177"/>
      <c r="L190" s="178" t="s">
        <v>9</v>
      </c>
      <c r="M190" s="178"/>
      <c r="N190" s="174">
        <v>35</v>
      </c>
      <c r="O190" s="179">
        <v>32.9</v>
      </c>
      <c r="P190" s="788">
        <f t="shared" si="59"/>
        <v>32.484000000000002</v>
      </c>
      <c r="Q190" s="179">
        <v>32.1</v>
      </c>
      <c r="R190" s="179">
        <v>31.5</v>
      </c>
      <c r="S190" s="174">
        <v>31</v>
      </c>
      <c r="T190" s="788">
        <f t="shared" si="60"/>
        <v>30.978000000000002</v>
      </c>
      <c r="U190" s="788">
        <f t="shared" si="61"/>
        <v>30.56</v>
      </c>
      <c r="V190" s="671">
        <f t="shared" si="56"/>
        <v>30.45</v>
      </c>
      <c r="W190" s="179">
        <v>29.9</v>
      </c>
      <c r="X190" s="671">
        <f t="shared" si="57"/>
        <v>29.2</v>
      </c>
      <c r="Y190" s="179">
        <v>28.5</v>
      </c>
      <c r="Z190" s="671">
        <f t="shared" si="58"/>
        <v>27.65</v>
      </c>
      <c r="AA190" s="179">
        <v>26.8</v>
      </c>
      <c r="AB190" s="179">
        <v>25.9</v>
      </c>
      <c r="AC190" s="179">
        <v>25.1</v>
      </c>
      <c r="AD190" s="179">
        <v>24.2</v>
      </c>
      <c r="AE190" s="179">
        <v>23.5</v>
      </c>
      <c r="AF190" s="225">
        <v>22.8</v>
      </c>
      <c r="AG190" s="218">
        <v>22.1</v>
      </c>
      <c r="AH190" s="218">
        <v>21.5</v>
      </c>
      <c r="AI190" s="219">
        <v>20.8</v>
      </c>
      <c r="AJ190" s="1102"/>
      <c r="AK190" s="1102"/>
    </row>
    <row r="191" spans="2:37" x14ac:dyDescent="0.2">
      <c r="B191" s="1018"/>
      <c r="C191" s="1021"/>
      <c r="D191" s="1257"/>
      <c r="E191" s="1027"/>
      <c r="F191" s="1043"/>
      <c r="G191" s="1251"/>
      <c r="H191" s="1237"/>
      <c r="I191" s="214" t="s">
        <v>21</v>
      </c>
      <c r="J191" s="1049"/>
      <c r="K191" s="177"/>
      <c r="L191" s="178" t="s">
        <v>9</v>
      </c>
      <c r="M191" s="178"/>
      <c r="N191" s="174">
        <v>35</v>
      </c>
      <c r="O191" s="179">
        <v>32.9</v>
      </c>
      <c r="P191" s="788">
        <f t="shared" si="59"/>
        <v>32.484000000000002</v>
      </c>
      <c r="Q191" s="179">
        <v>32.1</v>
      </c>
      <c r="R191" s="179">
        <v>31.5</v>
      </c>
      <c r="S191" s="174">
        <v>31</v>
      </c>
      <c r="T191" s="788">
        <f t="shared" si="60"/>
        <v>30.978000000000002</v>
      </c>
      <c r="U191" s="788">
        <f t="shared" si="61"/>
        <v>30.56</v>
      </c>
      <c r="V191" s="671">
        <f t="shared" si="56"/>
        <v>30.45</v>
      </c>
      <c r="W191" s="179">
        <v>29.9</v>
      </c>
      <c r="X191" s="671">
        <f t="shared" si="57"/>
        <v>29.2</v>
      </c>
      <c r="Y191" s="179">
        <v>28.5</v>
      </c>
      <c r="Z191" s="671">
        <f t="shared" si="58"/>
        <v>27.65</v>
      </c>
      <c r="AA191" s="179">
        <v>26.8</v>
      </c>
      <c r="AB191" s="179">
        <v>25.9</v>
      </c>
      <c r="AC191" s="179">
        <v>25.1</v>
      </c>
      <c r="AD191" s="179">
        <v>24.2</v>
      </c>
      <c r="AE191" s="179">
        <v>23.5</v>
      </c>
      <c r="AF191" s="225">
        <v>22.8</v>
      </c>
      <c r="AG191" s="218">
        <v>22.1</v>
      </c>
      <c r="AH191" s="218">
        <v>21.5</v>
      </c>
      <c r="AI191" s="219">
        <v>20.8</v>
      </c>
      <c r="AJ191" s="1102"/>
      <c r="AK191" s="1102"/>
    </row>
    <row r="192" spans="2:37" ht="12.75" customHeight="1" x14ac:dyDescent="0.2">
      <c r="B192" s="1016" t="s">
        <v>57</v>
      </c>
      <c r="C192" s="1019" t="s">
        <v>82</v>
      </c>
      <c r="D192" s="1022" t="s">
        <v>75</v>
      </c>
      <c r="E192" s="1023"/>
      <c r="F192" s="1238" t="s">
        <v>289</v>
      </c>
      <c r="G192" s="1249" t="s">
        <v>186</v>
      </c>
      <c r="H192" s="1235" t="s">
        <v>203</v>
      </c>
      <c r="I192" s="176">
        <v>2004</v>
      </c>
      <c r="J192" s="1049"/>
      <c r="K192" s="179">
        <v>60</v>
      </c>
      <c r="L192" s="179">
        <v>35</v>
      </c>
      <c r="M192" s="179"/>
      <c r="N192" s="174">
        <v>35</v>
      </c>
      <c r="O192" s="179">
        <v>32.9</v>
      </c>
      <c r="P192" s="788">
        <f t="shared" si="59"/>
        <v>32.484000000000002</v>
      </c>
      <c r="Q192" s="179">
        <v>32.1</v>
      </c>
      <c r="R192" s="179">
        <v>31.5</v>
      </c>
      <c r="S192" s="174">
        <v>31</v>
      </c>
      <c r="T192" s="788">
        <f t="shared" si="60"/>
        <v>30.978000000000002</v>
      </c>
      <c r="U192" s="788">
        <f t="shared" si="61"/>
        <v>30.56</v>
      </c>
      <c r="V192" s="671">
        <f t="shared" si="56"/>
        <v>30.45</v>
      </c>
      <c r="W192" s="179">
        <v>29.9</v>
      </c>
      <c r="X192" s="671">
        <f t="shared" si="57"/>
        <v>29.2</v>
      </c>
      <c r="Y192" s="179">
        <v>28.5</v>
      </c>
      <c r="Z192" s="671">
        <f t="shared" si="58"/>
        <v>27.65</v>
      </c>
      <c r="AA192" s="179">
        <v>26.8</v>
      </c>
      <c r="AB192" s="179">
        <v>25.9</v>
      </c>
      <c r="AC192" s="179">
        <v>25.1</v>
      </c>
      <c r="AD192" s="179">
        <v>24.2</v>
      </c>
      <c r="AE192" s="179">
        <v>23.5</v>
      </c>
      <c r="AF192" s="225">
        <v>22.8</v>
      </c>
      <c r="AG192" s="218">
        <v>22.1</v>
      </c>
      <c r="AH192" s="218">
        <v>21.5</v>
      </c>
      <c r="AI192" s="219">
        <v>20.8</v>
      </c>
      <c r="AJ192" s="1102"/>
      <c r="AK192" s="1102"/>
    </row>
    <row r="193" spans="2:37" x14ac:dyDescent="0.2">
      <c r="B193" s="1017"/>
      <c r="C193" s="1020"/>
      <c r="D193" s="1024"/>
      <c r="E193" s="1025"/>
      <c r="F193" s="1042"/>
      <c r="G193" s="1250"/>
      <c r="H193" s="1236"/>
      <c r="I193" s="176" t="s">
        <v>22</v>
      </c>
      <c r="J193" s="1049"/>
      <c r="K193" s="177"/>
      <c r="L193" s="178" t="s">
        <v>9</v>
      </c>
      <c r="M193" s="178"/>
      <c r="N193" s="174">
        <v>35</v>
      </c>
      <c r="O193" s="179">
        <v>32.9</v>
      </c>
      <c r="P193" s="788">
        <f t="shared" si="59"/>
        <v>32.484000000000002</v>
      </c>
      <c r="Q193" s="179">
        <v>32.1</v>
      </c>
      <c r="R193" s="179">
        <v>31.5</v>
      </c>
      <c r="S193" s="174">
        <v>31</v>
      </c>
      <c r="T193" s="788">
        <f t="shared" si="60"/>
        <v>30.978000000000002</v>
      </c>
      <c r="U193" s="788">
        <f t="shared" si="61"/>
        <v>30.56</v>
      </c>
      <c r="V193" s="671">
        <f t="shared" si="56"/>
        <v>30.45</v>
      </c>
      <c r="W193" s="179">
        <v>29.9</v>
      </c>
      <c r="X193" s="671">
        <f t="shared" si="57"/>
        <v>29.2</v>
      </c>
      <c r="Y193" s="179">
        <v>28.5</v>
      </c>
      <c r="Z193" s="671">
        <f t="shared" si="58"/>
        <v>27.65</v>
      </c>
      <c r="AA193" s="179">
        <v>26.8</v>
      </c>
      <c r="AB193" s="179">
        <v>25.9</v>
      </c>
      <c r="AC193" s="179">
        <v>25.1</v>
      </c>
      <c r="AD193" s="179">
        <v>24.2</v>
      </c>
      <c r="AE193" s="179">
        <v>23.5</v>
      </c>
      <c r="AF193" s="225">
        <v>22.8</v>
      </c>
      <c r="AG193" s="218">
        <v>22.1</v>
      </c>
      <c r="AH193" s="218">
        <v>21.5</v>
      </c>
      <c r="AI193" s="219">
        <v>20.8</v>
      </c>
      <c r="AJ193" s="1102"/>
      <c r="AK193" s="1102"/>
    </row>
    <row r="194" spans="2:37" x14ac:dyDescent="0.2">
      <c r="B194" s="1018"/>
      <c r="C194" s="1021"/>
      <c r="D194" s="1026"/>
      <c r="E194" s="1027"/>
      <c r="F194" s="1043"/>
      <c r="G194" s="1251"/>
      <c r="H194" s="1237"/>
      <c r="I194" s="176" t="s">
        <v>23</v>
      </c>
      <c r="J194" s="1049"/>
      <c r="K194" s="177"/>
      <c r="L194" s="178" t="s">
        <v>9</v>
      </c>
      <c r="M194" s="178"/>
      <c r="N194" s="174">
        <v>35</v>
      </c>
      <c r="O194" s="179">
        <v>32.9</v>
      </c>
      <c r="P194" s="788">
        <f t="shared" si="59"/>
        <v>32.484000000000002</v>
      </c>
      <c r="Q194" s="179">
        <v>32.1</v>
      </c>
      <c r="R194" s="179">
        <v>31.5</v>
      </c>
      <c r="S194" s="174">
        <v>31</v>
      </c>
      <c r="T194" s="788">
        <f t="shared" si="60"/>
        <v>30.978000000000002</v>
      </c>
      <c r="U194" s="788">
        <f t="shared" si="61"/>
        <v>30.56</v>
      </c>
      <c r="V194" s="671">
        <f t="shared" si="56"/>
        <v>30.45</v>
      </c>
      <c r="W194" s="179">
        <v>29.9</v>
      </c>
      <c r="X194" s="671">
        <f t="shared" si="57"/>
        <v>29.2</v>
      </c>
      <c r="Y194" s="179">
        <v>28.5</v>
      </c>
      <c r="Z194" s="671">
        <f t="shared" si="58"/>
        <v>27.65</v>
      </c>
      <c r="AA194" s="179">
        <v>26.8</v>
      </c>
      <c r="AB194" s="179">
        <v>25.9</v>
      </c>
      <c r="AC194" s="179">
        <v>25.1</v>
      </c>
      <c r="AD194" s="179">
        <v>24.2</v>
      </c>
      <c r="AE194" s="179">
        <v>23.5</v>
      </c>
      <c r="AF194" s="225">
        <v>22.8</v>
      </c>
      <c r="AG194" s="218">
        <v>22.1</v>
      </c>
      <c r="AH194" s="218">
        <v>21.5</v>
      </c>
      <c r="AI194" s="219">
        <v>20.8</v>
      </c>
      <c r="AJ194" s="1102"/>
      <c r="AK194" s="1102"/>
    </row>
    <row r="195" spans="2:37" ht="13.5" customHeight="1" thickBot="1" x14ac:dyDescent="0.25">
      <c r="B195" s="187" t="s">
        <v>57</v>
      </c>
      <c r="C195" s="220" t="s">
        <v>61</v>
      </c>
      <c r="D195" s="1302" t="s">
        <v>87</v>
      </c>
      <c r="E195" s="1303"/>
      <c r="F195" s="222" t="s">
        <v>304</v>
      </c>
      <c r="G195" s="192" t="s">
        <v>186</v>
      </c>
      <c r="H195" s="223" t="s">
        <v>203</v>
      </c>
      <c r="I195" s="224">
        <v>2007</v>
      </c>
      <c r="J195" s="1049"/>
      <c r="K195" s="225">
        <v>60</v>
      </c>
      <c r="L195" s="225">
        <v>35</v>
      </c>
      <c r="M195" s="225">
        <v>35</v>
      </c>
      <c r="N195" s="174">
        <v>35</v>
      </c>
      <c r="O195" s="225">
        <v>32.9</v>
      </c>
      <c r="P195" s="791">
        <f t="shared" si="59"/>
        <v>32.484000000000002</v>
      </c>
      <c r="Q195" s="225">
        <v>32.1</v>
      </c>
      <c r="R195" s="225">
        <v>31.5</v>
      </c>
      <c r="S195" s="225">
        <v>31</v>
      </c>
      <c r="T195" s="791">
        <f t="shared" si="60"/>
        <v>30.978000000000002</v>
      </c>
      <c r="U195" s="791">
        <f t="shared" si="61"/>
        <v>30.56</v>
      </c>
      <c r="V195" s="671">
        <f t="shared" si="56"/>
        <v>30.45</v>
      </c>
      <c r="W195" s="225">
        <v>29.9</v>
      </c>
      <c r="X195" s="671">
        <f t="shared" si="57"/>
        <v>29.2</v>
      </c>
      <c r="Y195" s="225">
        <v>28.5</v>
      </c>
      <c r="Z195" s="671">
        <f t="shared" si="58"/>
        <v>27.65</v>
      </c>
      <c r="AA195" s="225">
        <v>26.8</v>
      </c>
      <c r="AB195" s="225">
        <v>25.9</v>
      </c>
      <c r="AC195" s="225">
        <v>25.1</v>
      </c>
      <c r="AD195" s="225">
        <v>24.2</v>
      </c>
      <c r="AE195" s="225">
        <v>23.5</v>
      </c>
      <c r="AF195" s="225">
        <v>22.8</v>
      </c>
      <c r="AG195" s="225">
        <v>22.1</v>
      </c>
      <c r="AH195" s="225">
        <v>21.5</v>
      </c>
      <c r="AI195" s="226">
        <v>20.8</v>
      </c>
      <c r="AJ195" s="1102"/>
      <c r="AK195" s="1102"/>
    </row>
    <row r="196" spans="2:37" ht="13.5" thickBot="1" x14ac:dyDescent="0.25">
      <c r="B196" s="143"/>
      <c r="C196" s="143"/>
      <c r="D196" s="143"/>
      <c r="E196" s="143"/>
      <c r="F196" s="144"/>
      <c r="G196" s="143"/>
      <c r="H196" s="196" t="s">
        <v>94</v>
      </c>
      <c r="I196" s="197"/>
      <c r="J196" s="198"/>
      <c r="K196" s="199">
        <f t="shared" ref="K196:S196" si="62">MIN(K174:K195)</f>
        <v>60</v>
      </c>
      <c r="L196" s="199">
        <f t="shared" si="62"/>
        <v>35</v>
      </c>
      <c r="M196" s="199">
        <f t="shared" si="62"/>
        <v>35</v>
      </c>
      <c r="N196" s="199">
        <f t="shared" si="62"/>
        <v>35</v>
      </c>
      <c r="O196" s="199">
        <f t="shared" si="62"/>
        <v>32.9</v>
      </c>
      <c r="P196" s="789">
        <f t="shared" si="59"/>
        <v>32.379999999999995</v>
      </c>
      <c r="Q196" s="199">
        <f t="shared" si="62"/>
        <v>31.9</v>
      </c>
      <c r="R196" s="199">
        <f t="shared" si="62"/>
        <v>31.45</v>
      </c>
      <c r="S196" s="199">
        <f t="shared" si="62"/>
        <v>31</v>
      </c>
      <c r="T196" s="789">
        <f t="shared" si="60"/>
        <v>30.978000000000002</v>
      </c>
      <c r="U196" s="789">
        <f t="shared" si="61"/>
        <v>30.56</v>
      </c>
      <c r="V196" s="199"/>
      <c r="W196" s="199">
        <f>MIN(W174:W195)</f>
        <v>29.9</v>
      </c>
      <c r="X196" s="199"/>
      <c r="Y196" s="199">
        <f>MIN(Y174:Y195)</f>
        <v>28.3</v>
      </c>
      <c r="Z196" s="199"/>
      <c r="AA196" s="199">
        <f>MIN(AA174:AA195)</f>
        <v>25.9</v>
      </c>
      <c r="AB196" s="199">
        <f>MIN(AB174:AB195)</f>
        <v>25.4</v>
      </c>
      <c r="AC196" s="199">
        <f>MIN(AC174:AC195)</f>
        <v>25.1</v>
      </c>
      <c r="AD196" s="302"/>
      <c r="AE196" s="302"/>
      <c r="AF196" s="302"/>
      <c r="AG196" s="302"/>
      <c r="AH196" s="302"/>
      <c r="AI196" s="303"/>
      <c r="AJ196" s="1103"/>
      <c r="AK196" s="1103"/>
    </row>
    <row r="197" spans="2:37" x14ac:dyDescent="0.2">
      <c r="B197" s="143"/>
      <c r="C197" s="143"/>
      <c r="D197" s="143"/>
      <c r="E197" s="143"/>
      <c r="F197" s="144"/>
      <c r="G197" s="143"/>
      <c r="H197" s="144"/>
      <c r="I197" s="144"/>
      <c r="J197" s="144"/>
      <c r="K197" s="203"/>
      <c r="L197" s="203"/>
      <c r="M197" s="203"/>
      <c r="N197" s="203"/>
      <c r="O197" s="203"/>
      <c r="P197" s="203"/>
      <c r="Q197" s="203"/>
      <c r="R197" s="203"/>
      <c r="S197" s="203"/>
      <c r="T197" s="203"/>
      <c r="U197" s="203"/>
      <c r="V197" s="203"/>
      <c r="W197" s="203"/>
      <c r="X197" s="204"/>
      <c r="Y197" s="204"/>
      <c r="Z197" s="204"/>
      <c r="AA197" s="204"/>
      <c r="AB197" s="204"/>
      <c r="AC197" s="204"/>
      <c r="AD197" s="204"/>
      <c r="AE197" s="204"/>
      <c r="AF197" s="204"/>
      <c r="AG197" s="204"/>
      <c r="AH197" s="204"/>
      <c r="AI197" s="204"/>
      <c r="AJ197" s="17"/>
    </row>
    <row r="198" spans="2:37" ht="13.5" thickBot="1" x14ac:dyDescent="0.25">
      <c r="B198" s="143"/>
      <c r="C198" s="143"/>
      <c r="D198" s="143"/>
      <c r="E198" s="143"/>
      <c r="F198" s="144"/>
      <c r="G198" s="143"/>
      <c r="H198" s="144"/>
      <c r="I198" s="144"/>
      <c r="J198" s="144"/>
      <c r="K198" s="203"/>
      <c r="L198" s="203"/>
      <c r="M198" s="203"/>
      <c r="N198" s="203"/>
      <c r="O198" s="203"/>
      <c r="P198" s="203"/>
      <c r="Q198" s="203"/>
      <c r="R198" s="203"/>
      <c r="S198" s="203"/>
      <c r="T198" s="203"/>
      <c r="U198" s="203"/>
      <c r="V198" s="203"/>
      <c r="W198" s="203"/>
      <c r="X198" s="204"/>
      <c r="Y198" s="204"/>
      <c r="Z198" s="204"/>
      <c r="AA198" s="204"/>
      <c r="AB198" s="204"/>
      <c r="AC198" s="204"/>
      <c r="AD198" s="204"/>
      <c r="AE198" s="204"/>
      <c r="AF198" s="204"/>
      <c r="AG198" s="204"/>
      <c r="AH198" s="204"/>
      <c r="AI198" s="204"/>
      <c r="AJ198" s="17"/>
    </row>
    <row r="199" spans="2:37" x14ac:dyDescent="0.2">
      <c r="B199" s="145"/>
      <c r="C199" s="146"/>
      <c r="D199" s="146"/>
      <c r="E199" s="146"/>
      <c r="F199" s="146"/>
      <c r="G199" s="146"/>
      <c r="H199" s="146"/>
      <c r="I199" s="146"/>
      <c r="J199" s="147"/>
      <c r="K199" s="148" t="s">
        <v>95</v>
      </c>
      <c r="L199" s="149"/>
      <c r="M199" s="149"/>
      <c r="N199" s="149"/>
      <c r="O199" s="149"/>
      <c r="P199" s="701"/>
      <c r="Q199" s="149"/>
      <c r="R199" s="149"/>
      <c r="S199" s="149"/>
      <c r="T199" s="701"/>
      <c r="U199" s="701"/>
      <c r="V199" s="149"/>
      <c r="W199" s="149"/>
      <c r="X199" s="149"/>
      <c r="Y199" s="149"/>
      <c r="Z199" s="149"/>
      <c r="AA199" s="149"/>
      <c r="AB199" s="149"/>
      <c r="AC199" s="149"/>
      <c r="AD199" s="149"/>
      <c r="AE199" s="149"/>
      <c r="AF199" s="149"/>
      <c r="AG199" s="149"/>
      <c r="AH199" s="149"/>
      <c r="AI199" s="701"/>
      <c r="AJ199" s="1339" t="s">
        <v>473</v>
      </c>
      <c r="AK199" s="1339" t="s">
        <v>472</v>
      </c>
    </row>
    <row r="200" spans="2:37" ht="13.5" thickBot="1" x14ac:dyDescent="0.25">
      <c r="B200" s="151"/>
      <c r="C200" s="152"/>
      <c r="D200" s="152"/>
      <c r="E200" s="152"/>
      <c r="F200" s="152"/>
      <c r="G200" s="152"/>
      <c r="H200" s="152"/>
      <c r="I200" s="152"/>
      <c r="J200" s="153"/>
      <c r="K200" s="154" t="s">
        <v>169</v>
      </c>
      <c r="L200" s="155"/>
      <c r="M200" s="155"/>
      <c r="N200" s="155"/>
      <c r="O200" s="155"/>
      <c r="P200" s="704"/>
      <c r="Q200" s="155"/>
      <c r="R200" s="155"/>
      <c r="S200" s="155"/>
      <c r="T200" s="704"/>
      <c r="U200" s="704"/>
      <c r="V200" s="155"/>
      <c r="W200" s="155"/>
      <c r="X200" s="155"/>
      <c r="Y200" s="155"/>
      <c r="Z200" s="155"/>
      <c r="AA200" s="155"/>
      <c r="AB200" s="155"/>
      <c r="AC200" s="155"/>
      <c r="AD200" s="155"/>
      <c r="AE200" s="155"/>
      <c r="AF200" s="155"/>
      <c r="AG200" s="155"/>
      <c r="AH200" s="155"/>
      <c r="AI200" s="704"/>
      <c r="AJ200" s="1102"/>
      <c r="AK200" s="1102"/>
    </row>
    <row r="201" spans="2:37" ht="26.25" thickBot="1" x14ac:dyDescent="0.25">
      <c r="B201" s="157" t="s">
        <v>41</v>
      </c>
      <c r="C201" s="158" t="s">
        <v>42</v>
      </c>
      <c r="D201" s="159" t="s">
        <v>43</v>
      </c>
      <c r="E201" s="160"/>
      <c r="F201" s="161" t="s">
        <v>177</v>
      </c>
      <c r="G201" s="162" t="s">
        <v>47</v>
      </c>
      <c r="H201" s="664" t="s">
        <v>0</v>
      </c>
      <c r="I201" s="709" t="s">
        <v>1</v>
      </c>
      <c r="J201" s="709" t="s">
        <v>2</v>
      </c>
      <c r="K201" s="710" t="s">
        <v>3</v>
      </c>
      <c r="L201" s="710" t="s">
        <v>4</v>
      </c>
      <c r="M201" s="667" t="s">
        <v>5</v>
      </c>
      <c r="N201" s="709">
        <v>100</v>
      </c>
      <c r="O201" s="668">
        <v>150</v>
      </c>
      <c r="P201" s="783">
        <v>176</v>
      </c>
      <c r="Q201" s="668">
        <v>200</v>
      </c>
      <c r="R201" s="668">
        <v>250</v>
      </c>
      <c r="S201" s="668">
        <v>300</v>
      </c>
      <c r="T201" s="783">
        <v>302</v>
      </c>
      <c r="U201" s="783">
        <v>340</v>
      </c>
      <c r="V201" s="668">
        <v>350</v>
      </c>
      <c r="W201" s="668">
        <v>400</v>
      </c>
      <c r="X201" s="668">
        <v>450</v>
      </c>
      <c r="Y201" s="668">
        <v>500</v>
      </c>
      <c r="Z201" s="668">
        <v>550</v>
      </c>
      <c r="AA201" s="668">
        <v>600</v>
      </c>
      <c r="AB201" s="668">
        <v>650</v>
      </c>
      <c r="AC201" s="668">
        <v>700</v>
      </c>
      <c r="AD201" s="668">
        <v>750</v>
      </c>
      <c r="AE201" s="668">
        <v>800</v>
      </c>
      <c r="AF201" s="668">
        <v>850</v>
      </c>
      <c r="AG201" s="668">
        <v>900</v>
      </c>
      <c r="AH201" s="668">
        <v>950</v>
      </c>
      <c r="AI201" s="669">
        <v>1000</v>
      </c>
      <c r="AJ201" s="1102"/>
      <c r="AK201" s="1102"/>
    </row>
    <row r="202" spans="2:37" x14ac:dyDescent="0.2">
      <c r="B202" s="1037" t="s">
        <v>48</v>
      </c>
      <c r="C202" s="1038" t="s">
        <v>215</v>
      </c>
      <c r="D202" s="1039" t="s">
        <v>74</v>
      </c>
      <c r="E202" s="1040"/>
      <c r="F202" s="1041" t="s">
        <v>96</v>
      </c>
      <c r="G202" s="1258" t="s">
        <v>186</v>
      </c>
      <c r="H202" s="1236" t="s">
        <v>24</v>
      </c>
      <c r="I202" s="173">
        <v>1989</v>
      </c>
      <c r="J202" s="1049" t="s">
        <v>190</v>
      </c>
      <c r="K202" s="174">
        <v>55</v>
      </c>
      <c r="L202" s="174">
        <v>30</v>
      </c>
      <c r="M202" s="174"/>
      <c r="N202" s="879">
        <v>30</v>
      </c>
      <c r="O202" s="671">
        <f t="shared" ref="O202:O213" si="63">N202-(0.5*(N202-Q202))</f>
        <v>28.65</v>
      </c>
      <c r="P202" s="787">
        <f>IF(O202="",IF(N202="","",(N202-(N202-Q202)/($Q$5-$N$5)*($P$5-$N$5))),(O202-(O202-Q202)/($Q$5-$O$5)*($P$5-$O$5)))</f>
        <v>27.948</v>
      </c>
      <c r="Q202" s="879">
        <v>27.3</v>
      </c>
      <c r="R202" s="671">
        <f t="shared" ref="R202:R213" si="64">Q202-(0.5*(Q202-S202))</f>
        <v>26.950000000000003</v>
      </c>
      <c r="S202" s="879">
        <v>26.6</v>
      </c>
      <c r="T202" s="787">
        <f>IF(S202="","",(S202-(S202-W202)/($W$5-$S$5)*($T$5-$S$5)))</f>
        <v>26.582000000000001</v>
      </c>
      <c r="U202" s="787">
        <f>IF(S202="","",(S202-(S202-W202)/($W$5-$S$5)*($U$5-$S$5)))</f>
        <v>26.240000000000002</v>
      </c>
      <c r="V202" s="671">
        <f t="shared" ref="V202:V213" si="65">S202-(0.5*(S202-W202))</f>
        <v>26.15</v>
      </c>
      <c r="W202" s="879">
        <v>25.7</v>
      </c>
      <c r="X202" s="671">
        <f t="shared" ref="X202:X213" si="66">W202-(0.5*(W202-Y202))</f>
        <v>25.1</v>
      </c>
      <c r="Y202" s="879">
        <v>24.5</v>
      </c>
      <c r="Z202" s="671">
        <f t="shared" ref="Z202:Z213" si="67">Y202-(0.5*(Y202-AA202))</f>
        <v>23.35</v>
      </c>
      <c r="AA202" s="879">
        <v>22.2</v>
      </c>
      <c r="AB202" s="879">
        <v>21.8</v>
      </c>
      <c r="AC202" s="879">
        <v>21.6</v>
      </c>
      <c r="AD202" s="879">
        <v>20.9</v>
      </c>
      <c r="AE202" s="879">
        <v>19.899999999999999</v>
      </c>
      <c r="AF202" s="879">
        <v>19.3</v>
      </c>
      <c r="AG202" s="879">
        <v>19</v>
      </c>
      <c r="AH202" s="879">
        <v>18.3</v>
      </c>
      <c r="AI202" s="880">
        <v>16.7</v>
      </c>
      <c r="AJ202" s="1102"/>
      <c r="AK202" s="1102"/>
    </row>
    <row r="203" spans="2:37" x14ac:dyDescent="0.2">
      <c r="B203" s="1017"/>
      <c r="C203" s="1020"/>
      <c r="D203" s="1024"/>
      <c r="E203" s="1025"/>
      <c r="F203" s="1042"/>
      <c r="G203" s="1250"/>
      <c r="H203" s="1236"/>
      <c r="I203" s="176" t="s">
        <v>32</v>
      </c>
      <c r="J203" s="1049"/>
      <c r="K203" s="177"/>
      <c r="L203" s="178" t="s">
        <v>9</v>
      </c>
      <c r="M203" s="178"/>
      <c r="N203" s="179">
        <v>30</v>
      </c>
      <c r="O203" s="671">
        <f t="shared" si="63"/>
        <v>28.65</v>
      </c>
      <c r="P203" s="788">
        <f t="shared" ref="P203:P224" si="68">IF(O203="",IF(N203="","",(N203-(N203-Q203)/($Q$5-$N$5)*($P$5-$N$5))),(O203-(O203-Q203)/($Q$5-$O$5)*($P$5-$O$5)))</f>
        <v>27.948</v>
      </c>
      <c r="Q203" s="179">
        <v>27.3</v>
      </c>
      <c r="R203" s="671">
        <f t="shared" si="64"/>
        <v>26.950000000000003</v>
      </c>
      <c r="S203" s="179">
        <v>26.6</v>
      </c>
      <c r="T203" s="788">
        <f t="shared" ref="T203:T224" si="69">IF(S203="","",(S203-(S203-W203)/($W$5-$S$5)*($T$5-$S$5)))</f>
        <v>26.582000000000001</v>
      </c>
      <c r="U203" s="788">
        <f t="shared" ref="U203:U224" si="70">IF(S203="","",(S203-(S203-W203)/($W$5-$S$5)*($U$5-$S$5)))</f>
        <v>26.240000000000002</v>
      </c>
      <c r="V203" s="671">
        <f t="shared" si="65"/>
        <v>26.15</v>
      </c>
      <c r="W203" s="179">
        <v>25.7</v>
      </c>
      <c r="X203" s="671">
        <f t="shared" si="66"/>
        <v>25.1</v>
      </c>
      <c r="Y203" s="179">
        <v>24.5</v>
      </c>
      <c r="Z203" s="671">
        <f t="shared" si="67"/>
        <v>23.35</v>
      </c>
      <c r="AA203" s="179">
        <v>22.2</v>
      </c>
      <c r="AB203" s="179">
        <v>21.8</v>
      </c>
      <c r="AC203" s="179">
        <v>21.6</v>
      </c>
      <c r="AD203" s="179">
        <v>20.9</v>
      </c>
      <c r="AE203" s="179">
        <v>19.899999999999999</v>
      </c>
      <c r="AF203" s="179">
        <v>19.3</v>
      </c>
      <c r="AG203" s="179">
        <v>19</v>
      </c>
      <c r="AH203" s="179">
        <v>18.3</v>
      </c>
      <c r="AI203" s="849">
        <v>16.7</v>
      </c>
      <c r="AJ203" s="1102"/>
      <c r="AK203" s="1102"/>
    </row>
    <row r="204" spans="2:37" x14ac:dyDescent="0.2">
      <c r="B204" s="1017"/>
      <c r="C204" s="1020"/>
      <c r="D204" s="1024"/>
      <c r="E204" s="1025"/>
      <c r="F204" s="1042"/>
      <c r="G204" s="1250"/>
      <c r="H204" s="1236"/>
      <c r="I204" s="176" t="s">
        <v>35</v>
      </c>
      <c r="J204" s="1049"/>
      <c r="K204" s="177"/>
      <c r="L204" s="178" t="s">
        <v>9</v>
      </c>
      <c r="M204" s="178"/>
      <c r="N204" s="179">
        <v>30</v>
      </c>
      <c r="O204" s="671">
        <f t="shared" si="63"/>
        <v>28.65</v>
      </c>
      <c r="P204" s="788">
        <f t="shared" si="68"/>
        <v>27.948</v>
      </c>
      <c r="Q204" s="179">
        <v>27.3</v>
      </c>
      <c r="R204" s="671">
        <f t="shared" si="64"/>
        <v>26.950000000000003</v>
      </c>
      <c r="S204" s="179">
        <v>26.6</v>
      </c>
      <c r="T204" s="788">
        <f t="shared" si="69"/>
        <v>26.582000000000001</v>
      </c>
      <c r="U204" s="788">
        <f t="shared" si="70"/>
        <v>26.240000000000002</v>
      </c>
      <c r="V204" s="671">
        <f t="shared" si="65"/>
        <v>26.15</v>
      </c>
      <c r="W204" s="179">
        <v>25.7</v>
      </c>
      <c r="X204" s="671">
        <f t="shared" si="66"/>
        <v>25.1</v>
      </c>
      <c r="Y204" s="179">
        <v>24.5</v>
      </c>
      <c r="Z204" s="671">
        <f t="shared" si="67"/>
        <v>23.35</v>
      </c>
      <c r="AA204" s="179">
        <v>22.2</v>
      </c>
      <c r="AB204" s="179">
        <v>21.8</v>
      </c>
      <c r="AC204" s="179">
        <v>21.6</v>
      </c>
      <c r="AD204" s="179">
        <v>20.9</v>
      </c>
      <c r="AE204" s="179">
        <v>19.899999999999999</v>
      </c>
      <c r="AF204" s="179">
        <v>19.3</v>
      </c>
      <c r="AG204" s="179">
        <v>19</v>
      </c>
      <c r="AH204" s="179">
        <v>18.3</v>
      </c>
      <c r="AI204" s="849">
        <v>16.7</v>
      </c>
      <c r="AJ204" s="1102"/>
      <c r="AK204" s="1102"/>
    </row>
    <row r="205" spans="2:37" x14ac:dyDescent="0.2">
      <c r="B205" s="1018"/>
      <c r="C205" s="1021"/>
      <c r="D205" s="1026"/>
      <c r="E205" s="1027"/>
      <c r="F205" s="1043"/>
      <c r="G205" s="1251"/>
      <c r="H205" s="1237"/>
      <c r="I205" s="176" t="s">
        <v>10</v>
      </c>
      <c r="J205" s="1049"/>
      <c r="K205" s="177"/>
      <c r="L205" s="178" t="s">
        <v>9</v>
      </c>
      <c r="M205" s="178"/>
      <c r="N205" s="179">
        <v>30</v>
      </c>
      <c r="O205" s="671">
        <f t="shared" si="63"/>
        <v>28.65</v>
      </c>
      <c r="P205" s="788">
        <f t="shared" si="68"/>
        <v>27.948</v>
      </c>
      <c r="Q205" s="179">
        <v>27.3</v>
      </c>
      <c r="R205" s="671">
        <f t="shared" si="64"/>
        <v>26.950000000000003</v>
      </c>
      <c r="S205" s="179">
        <v>26.6</v>
      </c>
      <c r="T205" s="788">
        <f t="shared" si="69"/>
        <v>26.582000000000001</v>
      </c>
      <c r="U205" s="788">
        <f t="shared" si="70"/>
        <v>26.240000000000002</v>
      </c>
      <c r="V205" s="671">
        <f t="shared" si="65"/>
        <v>26.15</v>
      </c>
      <c r="W205" s="179">
        <v>25.7</v>
      </c>
      <c r="X205" s="671">
        <f t="shared" si="66"/>
        <v>25.1</v>
      </c>
      <c r="Y205" s="179">
        <v>24.5</v>
      </c>
      <c r="Z205" s="671">
        <f t="shared" si="67"/>
        <v>23.35</v>
      </c>
      <c r="AA205" s="179">
        <v>22.2</v>
      </c>
      <c r="AB205" s="179">
        <v>21.8</v>
      </c>
      <c r="AC205" s="179">
        <v>21.6</v>
      </c>
      <c r="AD205" s="179">
        <v>20.9</v>
      </c>
      <c r="AE205" s="179">
        <v>19.899999999999999</v>
      </c>
      <c r="AF205" s="179">
        <v>19.3</v>
      </c>
      <c r="AG205" s="179">
        <v>19</v>
      </c>
      <c r="AH205" s="179">
        <v>18.3</v>
      </c>
      <c r="AI205" s="849">
        <v>16.7</v>
      </c>
      <c r="AJ205" s="1102"/>
      <c r="AK205" s="1102"/>
    </row>
    <row r="206" spans="2:37" x14ac:dyDescent="0.2">
      <c r="B206" s="1016" t="s">
        <v>57</v>
      </c>
      <c r="C206" s="1019" t="s">
        <v>216</v>
      </c>
      <c r="D206" s="1022" t="s">
        <v>75</v>
      </c>
      <c r="E206" s="1023"/>
      <c r="F206" s="1238" t="s">
        <v>251</v>
      </c>
      <c r="G206" s="1249" t="s">
        <v>187</v>
      </c>
      <c r="H206" s="1235" t="s">
        <v>24</v>
      </c>
      <c r="I206" s="176">
        <v>1992</v>
      </c>
      <c r="J206" s="1049"/>
      <c r="K206" s="179">
        <v>55</v>
      </c>
      <c r="L206" s="179">
        <v>30</v>
      </c>
      <c r="M206" s="179">
        <v>30</v>
      </c>
      <c r="N206" s="179">
        <v>30</v>
      </c>
      <c r="O206" s="671">
        <f t="shared" si="63"/>
        <v>28.65</v>
      </c>
      <c r="P206" s="788">
        <f t="shared" si="68"/>
        <v>27.948</v>
      </c>
      <c r="Q206" s="179">
        <v>27.3</v>
      </c>
      <c r="R206" s="671">
        <f t="shared" si="64"/>
        <v>26.950000000000003</v>
      </c>
      <c r="S206" s="179">
        <v>26.6</v>
      </c>
      <c r="T206" s="788">
        <f t="shared" si="69"/>
        <v>26.582000000000001</v>
      </c>
      <c r="U206" s="788">
        <f t="shared" si="70"/>
        <v>26.240000000000002</v>
      </c>
      <c r="V206" s="671">
        <f t="shared" si="65"/>
        <v>26.15</v>
      </c>
      <c r="W206" s="179">
        <v>25.7</v>
      </c>
      <c r="X206" s="671">
        <f t="shared" si="66"/>
        <v>25.1</v>
      </c>
      <c r="Y206" s="179">
        <v>24.5</v>
      </c>
      <c r="Z206" s="671">
        <f t="shared" si="67"/>
        <v>23.35</v>
      </c>
      <c r="AA206" s="179">
        <v>22.2</v>
      </c>
      <c r="AB206" s="179">
        <v>21.8</v>
      </c>
      <c r="AC206" s="179">
        <v>21.6</v>
      </c>
      <c r="AD206" s="179">
        <v>20.9</v>
      </c>
      <c r="AE206" s="179">
        <v>19.899999999999999</v>
      </c>
      <c r="AF206" s="179">
        <v>19.3</v>
      </c>
      <c r="AG206" s="179">
        <v>19</v>
      </c>
      <c r="AH206" s="179">
        <v>18.3</v>
      </c>
      <c r="AI206" s="849">
        <v>16.7</v>
      </c>
      <c r="AJ206" s="1102"/>
      <c r="AK206" s="1102"/>
    </row>
    <row r="207" spans="2:37" x14ac:dyDescent="0.2">
      <c r="B207" s="1017"/>
      <c r="C207" s="1020"/>
      <c r="D207" s="1024"/>
      <c r="E207" s="1025"/>
      <c r="F207" s="1042"/>
      <c r="G207" s="1250"/>
      <c r="H207" s="1236"/>
      <c r="I207" s="176" t="s">
        <v>11</v>
      </c>
      <c r="J207" s="1049"/>
      <c r="K207" s="177"/>
      <c r="L207" s="178" t="s">
        <v>9</v>
      </c>
      <c r="M207" s="178"/>
      <c r="N207" s="179">
        <v>30</v>
      </c>
      <c r="O207" s="671">
        <f t="shared" si="63"/>
        <v>28.65</v>
      </c>
      <c r="P207" s="788">
        <f t="shared" si="68"/>
        <v>27.948</v>
      </c>
      <c r="Q207" s="179">
        <v>27.3</v>
      </c>
      <c r="R207" s="671">
        <f t="shared" si="64"/>
        <v>26.950000000000003</v>
      </c>
      <c r="S207" s="179">
        <v>26.6</v>
      </c>
      <c r="T207" s="788">
        <f t="shared" si="69"/>
        <v>26.582000000000001</v>
      </c>
      <c r="U207" s="788">
        <f t="shared" si="70"/>
        <v>26.240000000000002</v>
      </c>
      <c r="V207" s="671">
        <f t="shared" si="65"/>
        <v>26.15</v>
      </c>
      <c r="W207" s="179">
        <v>25.7</v>
      </c>
      <c r="X207" s="671">
        <f t="shared" si="66"/>
        <v>25.1</v>
      </c>
      <c r="Y207" s="179">
        <v>24.5</v>
      </c>
      <c r="Z207" s="671">
        <f t="shared" si="67"/>
        <v>23.35</v>
      </c>
      <c r="AA207" s="179">
        <v>22.2</v>
      </c>
      <c r="AB207" s="179">
        <v>21.8</v>
      </c>
      <c r="AC207" s="179">
        <v>21.6</v>
      </c>
      <c r="AD207" s="179">
        <v>20.9</v>
      </c>
      <c r="AE207" s="179">
        <v>19.899999999999999</v>
      </c>
      <c r="AF207" s="179">
        <v>19.3</v>
      </c>
      <c r="AG207" s="179">
        <v>19</v>
      </c>
      <c r="AH207" s="179">
        <v>18.3</v>
      </c>
      <c r="AI207" s="849">
        <v>16.7</v>
      </c>
      <c r="AJ207" s="1102"/>
      <c r="AK207" s="1102"/>
    </row>
    <row r="208" spans="2:37" x14ac:dyDescent="0.2">
      <c r="B208" s="1017"/>
      <c r="C208" s="1020"/>
      <c r="D208" s="1024"/>
      <c r="E208" s="1025"/>
      <c r="F208" s="1042"/>
      <c r="G208" s="1250"/>
      <c r="H208" s="1236"/>
      <c r="I208" s="176" t="s">
        <v>12</v>
      </c>
      <c r="J208" s="1049"/>
      <c r="K208" s="178"/>
      <c r="L208" s="178" t="s">
        <v>9</v>
      </c>
      <c r="M208" s="178"/>
      <c r="N208" s="179">
        <v>30</v>
      </c>
      <c r="O208" s="671">
        <f t="shared" si="63"/>
        <v>28.65</v>
      </c>
      <c r="P208" s="788">
        <f t="shared" si="68"/>
        <v>27.948</v>
      </c>
      <c r="Q208" s="179">
        <v>27.3</v>
      </c>
      <c r="R208" s="671">
        <f t="shared" si="64"/>
        <v>26.950000000000003</v>
      </c>
      <c r="S208" s="179">
        <v>26.6</v>
      </c>
      <c r="T208" s="788">
        <f t="shared" si="69"/>
        <v>26.582000000000001</v>
      </c>
      <c r="U208" s="788">
        <f t="shared" si="70"/>
        <v>26.240000000000002</v>
      </c>
      <c r="V208" s="671">
        <f t="shared" si="65"/>
        <v>26.15</v>
      </c>
      <c r="W208" s="179">
        <v>25.7</v>
      </c>
      <c r="X208" s="671">
        <f t="shared" si="66"/>
        <v>25.1</v>
      </c>
      <c r="Y208" s="179">
        <v>24.5</v>
      </c>
      <c r="Z208" s="671">
        <f t="shared" si="67"/>
        <v>23.35</v>
      </c>
      <c r="AA208" s="179">
        <v>22.2</v>
      </c>
      <c r="AB208" s="179">
        <v>21.8</v>
      </c>
      <c r="AC208" s="179">
        <v>21.6</v>
      </c>
      <c r="AD208" s="179">
        <v>20.9</v>
      </c>
      <c r="AE208" s="179">
        <v>19.899999999999999</v>
      </c>
      <c r="AF208" s="179">
        <v>19.3</v>
      </c>
      <c r="AG208" s="179">
        <v>19</v>
      </c>
      <c r="AH208" s="179">
        <v>18.3</v>
      </c>
      <c r="AI208" s="849">
        <v>16.7</v>
      </c>
      <c r="AJ208" s="1102"/>
      <c r="AK208" s="1102"/>
    </row>
    <row r="209" spans="2:37" x14ac:dyDescent="0.2">
      <c r="B209" s="1018"/>
      <c r="C209" s="1021"/>
      <c r="D209" s="1026"/>
      <c r="E209" s="1027"/>
      <c r="F209" s="1043"/>
      <c r="G209" s="1251"/>
      <c r="H209" s="1237"/>
      <c r="I209" s="176" t="s">
        <v>13</v>
      </c>
      <c r="J209" s="1049"/>
      <c r="K209" s="178"/>
      <c r="L209" s="178" t="s">
        <v>9</v>
      </c>
      <c r="M209" s="178"/>
      <c r="N209" s="179">
        <v>30</v>
      </c>
      <c r="O209" s="671">
        <f t="shared" si="63"/>
        <v>28.65</v>
      </c>
      <c r="P209" s="788">
        <f t="shared" si="68"/>
        <v>27.948</v>
      </c>
      <c r="Q209" s="179">
        <v>27.3</v>
      </c>
      <c r="R209" s="671">
        <f t="shared" si="64"/>
        <v>26.950000000000003</v>
      </c>
      <c r="S209" s="179">
        <v>26.6</v>
      </c>
      <c r="T209" s="788">
        <f t="shared" si="69"/>
        <v>26.582000000000001</v>
      </c>
      <c r="U209" s="788">
        <f t="shared" si="70"/>
        <v>26.240000000000002</v>
      </c>
      <c r="V209" s="671">
        <f t="shared" si="65"/>
        <v>26.15</v>
      </c>
      <c r="W209" s="179">
        <v>25.7</v>
      </c>
      <c r="X209" s="671">
        <f t="shared" si="66"/>
        <v>25.1</v>
      </c>
      <c r="Y209" s="179">
        <v>24.5</v>
      </c>
      <c r="Z209" s="671">
        <f t="shared" si="67"/>
        <v>23.35</v>
      </c>
      <c r="AA209" s="179">
        <v>22.2</v>
      </c>
      <c r="AB209" s="179">
        <v>21.8</v>
      </c>
      <c r="AC209" s="179">
        <v>21.6</v>
      </c>
      <c r="AD209" s="179">
        <v>20.9</v>
      </c>
      <c r="AE209" s="179">
        <v>19.899999999999999</v>
      </c>
      <c r="AF209" s="179">
        <v>19.3</v>
      </c>
      <c r="AG209" s="179">
        <v>19</v>
      </c>
      <c r="AH209" s="179">
        <v>18.3</v>
      </c>
      <c r="AI209" s="849">
        <v>16.7</v>
      </c>
      <c r="AJ209" s="1102"/>
      <c r="AK209" s="1102"/>
    </row>
    <row r="210" spans="2:37" x14ac:dyDescent="0.2">
      <c r="B210" s="1016" t="s">
        <v>57</v>
      </c>
      <c r="C210" s="1019" t="s">
        <v>242</v>
      </c>
      <c r="D210" s="1022" t="s">
        <v>75</v>
      </c>
      <c r="E210" s="1023"/>
      <c r="F210" s="1238" t="s">
        <v>269</v>
      </c>
      <c r="G210" s="1249" t="s">
        <v>187</v>
      </c>
      <c r="H210" s="1235" t="s">
        <v>24</v>
      </c>
      <c r="I210" s="176">
        <v>1995</v>
      </c>
      <c r="J210" s="1049"/>
      <c r="K210" s="179">
        <v>55</v>
      </c>
      <c r="L210" s="179">
        <v>30</v>
      </c>
      <c r="M210" s="179">
        <v>30</v>
      </c>
      <c r="N210" s="179">
        <v>30</v>
      </c>
      <c r="O210" s="671">
        <f t="shared" si="63"/>
        <v>28.65</v>
      </c>
      <c r="P210" s="788">
        <f t="shared" si="68"/>
        <v>27.948</v>
      </c>
      <c r="Q210" s="179">
        <v>27.3</v>
      </c>
      <c r="R210" s="671">
        <f t="shared" si="64"/>
        <v>26.950000000000003</v>
      </c>
      <c r="S210" s="179">
        <v>26.6</v>
      </c>
      <c r="T210" s="788">
        <f t="shared" si="69"/>
        <v>26.582000000000001</v>
      </c>
      <c r="U210" s="788">
        <f t="shared" si="70"/>
        <v>26.240000000000002</v>
      </c>
      <c r="V210" s="671">
        <f t="shared" si="65"/>
        <v>26.15</v>
      </c>
      <c r="W210" s="179">
        <v>25.7</v>
      </c>
      <c r="X210" s="671">
        <f t="shared" si="66"/>
        <v>25.1</v>
      </c>
      <c r="Y210" s="179">
        <v>24.5</v>
      </c>
      <c r="Z210" s="671">
        <f t="shared" si="67"/>
        <v>23.35</v>
      </c>
      <c r="AA210" s="179">
        <v>22.2</v>
      </c>
      <c r="AB210" s="179">
        <v>21.8</v>
      </c>
      <c r="AC210" s="179">
        <v>21.6</v>
      </c>
      <c r="AD210" s="179">
        <v>20.9</v>
      </c>
      <c r="AE210" s="179">
        <v>19.899999999999999</v>
      </c>
      <c r="AF210" s="179">
        <v>19.3</v>
      </c>
      <c r="AG210" s="179">
        <v>19</v>
      </c>
      <c r="AH210" s="179">
        <v>18.3</v>
      </c>
      <c r="AI210" s="849">
        <v>16.7</v>
      </c>
      <c r="AJ210" s="1102"/>
      <c r="AK210" s="1102"/>
    </row>
    <row r="211" spans="2:37" x14ac:dyDescent="0.2">
      <c r="B211" s="1017"/>
      <c r="C211" s="1020"/>
      <c r="D211" s="1024"/>
      <c r="E211" s="1025"/>
      <c r="F211" s="1042"/>
      <c r="G211" s="1250"/>
      <c r="H211" s="1236"/>
      <c r="I211" s="176" t="s">
        <v>26</v>
      </c>
      <c r="J211" s="1049"/>
      <c r="K211" s="177"/>
      <c r="L211" s="178" t="s">
        <v>9</v>
      </c>
      <c r="M211" s="178"/>
      <c r="N211" s="179">
        <v>30</v>
      </c>
      <c r="O211" s="671">
        <f t="shared" si="63"/>
        <v>28.65</v>
      </c>
      <c r="P211" s="788">
        <f t="shared" si="68"/>
        <v>27.948</v>
      </c>
      <c r="Q211" s="179">
        <v>27.3</v>
      </c>
      <c r="R211" s="671">
        <f t="shared" si="64"/>
        <v>26.950000000000003</v>
      </c>
      <c r="S211" s="179">
        <v>26.6</v>
      </c>
      <c r="T211" s="788">
        <f t="shared" si="69"/>
        <v>26.582000000000001</v>
      </c>
      <c r="U211" s="788">
        <f t="shared" si="70"/>
        <v>26.240000000000002</v>
      </c>
      <c r="V211" s="671">
        <f t="shared" si="65"/>
        <v>26.15</v>
      </c>
      <c r="W211" s="179">
        <v>25.7</v>
      </c>
      <c r="X211" s="671">
        <f t="shared" si="66"/>
        <v>25.1</v>
      </c>
      <c r="Y211" s="179">
        <v>24.5</v>
      </c>
      <c r="Z211" s="671">
        <f t="shared" si="67"/>
        <v>23.35</v>
      </c>
      <c r="AA211" s="179">
        <v>22.2</v>
      </c>
      <c r="AB211" s="179">
        <v>21.8</v>
      </c>
      <c r="AC211" s="179">
        <v>21.6</v>
      </c>
      <c r="AD211" s="179">
        <v>20.9</v>
      </c>
      <c r="AE211" s="179">
        <v>19.899999999999999</v>
      </c>
      <c r="AF211" s="179">
        <v>19.3</v>
      </c>
      <c r="AG211" s="179">
        <v>19</v>
      </c>
      <c r="AH211" s="179">
        <v>18.3</v>
      </c>
      <c r="AI211" s="849">
        <v>16.7</v>
      </c>
      <c r="AJ211" s="1102"/>
      <c r="AK211" s="1102"/>
    </row>
    <row r="212" spans="2:37" x14ac:dyDescent="0.2">
      <c r="B212" s="1017"/>
      <c r="C212" s="1020"/>
      <c r="D212" s="1024"/>
      <c r="E212" s="1025"/>
      <c r="F212" s="1042"/>
      <c r="G212" s="1250"/>
      <c r="H212" s="1236"/>
      <c r="I212" s="176" t="s">
        <v>15</v>
      </c>
      <c r="J212" s="1049"/>
      <c r="K212" s="178"/>
      <c r="L212" s="178" t="s">
        <v>9</v>
      </c>
      <c r="M212" s="178"/>
      <c r="N212" s="179">
        <v>30</v>
      </c>
      <c r="O212" s="671">
        <f t="shared" si="63"/>
        <v>28.65</v>
      </c>
      <c r="P212" s="788">
        <f t="shared" si="68"/>
        <v>27.948</v>
      </c>
      <c r="Q212" s="179">
        <v>27.3</v>
      </c>
      <c r="R212" s="671">
        <f t="shared" si="64"/>
        <v>26.950000000000003</v>
      </c>
      <c r="S212" s="179">
        <v>26.6</v>
      </c>
      <c r="T212" s="788">
        <f t="shared" si="69"/>
        <v>26.582000000000001</v>
      </c>
      <c r="U212" s="788">
        <f t="shared" si="70"/>
        <v>26.240000000000002</v>
      </c>
      <c r="V212" s="671">
        <f t="shared" si="65"/>
        <v>26.15</v>
      </c>
      <c r="W212" s="179">
        <v>25.7</v>
      </c>
      <c r="X212" s="671">
        <f t="shared" si="66"/>
        <v>25.1</v>
      </c>
      <c r="Y212" s="179">
        <v>24.5</v>
      </c>
      <c r="Z212" s="671">
        <f t="shared" si="67"/>
        <v>23.35</v>
      </c>
      <c r="AA212" s="179">
        <v>22.2</v>
      </c>
      <c r="AB212" s="179">
        <v>21.8</v>
      </c>
      <c r="AC212" s="179">
        <v>21.6</v>
      </c>
      <c r="AD212" s="179">
        <v>20.9</v>
      </c>
      <c r="AE212" s="179">
        <v>19.899999999999999</v>
      </c>
      <c r="AF212" s="179">
        <v>19.3</v>
      </c>
      <c r="AG212" s="179">
        <v>19</v>
      </c>
      <c r="AH212" s="179">
        <v>18.3</v>
      </c>
      <c r="AI212" s="849">
        <v>16.7</v>
      </c>
      <c r="AJ212" s="1102"/>
      <c r="AK212" s="1102"/>
    </row>
    <row r="213" spans="2:37" x14ac:dyDescent="0.2">
      <c r="B213" s="1018"/>
      <c r="C213" s="1021"/>
      <c r="D213" s="1026"/>
      <c r="E213" s="1027"/>
      <c r="F213" s="1043"/>
      <c r="G213" s="1251"/>
      <c r="H213" s="1237"/>
      <c r="I213" s="176" t="s">
        <v>16</v>
      </c>
      <c r="J213" s="1049"/>
      <c r="K213" s="178"/>
      <c r="L213" s="178" t="s">
        <v>9</v>
      </c>
      <c r="M213" s="178"/>
      <c r="N213" s="174">
        <v>30</v>
      </c>
      <c r="O213" s="671">
        <f t="shared" si="63"/>
        <v>28.65</v>
      </c>
      <c r="P213" s="788">
        <f t="shared" si="68"/>
        <v>27.948</v>
      </c>
      <c r="Q213" s="174">
        <v>27.3</v>
      </c>
      <c r="R213" s="671">
        <f t="shared" si="64"/>
        <v>26.950000000000003</v>
      </c>
      <c r="S213" s="174">
        <v>26.6</v>
      </c>
      <c r="T213" s="788">
        <f t="shared" si="69"/>
        <v>26.582000000000001</v>
      </c>
      <c r="U213" s="788">
        <f t="shared" si="70"/>
        <v>26.240000000000002</v>
      </c>
      <c r="V213" s="671">
        <f t="shared" si="65"/>
        <v>26.15</v>
      </c>
      <c r="W213" s="174">
        <v>25.7</v>
      </c>
      <c r="X213" s="671">
        <f t="shared" si="66"/>
        <v>25.1</v>
      </c>
      <c r="Y213" s="174">
        <v>24.5</v>
      </c>
      <c r="Z213" s="671">
        <f t="shared" si="67"/>
        <v>23.35</v>
      </c>
      <c r="AA213" s="174">
        <v>22.2</v>
      </c>
      <c r="AB213" s="174">
        <v>21.8</v>
      </c>
      <c r="AC213" s="174">
        <v>21.6</v>
      </c>
      <c r="AD213" s="174">
        <v>20.9</v>
      </c>
      <c r="AE213" s="174">
        <v>19.899999999999999</v>
      </c>
      <c r="AF213" s="174">
        <v>19.3</v>
      </c>
      <c r="AG213" s="174">
        <v>19</v>
      </c>
      <c r="AH213" s="174">
        <v>18.3</v>
      </c>
      <c r="AI213" s="850">
        <v>16.7</v>
      </c>
      <c r="AJ213" s="1102"/>
      <c r="AK213" s="1102"/>
    </row>
    <row r="214" spans="2:37" x14ac:dyDescent="0.2">
      <c r="B214" s="1016"/>
      <c r="C214" s="1019"/>
      <c r="D214" s="1316" t="s">
        <v>282</v>
      </c>
      <c r="E214" s="1317"/>
      <c r="F214" s="1238"/>
      <c r="G214" s="1249"/>
      <c r="H214" s="1322"/>
      <c r="I214" s="176">
        <v>1998</v>
      </c>
      <c r="J214" s="1049"/>
      <c r="K214" s="179"/>
      <c r="L214" s="1316" t="s">
        <v>282</v>
      </c>
      <c r="M214" s="1317"/>
      <c r="N214" s="179"/>
      <c r="O214" s="242"/>
      <c r="P214" s="788" t="str">
        <f t="shared" si="68"/>
        <v/>
      </c>
      <c r="Q214" s="179"/>
      <c r="R214" s="242"/>
      <c r="S214" s="179"/>
      <c r="T214" s="788" t="str">
        <f t="shared" si="69"/>
        <v/>
      </c>
      <c r="U214" s="788" t="str">
        <f t="shared" si="70"/>
        <v/>
      </c>
      <c r="V214" s="242"/>
      <c r="W214" s="179"/>
      <c r="X214" s="242"/>
      <c r="Y214" s="179"/>
      <c r="Z214" s="242"/>
      <c r="AA214" s="179"/>
      <c r="AB214" s="179"/>
      <c r="AC214" s="179"/>
      <c r="AD214" s="179"/>
      <c r="AE214" s="179"/>
      <c r="AF214" s="179"/>
      <c r="AG214" s="179"/>
      <c r="AH214" s="179"/>
      <c r="AI214" s="849"/>
      <c r="AJ214" s="1102"/>
      <c r="AK214" s="1102"/>
    </row>
    <row r="215" spans="2:37" x14ac:dyDescent="0.2">
      <c r="B215" s="1017"/>
      <c r="C215" s="1020"/>
      <c r="D215" s="1318"/>
      <c r="E215" s="1319"/>
      <c r="F215" s="1042"/>
      <c r="G215" s="1250"/>
      <c r="H215" s="1323"/>
      <c r="I215" s="176" t="s">
        <v>17</v>
      </c>
      <c r="J215" s="1049"/>
      <c r="K215" s="179"/>
      <c r="L215" s="1318"/>
      <c r="M215" s="1319"/>
      <c r="N215" s="179"/>
      <c r="O215" s="179"/>
      <c r="P215" s="788" t="str">
        <f t="shared" si="68"/>
        <v/>
      </c>
      <c r="Q215" s="179"/>
      <c r="R215" s="179"/>
      <c r="S215" s="179"/>
      <c r="T215" s="788" t="str">
        <f t="shared" si="69"/>
        <v/>
      </c>
      <c r="U215" s="788" t="str">
        <f t="shared" si="70"/>
        <v/>
      </c>
      <c r="V215" s="242"/>
      <c r="W215" s="179"/>
      <c r="X215" s="242"/>
      <c r="Y215" s="179"/>
      <c r="Z215" s="242"/>
      <c r="AA215" s="179"/>
      <c r="AB215" s="179"/>
      <c r="AC215" s="179"/>
      <c r="AD215" s="179"/>
      <c r="AE215" s="179"/>
      <c r="AF215" s="179"/>
      <c r="AG215" s="179"/>
      <c r="AH215" s="179"/>
      <c r="AI215" s="849"/>
      <c r="AJ215" s="1102"/>
      <c r="AK215" s="1102"/>
    </row>
    <row r="216" spans="2:37" x14ac:dyDescent="0.2">
      <c r="B216" s="1018"/>
      <c r="C216" s="1021"/>
      <c r="D216" s="1320"/>
      <c r="E216" s="1321"/>
      <c r="F216" s="1043"/>
      <c r="G216" s="1251"/>
      <c r="H216" s="1324"/>
      <c r="I216" s="176" t="s">
        <v>18</v>
      </c>
      <c r="J216" s="1049"/>
      <c r="K216" s="179"/>
      <c r="L216" s="1320"/>
      <c r="M216" s="1321"/>
      <c r="N216" s="179"/>
      <c r="O216" s="179"/>
      <c r="P216" s="788" t="str">
        <f t="shared" si="68"/>
        <v/>
      </c>
      <c r="Q216" s="179"/>
      <c r="R216" s="179"/>
      <c r="S216" s="179"/>
      <c r="T216" s="788" t="str">
        <f t="shared" si="69"/>
        <v/>
      </c>
      <c r="U216" s="788" t="str">
        <f t="shared" si="70"/>
        <v/>
      </c>
      <c r="V216" s="179"/>
      <c r="W216" s="179"/>
      <c r="X216" s="179"/>
      <c r="Y216" s="179"/>
      <c r="Z216" s="179"/>
      <c r="AA216" s="179"/>
      <c r="AB216" s="179"/>
      <c r="AC216" s="179"/>
      <c r="AD216" s="179"/>
      <c r="AE216" s="179"/>
      <c r="AF216" s="179"/>
      <c r="AG216" s="179"/>
      <c r="AH216" s="179"/>
      <c r="AI216" s="849"/>
      <c r="AJ216" s="1102"/>
      <c r="AK216" s="1102"/>
    </row>
    <row r="217" spans="2:37" x14ac:dyDescent="0.2">
      <c r="B217" s="1016"/>
      <c r="C217" s="1019"/>
      <c r="D217" s="1316" t="s">
        <v>282</v>
      </c>
      <c r="E217" s="1317"/>
      <c r="F217" s="1238"/>
      <c r="G217" s="1249"/>
      <c r="H217" s="1322"/>
      <c r="I217" s="176">
        <v>2001</v>
      </c>
      <c r="J217" s="1049"/>
      <c r="K217" s="179"/>
      <c r="L217" s="1316" t="s">
        <v>282</v>
      </c>
      <c r="M217" s="1317"/>
      <c r="N217" s="179"/>
      <c r="O217" s="179"/>
      <c r="P217" s="788" t="str">
        <f t="shared" si="68"/>
        <v/>
      </c>
      <c r="Q217" s="179"/>
      <c r="R217" s="179"/>
      <c r="S217" s="179"/>
      <c r="T217" s="788" t="str">
        <f t="shared" si="69"/>
        <v/>
      </c>
      <c r="U217" s="788" t="str">
        <f t="shared" si="70"/>
        <v/>
      </c>
      <c r="V217" s="242"/>
      <c r="W217" s="179"/>
      <c r="X217" s="242"/>
      <c r="Y217" s="179"/>
      <c r="Z217" s="242"/>
      <c r="AA217" s="179"/>
      <c r="AB217" s="179"/>
      <c r="AC217" s="179"/>
      <c r="AD217" s="179"/>
      <c r="AE217" s="179"/>
      <c r="AF217" s="179"/>
      <c r="AG217" s="179"/>
      <c r="AH217" s="179"/>
      <c r="AI217" s="849"/>
      <c r="AJ217" s="1102"/>
      <c r="AK217" s="1102"/>
    </row>
    <row r="218" spans="2:37" x14ac:dyDescent="0.2">
      <c r="B218" s="1017"/>
      <c r="C218" s="1020"/>
      <c r="D218" s="1318"/>
      <c r="E218" s="1319"/>
      <c r="F218" s="1042"/>
      <c r="G218" s="1250"/>
      <c r="H218" s="1323"/>
      <c r="I218" s="176" t="s">
        <v>20</v>
      </c>
      <c r="J218" s="1049"/>
      <c r="K218" s="179"/>
      <c r="L218" s="1318"/>
      <c r="M218" s="1319"/>
      <c r="N218" s="179"/>
      <c r="O218" s="179"/>
      <c r="P218" s="788" t="str">
        <f t="shared" si="68"/>
        <v/>
      </c>
      <c r="Q218" s="179"/>
      <c r="R218" s="179"/>
      <c r="S218" s="179"/>
      <c r="T218" s="788" t="str">
        <f t="shared" si="69"/>
        <v/>
      </c>
      <c r="U218" s="788" t="str">
        <f t="shared" si="70"/>
        <v/>
      </c>
      <c r="V218" s="179"/>
      <c r="W218" s="179"/>
      <c r="X218" s="179"/>
      <c r="Y218" s="179"/>
      <c r="Z218" s="179"/>
      <c r="AA218" s="179"/>
      <c r="AB218" s="179"/>
      <c r="AC218" s="179"/>
      <c r="AD218" s="179"/>
      <c r="AE218" s="179"/>
      <c r="AF218" s="179"/>
      <c r="AG218" s="179"/>
      <c r="AH218" s="179"/>
      <c r="AI218" s="849"/>
      <c r="AJ218" s="1102"/>
      <c r="AK218" s="1102"/>
    </row>
    <row r="219" spans="2:37" x14ac:dyDescent="0.2">
      <c r="B219" s="1018"/>
      <c r="C219" s="1021"/>
      <c r="D219" s="1320"/>
      <c r="E219" s="1321"/>
      <c r="F219" s="1043"/>
      <c r="G219" s="1251"/>
      <c r="H219" s="1324"/>
      <c r="I219" s="176" t="s">
        <v>21</v>
      </c>
      <c r="J219" s="1049"/>
      <c r="K219" s="179"/>
      <c r="L219" s="1320"/>
      <c r="M219" s="1321"/>
      <c r="N219" s="179"/>
      <c r="O219" s="179"/>
      <c r="P219" s="788" t="str">
        <f t="shared" si="68"/>
        <v/>
      </c>
      <c r="Q219" s="179"/>
      <c r="R219" s="179"/>
      <c r="S219" s="179"/>
      <c r="T219" s="788" t="str">
        <f t="shared" si="69"/>
        <v/>
      </c>
      <c r="U219" s="788" t="str">
        <f t="shared" si="70"/>
        <v/>
      </c>
      <c r="V219" s="179"/>
      <c r="W219" s="179"/>
      <c r="X219" s="179"/>
      <c r="Y219" s="179"/>
      <c r="Z219" s="179"/>
      <c r="AA219" s="179"/>
      <c r="AB219" s="179"/>
      <c r="AC219" s="179"/>
      <c r="AD219" s="179"/>
      <c r="AE219" s="179"/>
      <c r="AF219" s="179"/>
      <c r="AG219" s="179"/>
      <c r="AH219" s="179"/>
      <c r="AI219" s="849"/>
      <c r="AJ219" s="1102"/>
      <c r="AK219" s="1102"/>
    </row>
    <row r="220" spans="2:37" x14ac:dyDescent="0.2">
      <c r="B220" s="1016"/>
      <c r="C220" s="1019"/>
      <c r="D220" s="1316" t="s">
        <v>282</v>
      </c>
      <c r="E220" s="1317"/>
      <c r="F220" s="1238"/>
      <c r="G220" s="1249"/>
      <c r="H220" s="1322"/>
      <c r="I220" s="176">
        <v>2004</v>
      </c>
      <c r="J220" s="1049"/>
      <c r="K220" s="179"/>
      <c r="L220" s="1316" t="s">
        <v>282</v>
      </c>
      <c r="M220" s="1317"/>
      <c r="N220" s="179"/>
      <c r="O220" s="179"/>
      <c r="P220" s="788" t="str">
        <f t="shared" si="68"/>
        <v/>
      </c>
      <c r="Q220" s="179"/>
      <c r="R220" s="179"/>
      <c r="S220" s="179"/>
      <c r="T220" s="788" t="str">
        <f t="shared" si="69"/>
        <v/>
      </c>
      <c r="U220" s="788" t="str">
        <f t="shared" si="70"/>
        <v/>
      </c>
      <c r="V220" s="242"/>
      <c r="W220" s="179"/>
      <c r="X220" s="242"/>
      <c r="Y220" s="179"/>
      <c r="Z220" s="242"/>
      <c r="AA220" s="179"/>
      <c r="AB220" s="179"/>
      <c r="AC220" s="179"/>
      <c r="AD220" s="179"/>
      <c r="AE220" s="179"/>
      <c r="AF220" s="179"/>
      <c r="AG220" s="179"/>
      <c r="AH220" s="179"/>
      <c r="AI220" s="849"/>
      <c r="AJ220" s="1102"/>
      <c r="AK220" s="1102"/>
    </row>
    <row r="221" spans="2:37" x14ac:dyDescent="0.2">
      <c r="B221" s="1017"/>
      <c r="C221" s="1020"/>
      <c r="D221" s="1318"/>
      <c r="E221" s="1319"/>
      <c r="F221" s="1042"/>
      <c r="G221" s="1250"/>
      <c r="H221" s="1323"/>
      <c r="I221" s="176" t="s">
        <v>22</v>
      </c>
      <c r="J221" s="1049"/>
      <c r="K221" s="179"/>
      <c r="L221" s="1318"/>
      <c r="M221" s="1319"/>
      <c r="N221" s="179"/>
      <c r="O221" s="179"/>
      <c r="P221" s="788" t="str">
        <f t="shared" si="68"/>
        <v/>
      </c>
      <c r="Q221" s="179"/>
      <c r="R221" s="179"/>
      <c r="S221" s="179"/>
      <c r="T221" s="788" t="str">
        <f t="shared" si="69"/>
        <v/>
      </c>
      <c r="U221" s="788" t="str">
        <f t="shared" si="70"/>
        <v/>
      </c>
      <c r="V221" s="179"/>
      <c r="W221" s="179"/>
      <c r="X221" s="179"/>
      <c r="Y221" s="179"/>
      <c r="Z221" s="179"/>
      <c r="AA221" s="179"/>
      <c r="AB221" s="179"/>
      <c r="AC221" s="179"/>
      <c r="AD221" s="179"/>
      <c r="AE221" s="179"/>
      <c r="AF221" s="179"/>
      <c r="AG221" s="179"/>
      <c r="AH221" s="179"/>
      <c r="AI221" s="849"/>
      <c r="AJ221" s="1102"/>
      <c r="AK221" s="1102"/>
    </row>
    <row r="222" spans="2:37" x14ac:dyDescent="0.2">
      <c r="B222" s="1018"/>
      <c r="C222" s="1021"/>
      <c r="D222" s="1320"/>
      <c r="E222" s="1321"/>
      <c r="F222" s="1043"/>
      <c r="G222" s="1251"/>
      <c r="H222" s="1324"/>
      <c r="I222" s="176" t="s">
        <v>23</v>
      </c>
      <c r="J222" s="1049"/>
      <c r="K222" s="179"/>
      <c r="L222" s="1320"/>
      <c r="M222" s="1321"/>
      <c r="N222" s="179"/>
      <c r="O222" s="179"/>
      <c r="P222" s="788" t="str">
        <f t="shared" si="68"/>
        <v/>
      </c>
      <c r="Q222" s="179"/>
      <c r="R222" s="179"/>
      <c r="S222" s="179"/>
      <c r="T222" s="788" t="str">
        <f t="shared" si="69"/>
        <v/>
      </c>
      <c r="U222" s="788" t="str">
        <f t="shared" si="70"/>
        <v/>
      </c>
      <c r="V222" s="179"/>
      <c r="W222" s="179"/>
      <c r="X222" s="179"/>
      <c r="Y222" s="179"/>
      <c r="Z222" s="179"/>
      <c r="AA222" s="179"/>
      <c r="AB222" s="179"/>
      <c r="AC222" s="179"/>
      <c r="AD222" s="179"/>
      <c r="AE222" s="179"/>
      <c r="AF222" s="179"/>
      <c r="AG222" s="179"/>
      <c r="AH222" s="179"/>
      <c r="AI222" s="849"/>
      <c r="AJ222" s="1102"/>
      <c r="AK222" s="1102"/>
    </row>
    <row r="223" spans="2:37" ht="13.5" thickBot="1" x14ac:dyDescent="0.25">
      <c r="B223" s="187"/>
      <c r="C223" s="220"/>
      <c r="D223" s="1331" t="s">
        <v>282</v>
      </c>
      <c r="E223" s="1332"/>
      <c r="F223" s="191"/>
      <c r="G223" s="192"/>
      <c r="H223" s="193"/>
      <c r="I223" s="188">
        <v>2007</v>
      </c>
      <c r="J223" s="1110"/>
      <c r="K223" s="194"/>
      <c r="L223" s="1333" t="s">
        <v>282</v>
      </c>
      <c r="M223" s="1334"/>
      <c r="N223" s="194"/>
      <c r="O223" s="194"/>
      <c r="P223" s="791" t="str">
        <f t="shared" si="68"/>
        <v/>
      </c>
      <c r="Q223" s="194"/>
      <c r="R223" s="194"/>
      <c r="S223" s="194"/>
      <c r="T223" s="791" t="str">
        <f t="shared" si="69"/>
        <v/>
      </c>
      <c r="U223" s="791" t="str">
        <f t="shared" si="70"/>
        <v/>
      </c>
      <c r="V223" s="194"/>
      <c r="W223" s="194"/>
      <c r="X223" s="194"/>
      <c r="Y223" s="194"/>
      <c r="Z223" s="194"/>
      <c r="AA223" s="194"/>
      <c r="AB223" s="194"/>
      <c r="AC223" s="194"/>
      <c r="AD223" s="194"/>
      <c r="AE223" s="194"/>
      <c r="AF223" s="194"/>
      <c r="AG223" s="194"/>
      <c r="AH223" s="194"/>
      <c r="AI223" s="851"/>
      <c r="AJ223" s="1102"/>
      <c r="AK223" s="1102"/>
    </row>
    <row r="224" spans="2:37" ht="13.5" thickBot="1" x14ac:dyDescent="0.25">
      <c r="B224" s="143"/>
      <c r="C224" s="143"/>
      <c r="D224" s="143"/>
      <c r="E224" s="143"/>
      <c r="F224" s="144"/>
      <c r="G224" s="143"/>
      <c r="H224" s="196" t="s">
        <v>94</v>
      </c>
      <c r="I224" s="197"/>
      <c r="J224" s="198"/>
      <c r="K224" s="199">
        <f t="shared" ref="K224:S224" si="71">MIN(K202:K223)</f>
        <v>55</v>
      </c>
      <c r="L224" s="199">
        <f t="shared" si="71"/>
        <v>30</v>
      </c>
      <c r="M224" s="199">
        <f t="shared" si="71"/>
        <v>30</v>
      </c>
      <c r="N224" s="199">
        <f t="shared" si="71"/>
        <v>30</v>
      </c>
      <c r="O224" s="199"/>
      <c r="P224" s="789">
        <f t="shared" si="68"/>
        <v>27.948</v>
      </c>
      <c r="Q224" s="199">
        <f t="shared" si="71"/>
        <v>27.3</v>
      </c>
      <c r="R224" s="199"/>
      <c r="S224" s="199">
        <f t="shared" si="71"/>
        <v>26.6</v>
      </c>
      <c r="T224" s="789">
        <f t="shared" si="69"/>
        <v>26.582000000000001</v>
      </c>
      <c r="U224" s="789">
        <f t="shared" si="70"/>
        <v>26.240000000000002</v>
      </c>
      <c r="V224" s="199"/>
      <c r="W224" s="199">
        <f>MIN(W202:W223)</f>
        <v>25.7</v>
      </c>
      <c r="X224" s="199"/>
      <c r="Y224" s="199">
        <f>MIN(Y202:Y223)</f>
        <v>24.5</v>
      </c>
      <c r="Z224" s="199"/>
      <c r="AA224" s="199">
        <f t="shared" ref="AA224:AI224" si="72">MIN(AA202:AA223)</f>
        <v>22.2</v>
      </c>
      <c r="AB224" s="199">
        <f t="shared" si="72"/>
        <v>21.8</v>
      </c>
      <c r="AC224" s="199">
        <f t="shared" si="72"/>
        <v>21.6</v>
      </c>
      <c r="AD224" s="199">
        <f t="shared" si="72"/>
        <v>20.9</v>
      </c>
      <c r="AE224" s="199">
        <f t="shared" si="72"/>
        <v>19.899999999999999</v>
      </c>
      <c r="AF224" s="199">
        <f t="shared" si="72"/>
        <v>19.3</v>
      </c>
      <c r="AG224" s="199">
        <f t="shared" si="72"/>
        <v>19</v>
      </c>
      <c r="AH224" s="199">
        <f t="shared" si="72"/>
        <v>18.3</v>
      </c>
      <c r="AI224" s="852">
        <f t="shared" si="72"/>
        <v>16.7</v>
      </c>
      <c r="AJ224" s="1103"/>
      <c r="AK224" s="1103"/>
    </row>
    <row r="225" spans="2:37" x14ac:dyDescent="0.2">
      <c r="B225" s="143"/>
      <c r="C225" s="143"/>
      <c r="D225" s="143"/>
      <c r="E225" s="143"/>
      <c r="F225" s="144"/>
      <c r="G225" s="143"/>
      <c r="H225" s="144"/>
      <c r="I225" s="144"/>
      <c r="J225" s="144"/>
      <c r="K225" s="203"/>
      <c r="L225" s="203"/>
      <c r="M225" s="203"/>
      <c r="N225" s="203"/>
      <c r="O225" s="203"/>
      <c r="P225" s="203"/>
      <c r="Q225" s="203"/>
      <c r="R225" s="203"/>
      <c r="S225" s="203"/>
      <c r="T225" s="203"/>
      <c r="U225" s="203"/>
      <c r="V225" s="203"/>
      <c r="W225" s="203"/>
      <c r="X225" s="204"/>
      <c r="Y225" s="204"/>
      <c r="Z225" s="204"/>
      <c r="AA225" s="204"/>
      <c r="AB225" s="204"/>
      <c r="AC225" s="204"/>
      <c r="AD225" s="204"/>
      <c r="AE225" s="204"/>
      <c r="AF225" s="204"/>
      <c r="AG225" s="204"/>
      <c r="AH225" s="204"/>
      <c r="AI225" s="204"/>
      <c r="AJ225" s="17"/>
    </row>
    <row r="226" spans="2:37" ht="13.5" thickBot="1" x14ac:dyDescent="0.25">
      <c r="B226" s="143"/>
      <c r="C226" s="143"/>
      <c r="D226" s="143"/>
      <c r="E226" s="143"/>
      <c r="F226" s="144"/>
      <c r="G226" s="143"/>
      <c r="H226" s="144"/>
      <c r="I226" s="144"/>
      <c r="J226" s="144"/>
      <c r="K226" s="203"/>
      <c r="L226" s="203"/>
      <c r="M226" s="203"/>
      <c r="N226" s="203"/>
      <c r="O226" s="203"/>
      <c r="P226" s="203"/>
      <c r="Q226" s="203"/>
      <c r="R226" s="203"/>
      <c r="S226" s="203"/>
      <c r="T226" s="203"/>
      <c r="U226" s="203"/>
      <c r="V226" s="203"/>
      <c r="W226" s="203"/>
      <c r="X226" s="204"/>
      <c r="Y226" s="204"/>
      <c r="Z226" s="204"/>
      <c r="AA226" s="204"/>
      <c r="AB226" s="204"/>
      <c r="AC226" s="204"/>
      <c r="AD226" s="204"/>
      <c r="AE226" s="204"/>
      <c r="AF226" s="204"/>
      <c r="AG226" s="204"/>
      <c r="AH226" s="204"/>
      <c r="AI226" s="204"/>
      <c r="AJ226" s="17"/>
    </row>
    <row r="227" spans="2:37" x14ac:dyDescent="0.2">
      <c r="B227" s="205"/>
      <c r="C227" s="206"/>
      <c r="D227" s="206"/>
      <c r="E227" s="206"/>
      <c r="F227" s="206"/>
      <c r="G227" s="206"/>
      <c r="H227" s="206"/>
      <c r="I227" s="206"/>
      <c r="J227" s="207"/>
      <c r="K227" s="148" t="s">
        <v>95</v>
      </c>
      <c r="L227" s="149"/>
      <c r="M227" s="149"/>
      <c r="N227" s="149"/>
      <c r="O227" s="149"/>
      <c r="P227" s="701"/>
      <c r="Q227" s="149"/>
      <c r="R227" s="149"/>
      <c r="S227" s="149"/>
      <c r="T227" s="701"/>
      <c r="U227" s="701"/>
      <c r="V227" s="149"/>
      <c r="W227" s="149"/>
      <c r="X227" s="149"/>
      <c r="Y227" s="149"/>
      <c r="Z227" s="149"/>
      <c r="AA227" s="149"/>
      <c r="AB227" s="149"/>
      <c r="AC227" s="149"/>
      <c r="AD227" s="149"/>
      <c r="AE227" s="149"/>
      <c r="AF227" s="149"/>
      <c r="AG227" s="149"/>
      <c r="AH227" s="149"/>
      <c r="AI227" s="150"/>
      <c r="AJ227" s="1339" t="s">
        <v>473</v>
      </c>
      <c r="AK227" s="1339" t="s">
        <v>472</v>
      </c>
    </row>
    <row r="228" spans="2:37" ht="13.5" thickBot="1" x14ac:dyDescent="0.25">
      <c r="B228" s="208"/>
      <c r="C228" s="209"/>
      <c r="D228" s="209"/>
      <c r="E228" s="209"/>
      <c r="F228" s="209"/>
      <c r="G228" s="209"/>
      <c r="H228" s="209"/>
      <c r="I228" s="209"/>
      <c r="J228" s="210"/>
      <c r="K228" s="154" t="s">
        <v>169</v>
      </c>
      <c r="L228" s="155"/>
      <c r="M228" s="155"/>
      <c r="N228" s="155"/>
      <c r="O228" s="155"/>
      <c r="P228" s="704"/>
      <c r="Q228" s="155"/>
      <c r="R228" s="155"/>
      <c r="S228" s="155"/>
      <c r="T228" s="704"/>
      <c r="U228" s="704"/>
      <c r="V228" s="155"/>
      <c r="W228" s="155"/>
      <c r="X228" s="155"/>
      <c r="Y228" s="155"/>
      <c r="Z228" s="155"/>
      <c r="AA228" s="155"/>
      <c r="AB228" s="155"/>
      <c r="AC228" s="155"/>
      <c r="AD228" s="155"/>
      <c r="AE228" s="155"/>
      <c r="AF228" s="155"/>
      <c r="AG228" s="155"/>
      <c r="AH228" s="155"/>
      <c r="AI228" s="156"/>
      <c r="AJ228" s="1102"/>
      <c r="AK228" s="1102"/>
    </row>
    <row r="229" spans="2:37" ht="26.25" thickBot="1" x14ac:dyDescent="0.25">
      <c r="B229" s="157" t="s">
        <v>41</v>
      </c>
      <c r="C229" s="158" t="s">
        <v>42</v>
      </c>
      <c r="D229" s="159" t="s">
        <v>43</v>
      </c>
      <c r="E229" s="211"/>
      <c r="F229" s="161" t="s">
        <v>177</v>
      </c>
      <c r="G229" s="212" t="s">
        <v>47</v>
      </c>
      <c r="H229" s="163" t="s">
        <v>0</v>
      </c>
      <c r="I229" s="164" t="s">
        <v>1</v>
      </c>
      <c r="J229" s="164" t="s">
        <v>2</v>
      </c>
      <c r="K229" s="165" t="s">
        <v>3</v>
      </c>
      <c r="L229" s="165" t="s">
        <v>4</v>
      </c>
      <c r="M229" s="166" t="s">
        <v>5</v>
      </c>
      <c r="N229" s="164">
        <v>100</v>
      </c>
      <c r="O229" s="167">
        <v>150</v>
      </c>
      <c r="P229" s="779">
        <v>176</v>
      </c>
      <c r="Q229" s="167">
        <v>200</v>
      </c>
      <c r="R229" s="167">
        <v>250</v>
      </c>
      <c r="S229" s="167">
        <v>300</v>
      </c>
      <c r="T229" s="779">
        <v>302</v>
      </c>
      <c r="U229" s="779">
        <v>340</v>
      </c>
      <c r="V229" s="167">
        <v>350</v>
      </c>
      <c r="W229" s="167">
        <v>400</v>
      </c>
      <c r="X229" s="167">
        <v>450</v>
      </c>
      <c r="Y229" s="167">
        <v>500</v>
      </c>
      <c r="Z229" s="167">
        <v>550</v>
      </c>
      <c r="AA229" s="167">
        <v>600</v>
      </c>
      <c r="AB229" s="167">
        <v>650</v>
      </c>
      <c r="AC229" s="167">
        <v>700</v>
      </c>
      <c r="AD229" s="167">
        <v>750</v>
      </c>
      <c r="AE229" s="167">
        <v>800</v>
      </c>
      <c r="AF229" s="167">
        <v>850</v>
      </c>
      <c r="AG229" s="167">
        <v>900</v>
      </c>
      <c r="AH229" s="167">
        <v>950</v>
      </c>
      <c r="AI229" s="168">
        <v>1000</v>
      </c>
      <c r="AJ229" s="1102"/>
      <c r="AK229" s="1102"/>
    </row>
    <row r="230" spans="2:37" x14ac:dyDescent="0.2">
      <c r="B230" s="1037" t="s">
        <v>48</v>
      </c>
      <c r="C230" s="1298" t="s">
        <v>215</v>
      </c>
      <c r="D230" s="1039" t="s">
        <v>74</v>
      </c>
      <c r="E230" s="1040"/>
      <c r="F230" s="1041" t="s">
        <v>96</v>
      </c>
      <c r="G230" s="1258" t="s">
        <v>186</v>
      </c>
      <c r="H230" s="1335" t="s">
        <v>24</v>
      </c>
      <c r="I230" s="213">
        <v>1989</v>
      </c>
      <c r="J230" s="1109" t="s">
        <v>211</v>
      </c>
      <c r="K230" s="174">
        <v>60</v>
      </c>
      <c r="L230" s="174">
        <v>32</v>
      </c>
      <c r="M230" s="174"/>
      <c r="N230" s="174">
        <v>32</v>
      </c>
      <c r="O230" s="671">
        <f t="shared" ref="O230:O242" si="73">N230-(0.5*(N230-Q230))</f>
        <v>30.6</v>
      </c>
      <c r="P230" s="787">
        <f>IF(O230="",IF(N230="","",(N230-(N230-Q230)/($Q$5-$N$5)*($P$5-$N$5))),(O230-(O230-Q230)/($Q$5-$O$5)*($P$5-$O$5)))</f>
        <v>29.872</v>
      </c>
      <c r="Q230" s="174">
        <v>29.2</v>
      </c>
      <c r="R230" s="671">
        <f t="shared" ref="R230:R242" si="74">Q230-(0.5*(Q230-S230))</f>
        <v>28.75</v>
      </c>
      <c r="S230" s="174">
        <v>28.3</v>
      </c>
      <c r="T230" s="787">
        <f>IF(S230="","",(S230-(S230-W230)/($W$5-$S$5)*($T$5-$S$5)))</f>
        <v>28.282</v>
      </c>
      <c r="U230" s="787">
        <f>IF(S230="","",(S230-(S230-W230)/($W$5-$S$5)*($U$5-$S$5)))</f>
        <v>27.94</v>
      </c>
      <c r="V230" s="671">
        <f t="shared" ref="V230:V251" si="75">S230-(0.5*(S230-W230))</f>
        <v>27.85</v>
      </c>
      <c r="W230" s="174">
        <v>27.4</v>
      </c>
      <c r="X230" s="671">
        <f t="shared" ref="X230:X251" si="76">W230-(0.5*(W230-Y230))</f>
        <v>26.65</v>
      </c>
      <c r="Y230" s="174">
        <v>25.9</v>
      </c>
      <c r="Z230" s="671">
        <f t="shared" ref="Z230:Z251" si="77">Y230-(0.5*(Y230-AA230))</f>
        <v>24.75</v>
      </c>
      <c r="AA230" s="174">
        <v>23.6</v>
      </c>
      <c r="AB230" s="174">
        <v>23.2</v>
      </c>
      <c r="AC230" s="174">
        <v>23</v>
      </c>
      <c r="AD230" s="174">
        <v>22.3</v>
      </c>
      <c r="AE230" s="174">
        <v>21.3</v>
      </c>
      <c r="AF230" s="174">
        <v>20.6</v>
      </c>
      <c r="AG230" s="174">
        <v>20.3</v>
      </c>
      <c r="AH230" s="174">
        <v>19.600000000000001</v>
      </c>
      <c r="AI230" s="175">
        <v>17.8</v>
      </c>
      <c r="AJ230" s="1102"/>
      <c r="AK230" s="1102"/>
    </row>
    <row r="231" spans="2:37" x14ac:dyDescent="0.2">
      <c r="B231" s="1017"/>
      <c r="C231" s="1274"/>
      <c r="D231" s="1024"/>
      <c r="E231" s="1025"/>
      <c r="F231" s="1042"/>
      <c r="G231" s="1250"/>
      <c r="H231" s="1323"/>
      <c r="I231" s="214" t="s">
        <v>32</v>
      </c>
      <c r="J231" s="1049"/>
      <c r="K231" s="177"/>
      <c r="L231" s="178" t="s">
        <v>9</v>
      </c>
      <c r="M231" s="178"/>
      <c r="N231" s="174">
        <v>32</v>
      </c>
      <c r="O231" s="671">
        <f t="shared" si="73"/>
        <v>30.6</v>
      </c>
      <c r="P231" s="788">
        <f t="shared" ref="P231:P252" si="78">IF(O231="",IF(N231="","",(N231-(N231-Q231)/($Q$5-$N$5)*($P$5-$N$5))),(O231-(O231-Q231)/($Q$5-$O$5)*($P$5-$O$5)))</f>
        <v>29.872</v>
      </c>
      <c r="Q231" s="174">
        <v>29.2</v>
      </c>
      <c r="R231" s="671">
        <f t="shared" si="74"/>
        <v>28.75</v>
      </c>
      <c r="S231" s="174">
        <v>28.3</v>
      </c>
      <c r="T231" s="788">
        <f t="shared" ref="T231:T252" si="79">IF(S231="","",(S231-(S231-W231)/($W$5-$S$5)*($T$5-$S$5)))</f>
        <v>28.282</v>
      </c>
      <c r="U231" s="788">
        <f t="shared" ref="U231:U252" si="80">IF(S231="","",(S231-(S231-W231)/($W$5-$S$5)*($U$5-$S$5)))</f>
        <v>27.94</v>
      </c>
      <c r="V231" s="671">
        <f t="shared" si="75"/>
        <v>27.85</v>
      </c>
      <c r="W231" s="174">
        <v>27.4</v>
      </c>
      <c r="X231" s="671">
        <f t="shared" si="76"/>
        <v>26.65</v>
      </c>
      <c r="Y231" s="174">
        <v>25.9</v>
      </c>
      <c r="Z231" s="671">
        <f t="shared" si="77"/>
        <v>24.75</v>
      </c>
      <c r="AA231" s="174">
        <v>23.6</v>
      </c>
      <c r="AB231" s="174">
        <v>23.2</v>
      </c>
      <c r="AC231" s="174">
        <v>23</v>
      </c>
      <c r="AD231" s="174">
        <v>22.3</v>
      </c>
      <c r="AE231" s="174">
        <v>21.3</v>
      </c>
      <c r="AF231" s="174">
        <v>20.6</v>
      </c>
      <c r="AG231" s="174">
        <v>20.3</v>
      </c>
      <c r="AH231" s="174">
        <v>19.600000000000001</v>
      </c>
      <c r="AI231" s="175">
        <v>17.8</v>
      </c>
      <c r="AJ231" s="1102"/>
      <c r="AK231" s="1102"/>
    </row>
    <row r="232" spans="2:37" x14ac:dyDescent="0.2">
      <c r="B232" s="1017"/>
      <c r="C232" s="1274"/>
      <c r="D232" s="1024"/>
      <c r="E232" s="1025"/>
      <c r="F232" s="1042"/>
      <c r="G232" s="1250"/>
      <c r="H232" s="1323"/>
      <c r="I232" s="214" t="s">
        <v>35</v>
      </c>
      <c r="J232" s="1049"/>
      <c r="K232" s="177"/>
      <c r="L232" s="178" t="s">
        <v>9</v>
      </c>
      <c r="M232" s="178"/>
      <c r="N232" s="174">
        <v>32</v>
      </c>
      <c r="O232" s="671">
        <f t="shared" si="73"/>
        <v>30.6</v>
      </c>
      <c r="P232" s="788">
        <f t="shared" si="78"/>
        <v>29.872</v>
      </c>
      <c r="Q232" s="174">
        <v>29.2</v>
      </c>
      <c r="R232" s="671">
        <f t="shared" si="74"/>
        <v>28.75</v>
      </c>
      <c r="S232" s="174">
        <v>28.3</v>
      </c>
      <c r="T232" s="788">
        <f t="shared" si="79"/>
        <v>28.282</v>
      </c>
      <c r="U232" s="788">
        <f t="shared" si="80"/>
        <v>27.94</v>
      </c>
      <c r="V232" s="671">
        <f t="shared" si="75"/>
        <v>27.85</v>
      </c>
      <c r="W232" s="174">
        <v>27.4</v>
      </c>
      <c r="X232" s="671">
        <f t="shared" si="76"/>
        <v>26.65</v>
      </c>
      <c r="Y232" s="174">
        <v>25.9</v>
      </c>
      <c r="Z232" s="671">
        <f t="shared" si="77"/>
        <v>24.75</v>
      </c>
      <c r="AA232" s="174">
        <v>23.6</v>
      </c>
      <c r="AB232" s="174">
        <v>23.2</v>
      </c>
      <c r="AC232" s="174">
        <v>23</v>
      </c>
      <c r="AD232" s="174">
        <v>22.3</v>
      </c>
      <c r="AE232" s="174">
        <v>21.3</v>
      </c>
      <c r="AF232" s="174">
        <v>20.6</v>
      </c>
      <c r="AG232" s="174">
        <v>20.3</v>
      </c>
      <c r="AH232" s="174">
        <v>19.600000000000001</v>
      </c>
      <c r="AI232" s="175">
        <v>17.8</v>
      </c>
      <c r="AJ232" s="1102"/>
      <c r="AK232" s="1102"/>
    </row>
    <row r="233" spans="2:37" x14ac:dyDescent="0.2">
      <c r="B233" s="1018"/>
      <c r="C233" s="1275"/>
      <c r="D233" s="1026"/>
      <c r="E233" s="1027"/>
      <c r="F233" s="1043"/>
      <c r="G233" s="1251"/>
      <c r="H233" s="1324"/>
      <c r="I233" s="214" t="s">
        <v>10</v>
      </c>
      <c r="J233" s="1049"/>
      <c r="K233" s="177"/>
      <c r="L233" s="178" t="s">
        <v>9</v>
      </c>
      <c r="M233" s="178"/>
      <c r="N233" s="174">
        <v>32</v>
      </c>
      <c r="O233" s="671">
        <f t="shared" si="73"/>
        <v>30.6</v>
      </c>
      <c r="P233" s="788">
        <f t="shared" si="78"/>
        <v>29.872</v>
      </c>
      <c r="Q233" s="174">
        <v>29.2</v>
      </c>
      <c r="R233" s="671">
        <f t="shared" si="74"/>
        <v>28.75</v>
      </c>
      <c r="S233" s="174">
        <v>28.3</v>
      </c>
      <c r="T233" s="788">
        <f t="shared" si="79"/>
        <v>28.282</v>
      </c>
      <c r="U233" s="788">
        <f t="shared" si="80"/>
        <v>27.94</v>
      </c>
      <c r="V233" s="671">
        <f t="shared" si="75"/>
        <v>27.85</v>
      </c>
      <c r="W233" s="174">
        <v>27.4</v>
      </c>
      <c r="X233" s="671">
        <f t="shared" si="76"/>
        <v>26.65</v>
      </c>
      <c r="Y233" s="174">
        <v>25.9</v>
      </c>
      <c r="Z233" s="671">
        <f t="shared" si="77"/>
        <v>24.75</v>
      </c>
      <c r="AA233" s="174">
        <v>23.6</v>
      </c>
      <c r="AB233" s="174">
        <v>23.2</v>
      </c>
      <c r="AC233" s="174">
        <v>23</v>
      </c>
      <c r="AD233" s="174">
        <v>22.3</v>
      </c>
      <c r="AE233" s="174">
        <v>21.3</v>
      </c>
      <c r="AF233" s="174">
        <v>20.6</v>
      </c>
      <c r="AG233" s="174">
        <v>20.3</v>
      </c>
      <c r="AH233" s="174">
        <v>19.600000000000001</v>
      </c>
      <c r="AI233" s="175">
        <v>17.8</v>
      </c>
      <c r="AJ233" s="1102"/>
      <c r="AK233" s="1102"/>
    </row>
    <row r="234" spans="2:37" x14ac:dyDescent="0.2">
      <c r="B234" s="1016" t="s">
        <v>57</v>
      </c>
      <c r="C234" s="1273" t="s">
        <v>83</v>
      </c>
      <c r="D234" s="1022" t="s">
        <v>75</v>
      </c>
      <c r="E234" s="1023"/>
      <c r="F234" s="1238" t="s">
        <v>264</v>
      </c>
      <c r="G234" s="1249" t="s">
        <v>187</v>
      </c>
      <c r="H234" s="1322" t="s">
        <v>24</v>
      </c>
      <c r="I234" s="214">
        <v>1992</v>
      </c>
      <c r="J234" s="1049"/>
      <c r="K234" s="179">
        <v>60</v>
      </c>
      <c r="L234" s="179">
        <v>32</v>
      </c>
      <c r="M234" s="179">
        <v>32</v>
      </c>
      <c r="N234" s="174">
        <v>32</v>
      </c>
      <c r="O234" s="671">
        <f t="shared" si="73"/>
        <v>30.6</v>
      </c>
      <c r="P234" s="788">
        <f t="shared" si="78"/>
        <v>29.872</v>
      </c>
      <c r="Q234" s="174">
        <v>29.2</v>
      </c>
      <c r="R234" s="671">
        <f t="shared" si="74"/>
        <v>28.75</v>
      </c>
      <c r="S234" s="174">
        <v>28.3</v>
      </c>
      <c r="T234" s="788">
        <f t="shared" si="79"/>
        <v>28.282</v>
      </c>
      <c r="U234" s="788">
        <f t="shared" si="80"/>
        <v>27.94</v>
      </c>
      <c r="V234" s="671">
        <f t="shared" si="75"/>
        <v>27.85</v>
      </c>
      <c r="W234" s="174">
        <v>27.4</v>
      </c>
      <c r="X234" s="671">
        <f t="shared" si="76"/>
        <v>26.65</v>
      </c>
      <c r="Y234" s="174">
        <v>25.9</v>
      </c>
      <c r="Z234" s="671">
        <f t="shared" si="77"/>
        <v>24.75</v>
      </c>
      <c r="AA234" s="174">
        <v>23.6</v>
      </c>
      <c r="AB234" s="174">
        <v>23.2</v>
      </c>
      <c r="AC234" s="174">
        <v>23</v>
      </c>
      <c r="AD234" s="174">
        <v>22.3</v>
      </c>
      <c r="AE234" s="174">
        <v>21.3</v>
      </c>
      <c r="AF234" s="174">
        <v>20.6</v>
      </c>
      <c r="AG234" s="174">
        <v>20.3</v>
      </c>
      <c r="AH234" s="174">
        <v>19.600000000000001</v>
      </c>
      <c r="AI234" s="175">
        <v>17.8</v>
      </c>
      <c r="AJ234" s="1102"/>
      <c r="AK234" s="1102"/>
    </row>
    <row r="235" spans="2:37" x14ac:dyDescent="0.2">
      <c r="B235" s="1017"/>
      <c r="C235" s="1274"/>
      <c r="D235" s="1024"/>
      <c r="E235" s="1025"/>
      <c r="F235" s="1042"/>
      <c r="G235" s="1250"/>
      <c r="H235" s="1323"/>
      <c r="I235" s="214" t="s">
        <v>11</v>
      </c>
      <c r="J235" s="1049"/>
      <c r="K235" s="177"/>
      <c r="L235" s="178" t="s">
        <v>9</v>
      </c>
      <c r="M235" s="178"/>
      <c r="N235" s="174">
        <v>32</v>
      </c>
      <c r="O235" s="671">
        <f t="shared" si="73"/>
        <v>30.6</v>
      </c>
      <c r="P235" s="788">
        <f t="shared" si="78"/>
        <v>29.872</v>
      </c>
      <c r="Q235" s="174">
        <v>29.2</v>
      </c>
      <c r="R235" s="671">
        <f t="shared" si="74"/>
        <v>28.75</v>
      </c>
      <c r="S235" s="174">
        <v>28.3</v>
      </c>
      <c r="T235" s="788">
        <f t="shared" si="79"/>
        <v>28.282</v>
      </c>
      <c r="U235" s="788">
        <f t="shared" si="80"/>
        <v>27.94</v>
      </c>
      <c r="V235" s="671">
        <f t="shared" si="75"/>
        <v>27.85</v>
      </c>
      <c r="W235" s="174">
        <v>27.4</v>
      </c>
      <c r="X235" s="671">
        <f t="shared" si="76"/>
        <v>26.65</v>
      </c>
      <c r="Y235" s="174">
        <v>25.9</v>
      </c>
      <c r="Z235" s="671">
        <f t="shared" si="77"/>
        <v>24.75</v>
      </c>
      <c r="AA235" s="174">
        <v>23.6</v>
      </c>
      <c r="AB235" s="174">
        <v>23.2</v>
      </c>
      <c r="AC235" s="174">
        <v>23</v>
      </c>
      <c r="AD235" s="174">
        <v>22.3</v>
      </c>
      <c r="AE235" s="174">
        <v>21.3</v>
      </c>
      <c r="AF235" s="174">
        <v>20.6</v>
      </c>
      <c r="AG235" s="174">
        <v>20.3</v>
      </c>
      <c r="AH235" s="174">
        <v>19.600000000000001</v>
      </c>
      <c r="AI235" s="175">
        <v>17.8</v>
      </c>
      <c r="AJ235" s="1102"/>
      <c r="AK235" s="1102"/>
    </row>
    <row r="236" spans="2:37" x14ac:dyDescent="0.2">
      <c r="B236" s="1017"/>
      <c r="C236" s="1274"/>
      <c r="D236" s="1024"/>
      <c r="E236" s="1025"/>
      <c r="F236" s="1042"/>
      <c r="G236" s="1250"/>
      <c r="H236" s="1323"/>
      <c r="I236" s="214" t="s">
        <v>12</v>
      </c>
      <c r="J236" s="1049"/>
      <c r="K236" s="177"/>
      <c r="L236" s="178" t="s">
        <v>9</v>
      </c>
      <c r="M236" s="178"/>
      <c r="N236" s="174">
        <v>32</v>
      </c>
      <c r="O236" s="671">
        <f t="shared" si="73"/>
        <v>30.6</v>
      </c>
      <c r="P236" s="788">
        <f t="shared" si="78"/>
        <v>29.872</v>
      </c>
      <c r="Q236" s="174">
        <v>29.2</v>
      </c>
      <c r="R236" s="671">
        <f t="shared" si="74"/>
        <v>28.75</v>
      </c>
      <c r="S236" s="174">
        <v>28.3</v>
      </c>
      <c r="T236" s="788">
        <f t="shared" si="79"/>
        <v>28.282</v>
      </c>
      <c r="U236" s="788">
        <f t="shared" si="80"/>
        <v>27.94</v>
      </c>
      <c r="V236" s="671">
        <f t="shared" si="75"/>
        <v>27.85</v>
      </c>
      <c r="W236" s="174">
        <v>27.4</v>
      </c>
      <c r="X236" s="671">
        <f t="shared" si="76"/>
        <v>26.65</v>
      </c>
      <c r="Y236" s="174">
        <v>25.9</v>
      </c>
      <c r="Z236" s="671">
        <f t="shared" si="77"/>
        <v>24.75</v>
      </c>
      <c r="AA236" s="174">
        <v>23.6</v>
      </c>
      <c r="AB236" s="174">
        <v>23.2</v>
      </c>
      <c r="AC236" s="174">
        <v>23</v>
      </c>
      <c r="AD236" s="174">
        <v>22.3</v>
      </c>
      <c r="AE236" s="174">
        <v>21.3</v>
      </c>
      <c r="AF236" s="174">
        <v>20.6</v>
      </c>
      <c r="AG236" s="174">
        <v>20.3</v>
      </c>
      <c r="AH236" s="174">
        <v>19.600000000000001</v>
      </c>
      <c r="AI236" s="175">
        <v>17.8</v>
      </c>
      <c r="AJ236" s="1102"/>
      <c r="AK236" s="1102"/>
    </row>
    <row r="237" spans="2:37" x14ac:dyDescent="0.2">
      <c r="B237" s="1018"/>
      <c r="C237" s="1275"/>
      <c r="D237" s="1026"/>
      <c r="E237" s="1027"/>
      <c r="F237" s="1043"/>
      <c r="G237" s="1251"/>
      <c r="H237" s="1324"/>
      <c r="I237" s="214" t="s">
        <v>13</v>
      </c>
      <c r="J237" s="1049"/>
      <c r="K237" s="177"/>
      <c r="L237" s="178" t="s">
        <v>9</v>
      </c>
      <c r="M237" s="178"/>
      <c r="N237" s="174">
        <v>32</v>
      </c>
      <c r="O237" s="671">
        <f t="shared" si="73"/>
        <v>30.6</v>
      </c>
      <c r="P237" s="788">
        <f t="shared" si="78"/>
        <v>29.872</v>
      </c>
      <c r="Q237" s="174">
        <v>29.2</v>
      </c>
      <c r="R237" s="671">
        <f t="shared" si="74"/>
        <v>28.75</v>
      </c>
      <c r="S237" s="174">
        <v>28.3</v>
      </c>
      <c r="T237" s="788">
        <f t="shared" si="79"/>
        <v>28.282</v>
      </c>
      <c r="U237" s="788">
        <f t="shared" si="80"/>
        <v>27.94</v>
      </c>
      <c r="V237" s="671">
        <f t="shared" si="75"/>
        <v>27.85</v>
      </c>
      <c r="W237" s="174">
        <v>27.4</v>
      </c>
      <c r="X237" s="671">
        <f t="shared" si="76"/>
        <v>26.65</v>
      </c>
      <c r="Y237" s="174">
        <v>25.9</v>
      </c>
      <c r="Z237" s="671">
        <f t="shared" si="77"/>
        <v>24.75</v>
      </c>
      <c r="AA237" s="174">
        <v>23.6</v>
      </c>
      <c r="AB237" s="174">
        <v>23.2</v>
      </c>
      <c r="AC237" s="174">
        <v>23</v>
      </c>
      <c r="AD237" s="174">
        <v>22.3</v>
      </c>
      <c r="AE237" s="174">
        <v>21.3</v>
      </c>
      <c r="AF237" s="174">
        <v>20.6</v>
      </c>
      <c r="AG237" s="174">
        <v>20.3</v>
      </c>
      <c r="AH237" s="174">
        <v>19.600000000000001</v>
      </c>
      <c r="AI237" s="175">
        <v>17.8</v>
      </c>
      <c r="AJ237" s="1102"/>
      <c r="AK237" s="1102"/>
    </row>
    <row r="238" spans="2:37" x14ac:dyDescent="0.2">
      <c r="B238" s="1016" t="s">
        <v>57</v>
      </c>
      <c r="C238" s="1273" t="s">
        <v>227</v>
      </c>
      <c r="D238" s="1022" t="s">
        <v>75</v>
      </c>
      <c r="E238" s="1023"/>
      <c r="F238" s="1238" t="s">
        <v>279</v>
      </c>
      <c r="G238" s="1249" t="s">
        <v>187</v>
      </c>
      <c r="H238" s="1322" t="s">
        <v>24</v>
      </c>
      <c r="I238" s="214">
        <v>1995</v>
      </c>
      <c r="J238" s="1049"/>
      <c r="K238" s="217">
        <v>60</v>
      </c>
      <c r="L238" s="217">
        <v>32</v>
      </c>
      <c r="M238" s="217">
        <v>32</v>
      </c>
      <c r="N238" s="174">
        <v>32</v>
      </c>
      <c r="O238" s="671">
        <f t="shared" si="73"/>
        <v>30.6</v>
      </c>
      <c r="P238" s="788">
        <f t="shared" si="78"/>
        <v>29.872</v>
      </c>
      <c r="Q238" s="174">
        <v>29.2</v>
      </c>
      <c r="R238" s="671">
        <f t="shared" si="74"/>
        <v>28.75</v>
      </c>
      <c r="S238" s="174">
        <v>28.3</v>
      </c>
      <c r="T238" s="788">
        <f t="shared" si="79"/>
        <v>28.282</v>
      </c>
      <c r="U238" s="788">
        <f t="shared" si="80"/>
        <v>27.94</v>
      </c>
      <c r="V238" s="671">
        <f t="shared" si="75"/>
        <v>27.85</v>
      </c>
      <c r="W238" s="174">
        <v>27.4</v>
      </c>
      <c r="X238" s="671">
        <f t="shared" si="76"/>
        <v>26.65</v>
      </c>
      <c r="Y238" s="174">
        <v>25.9</v>
      </c>
      <c r="Z238" s="671">
        <f t="shared" si="77"/>
        <v>24.75</v>
      </c>
      <c r="AA238" s="174">
        <v>23.6</v>
      </c>
      <c r="AB238" s="174">
        <v>23.2</v>
      </c>
      <c r="AC238" s="174">
        <v>23</v>
      </c>
      <c r="AD238" s="174">
        <v>22.3</v>
      </c>
      <c r="AE238" s="174">
        <v>21.3</v>
      </c>
      <c r="AF238" s="174">
        <v>20.6</v>
      </c>
      <c r="AG238" s="174">
        <v>20.3</v>
      </c>
      <c r="AH238" s="174">
        <v>19.600000000000001</v>
      </c>
      <c r="AI238" s="175">
        <v>17.8</v>
      </c>
      <c r="AJ238" s="1102"/>
      <c r="AK238" s="1102"/>
    </row>
    <row r="239" spans="2:37" x14ac:dyDescent="0.2">
      <c r="B239" s="1017"/>
      <c r="C239" s="1274"/>
      <c r="D239" s="1024"/>
      <c r="E239" s="1025"/>
      <c r="F239" s="1042"/>
      <c r="G239" s="1250"/>
      <c r="H239" s="1323"/>
      <c r="I239" s="214" t="s">
        <v>26</v>
      </c>
      <c r="J239" s="1049"/>
      <c r="K239" s="177"/>
      <c r="L239" s="178" t="s">
        <v>9</v>
      </c>
      <c r="M239" s="178"/>
      <c r="N239" s="174">
        <v>32</v>
      </c>
      <c r="O239" s="671">
        <f t="shared" si="73"/>
        <v>30.6</v>
      </c>
      <c r="P239" s="788">
        <f t="shared" si="78"/>
        <v>29.872</v>
      </c>
      <c r="Q239" s="174">
        <v>29.2</v>
      </c>
      <c r="R239" s="671">
        <f t="shared" si="74"/>
        <v>28.75</v>
      </c>
      <c r="S239" s="174">
        <v>28.3</v>
      </c>
      <c r="T239" s="788">
        <f t="shared" si="79"/>
        <v>28.282</v>
      </c>
      <c r="U239" s="788">
        <f t="shared" si="80"/>
        <v>27.94</v>
      </c>
      <c r="V239" s="671">
        <f t="shared" si="75"/>
        <v>27.85</v>
      </c>
      <c r="W239" s="174">
        <v>27.4</v>
      </c>
      <c r="X239" s="671">
        <f t="shared" si="76"/>
        <v>26.65</v>
      </c>
      <c r="Y239" s="174">
        <v>25.9</v>
      </c>
      <c r="Z239" s="671">
        <f t="shared" si="77"/>
        <v>24.75</v>
      </c>
      <c r="AA239" s="174">
        <v>23.6</v>
      </c>
      <c r="AB239" s="174">
        <v>23.2</v>
      </c>
      <c r="AC239" s="174">
        <v>23</v>
      </c>
      <c r="AD239" s="174">
        <v>22.3</v>
      </c>
      <c r="AE239" s="174">
        <v>21.3</v>
      </c>
      <c r="AF239" s="174">
        <v>20.6</v>
      </c>
      <c r="AG239" s="174">
        <v>20.3</v>
      </c>
      <c r="AH239" s="174">
        <v>19.600000000000001</v>
      </c>
      <c r="AI239" s="175">
        <v>17.8</v>
      </c>
      <c r="AJ239" s="1102"/>
      <c r="AK239" s="1102"/>
    </row>
    <row r="240" spans="2:37" x14ac:dyDescent="0.2">
      <c r="B240" s="1017"/>
      <c r="C240" s="1274"/>
      <c r="D240" s="1024"/>
      <c r="E240" s="1025"/>
      <c r="F240" s="1042"/>
      <c r="G240" s="1250"/>
      <c r="H240" s="1323"/>
      <c r="I240" s="214" t="s">
        <v>15</v>
      </c>
      <c r="J240" s="1049"/>
      <c r="K240" s="177"/>
      <c r="L240" s="178" t="s">
        <v>9</v>
      </c>
      <c r="M240" s="178"/>
      <c r="N240" s="174">
        <v>32</v>
      </c>
      <c r="O240" s="671">
        <f t="shared" si="73"/>
        <v>30.6</v>
      </c>
      <c r="P240" s="788">
        <f t="shared" si="78"/>
        <v>29.872</v>
      </c>
      <c r="Q240" s="174">
        <v>29.2</v>
      </c>
      <c r="R240" s="671">
        <f t="shared" si="74"/>
        <v>28.75</v>
      </c>
      <c r="S240" s="174">
        <v>28.3</v>
      </c>
      <c r="T240" s="788">
        <f t="shared" si="79"/>
        <v>28.282</v>
      </c>
      <c r="U240" s="788">
        <f t="shared" si="80"/>
        <v>27.94</v>
      </c>
      <c r="V240" s="671">
        <f t="shared" si="75"/>
        <v>27.85</v>
      </c>
      <c r="W240" s="174">
        <v>27.4</v>
      </c>
      <c r="X240" s="671">
        <f t="shared" si="76"/>
        <v>26.65</v>
      </c>
      <c r="Y240" s="174">
        <v>25.9</v>
      </c>
      <c r="Z240" s="671">
        <f t="shared" si="77"/>
        <v>24.75</v>
      </c>
      <c r="AA240" s="174">
        <v>23.6</v>
      </c>
      <c r="AB240" s="174">
        <v>23.2</v>
      </c>
      <c r="AC240" s="174">
        <v>23</v>
      </c>
      <c r="AD240" s="174">
        <v>22.3</v>
      </c>
      <c r="AE240" s="174">
        <v>21.3</v>
      </c>
      <c r="AF240" s="174">
        <v>20.6</v>
      </c>
      <c r="AG240" s="174">
        <v>20.3</v>
      </c>
      <c r="AH240" s="174">
        <v>19.600000000000001</v>
      </c>
      <c r="AI240" s="175">
        <v>17.8</v>
      </c>
      <c r="AJ240" s="1102"/>
      <c r="AK240" s="1102"/>
    </row>
    <row r="241" spans="2:37" x14ac:dyDescent="0.2">
      <c r="B241" s="1018"/>
      <c r="C241" s="1275"/>
      <c r="D241" s="1026"/>
      <c r="E241" s="1027"/>
      <c r="F241" s="1043"/>
      <c r="G241" s="1251"/>
      <c r="H241" s="1324"/>
      <c r="I241" s="214" t="s">
        <v>27</v>
      </c>
      <c r="J241" s="1049"/>
      <c r="K241" s="177"/>
      <c r="L241" s="178" t="s">
        <v>9</v>
      </c>
      <c r="M241" s="178"/>
      <c r="N241" s="174">
        <v>32</v>
      </c>
      <c r="O241" s="671">
        <f t="shared" si="73"/>
        <v>30.6</v>
      </c>
      <c r="P241" s="788">
        <f t="shared" si="78"/>
        <v>29.872</v>
      </c>
      <c r="Q241" s="174">
        <v>29.2</v>
      </c>
      <c r="R241" s="671">
        <f t="shared" si="74"/>
        <v>28.75</v>
      </c>
      <c r="S241" s="174">
        <v>28.3</v>
      </c>
      <c r="T241" s="788">
        <f t="shared" si="79"/>
        <v>28.282</v>
      </c>
      <c r="U241" s="788">
        <f t="shared" si="80"/>
        <v>27.94</v>
      </c>
      <c r="V241" s="671">
        <f t="shared" si="75"/>
        <v>27.85</v>
      </c>
      <c r="W241" s="174">
        <v>27.4</v>
      </c>
      <c r="X241" s="671">
        <f t="shared" si="76"/>
        <v>26.65</v>
      </c>
      <c r="Y241" s="174">
        <v>25.9</v>
      </c>
      <c r="Z241" s="671">
        <f t="shared" si="77"/>
        <v>24.75</v>
      </c>
      <c r="AA241" s="174">
        <v>23.6</v>
      </c>
      <c r="AB241" s="174">
        <v>23.2</v>
      </c>
      <c r="AC241" s="174">
        <v>23</v>
      </c>
      <c r="AD241" s="174">
        <v>22.3</v>
      </c>
      <c r="AE241" s="174">
        <v>21.3</v>
      </c>
      <c r="AF241" s="174">
        <v>20.6</v>
      </c>
      <c r="AG241" s="174">
        <v>20.3</v>
      </c>
      <c r="AH241" s="174">
        <v>19.600000000000001</v>
      </c>
      <c r="AI241" s="175">
        <v>17.8</v>
      </c>
      <c r="AJ241" s="1102"/>
      <c r="AK241" s="1102"/>
    </row>
    <row r="242" spans="2:37" x14ac:dyDescent="0.2">
      <c r="B242" s="1016" t="s">
        <v>57</v>
      </c>
      <c r="C242" s="215" t="s">
        <v>227</v>
      </c>
      <c r="D242" s="1022" t="s">
        <v>75</v>
      </c>
      <c r="E242" s="1023"/>
      <c r="F242" s="1238" t="s">
        <v>289</v>
      </c>
      <c r="G242" s="1249" t="s">
        <v>187</v>
      </c>
      <c r="H242" s="1322" t="s">
        <v>24</v>
      </c>
      <c r="I242" s="214">
        <v>1998</v>
      </c>
      <c r="J242" s="1049"/>
      <c r="K242" s="218">
        <v>60</v>
      </c>
      <c r="L242" s="218">
        <v>32</v>
      </c>
      <c r="M242" s="179">
        <v>32</v>
      </c>
      <c r="N242" s="174">
        <v>32</v>
      </c>
      <c r="O242" s="671">
        <f t="shared" si="73"/>
        <v>30.6</v>
      </c>
      <c r="P242" s="788">
        <f t="shared" si="78"/>
        <v>29.872</v>
      </c>
      <c r="Q242" s="179">
        <v>29.2</v>
      </c>
      <c r="R242" s="671">
        <f t="shared" si="74"/>
        <v>28.799999999999997</v>
      </c>
      <c r="S242" s="179">
        <v>28.4</v>
      </c>
      <c r="T242" s="788">
        <f t="shared" si="79"/>
        <v>28.381999999999998</v>
      </c>
      <c r="U242" s="788">
        <f t="shared" si="80"/>
        <v>28.04</v>
      </c>
      <c r="V242" s="671">
        <f t="shared" si="75"/>
        <v>27.95</v>
      </c>
      <c r="W242" s="179">
        <v>27.5</v>
      </c>
      <c r="X242" s="671">
        <f t="shared" si="76"/>
        <v>26.75</v>
      </c>
      <c r="Y242" s="179">
        <v>26</v>
      </c>
      <c r="Z242" s="671">
        <f t="shared" si="77"/>
        <v>24.85</v>
      </c>
      <c r="AA242" s="179">
        <v>23.7</v>
      </c>
      <c r="AB242" s="179">
        <v>23.3</v>
      </c>
      <c r="AC242" s="218">
        <v>23.1</v>
      </c>
      <c r="AD242" s="218">
        <v>22.4</v>
      </c>
      <c r="AE242" s="218">
        <v>21.3</v>
      </c>
      <c r="AF242" s="218">
        <v>20.6</v>
      </c>
      <c r="AG242" s="218">
        <v>20.3</v>
      </c>
      <c r="AH242" s="218">
        <v>19.600000000000001</v>
      </c>
      <c r="AI242" s="175">
        <v>17.8</v>
      </c>
      <c r="AJ242" s="1102"/>
      <c r="AK242" s="1102"/>
    </row>
    <row r="243" spans="2:37" x14ac:dyDescent="0.2">
      <c r="B243" s="1017"/>
      <c r="C243" s="216" t="s">
        <v>64</v>
      </c>
      <c r="D243" s="1024"/>
      <c r="E243" s="1025"/>
      <c r="F243" s="1042"/>
      <c r="G243" s="1250"/>
      <c r="H243" s="1323"/>
      <c r="I243" s="214" t="s">
        <v>17</v>
      </c>
      <c r="J243" s="1049"/>
      <c r="K243" s="179">
        <v>60</v>
      </c>
      <c r="L243" s="179">
        <v>32</v>
      </c>
      <c r="M243" s="179">
        <v>32</v>
      </c>
      <c r="N243" s="174">
        <v>32</v>
      </c>
      <c r="O243" s="179">
        <v>30.1</v>
      </c>
      <c r="P243" s="788">
        <f t="shared" si="78"/>
        <v>29.684000000000001</v>
      </c>
      <c r="Q243" s="179">
        <v>29.3</v>
      </c>
      <c r="R243" s="179">
        <v>28.8</v>
      </c>
      <c r="S243" s="179">
        <v>28.3</v>
      </c>
      <c r="T243" s="788">
        <f t="shared" si="79"/>
        <v>28.28</v>
      </c>
      <c r="U243" s="788">
        <f t="shared" si="80"/>
        <v>27.900000000000002</v>
      </c>
      <c r="V243" s="671">
        <f t="shared" si="75"/>
        <v>27.8</v>
      </c>
      <c r="W243" s="179">
        <v>27.3</v>
      </c>
      <c r="X243" s="671">
        <f t="shared" si="76"/>
        <v>26.700000000000003</v>
      </c>
      <c r="Y243" s="179">
        <v>26.1</v>
      </c>
      <c r="Z243" s="671">
        <f t="shared" si="77"/>
        <v>25.3</v>
      </c>
      <c r="AA243" s="179">
        <v>24.5</v>
      </c>
      <c r="AB243" s="179">
        <v>23.7</v>
      </c>
      <c r="AC243" s="179">
        <v>22.9</v>
      </c>
      <c r="AD243" s="179">
        <v>22.2</v>
      </c>
      <c r="AE243" s="179">
        <v>21.5</v>
      </c>
      <c r="AF243" s="218">
        <v>20.8</v>
      </c>
      <c r="AG243" s="218">
        <v>20.2</v>
      </c>
      <c r="AH243" s="218">
        <v>19.7</v>
      </c>
      <c r="AI243" s="219">
        <v>19</v>
      </c>
      <c r="AJ243" s="1102"/>
      <c r="AK243" s="1102"/>
    </row>
    <row r="244" spans="2:37" x14ac:dyDescent="0.2">
      <c r="B244" s="1018"/>
      <c r="C244" s="216"/>
      <c r="D244" s="1026"/>
      <c r="E244" s="1027"/>
      <c r="F244" s="1043"/>
      <c r="G244" s="1251"/>
      <c r="H244" s="1324"/>
      <c r="I244" s="214" t="s">
        <v>18</v>
      </c>
      <c r="J244" s="1049"/>
      <c r="K244" s="177"/>
      <c r="L244" s="178" t="s">
        <v>9</v>
      </c>
      <c r="M244" s="178"/>
      <c r="N244" s="174">
        <v>32</v>
      </c>
      <c r="O244" s="179">
        <v>30.1</v>
      </c>
      <c r="P244" s="788">
        <f t="shared" si="78"/>
        <v>29.684000000000001</v>
      </c>
      <c r="Q244" s="179">
        <v>29.3</v>
      </c>
      <c r="R244" s="179">
        <v>28.8</v>
      </c>
      <c r="S244" s="179">
        <v>28.3</v>
      </c>
      <c r="T244" s="788">
        <f t="shared" si="79"/>
        <v>28.28</v>
      </c>
      <c r="U244" s="788">
        <f t="shared" si="80"/>
        <v>27.900000000000002</v>
      </c>
      <c r="V244" s="671">
        <f t="shared" si="75"/>
        <v>27.8</v>
      </c>
      <c r="W244" s="179">
        <v>27.3</v>
      </c>
      <c r="X244" s="671">
        <f t="shared" si="76"/>
        <v>26.700000000000003</v>
      </c>
      <c r="Y244" s="179">
        <v>26.1</v>
      </c>
      <c r="Z244" s="671">
        <f t="shared" si="77"/>
        <v>25.3</v>
      </c>
      <c r="AA244" s="179">
        <v>24.5</v>
      </c>
      <c r="AB244" s="179">
        <v>23.7</v>
      </c>
      <c r="AC244" s="179">
        <v>22.9</v>
      </c>
      <c r="AD244" s="179">
        <v>22.2</v>
      </c>
      <c r="AE244" s="179">
        <v>21.5</v>
      </c>
      <c r="AF244" s="218">
        <v>20.8</v>
      </c>
      <c r="AG244" s="218">
        <v>20.2</v>
      </c>
      <c r="AH244" s="218">
        <v>19.7</v>
      </c>
      <c r="AI244" s="219">
        <v>19</v>
      </c>
      <c r="AJ244" s="1102"/>
      <c r="AK244" s="1102"/>
    </row>
    <row r="245" spans="2:37" x14ac:dyDescent="0.2">
      <c r="B245" s="1016" t="s">
        <v>57</v>
      </c>
      <c r="C245" s="1019" t="s">
        <v>77</v>
      </c>
      <c r="D245" s="1255" t="s">
        <v>75</v>
      </c>
      <c r="E245" s="1023"/>
      <c r="F245" s="1238" t="s">
        <v>289</v>
      </c>
      <c r="G245" s="1249" t="s">
        <v>186</v>
      </c>
      <c r="H245" s="1322" t="s">
        <v>24</v>
      </c>
      <c r="I245" s="214">
        <v>2001</v>
      </c>
      <c r="J245" s="1049"/>
      <c r="K245" s="179">
        <v>60</v>
      </c>
      <c r="L245" s="179">
        <v>32</v>
      </c>
      <c r="M245" s="179">
        <v>32</v>
      </c>
      <c r="N245" s="174">
        <v>32</v>
      </c>
      <c r="O245" s="179">
        <v>30.1</v>
      </c>
      <c r="P245" s="788">
        <f t="shared" si="78"/>
        <v>29.684000000000001</v>
      </c>
      <c r="Q245" s="179">
        <v>29.3</v>
      </c>
      <c r="R245" s="179">
        <v>28.8</v>
      </c>
      <c r="S245" s="179">
        <v>28.3</v>
      </c>
      <c r="T245" s="788">
        <f t="shared" si="79"/>
        <v>28.28</v>
      </c>
      <c r="U245" s="788">
        <f t="shared" si="80"/>
        <v>27.900000000000002</v>
      </c>
      <c r="V245" s="671">
        <f t="shared" si="75"/>
        <v>27.8</v>
      </c>
      <c r="W245" s="179">
        <v>27.3</v>
      </c>
      <c r="X245" s="671">
        <f t="shared" si="76"/>
        <v>26.700000000000003</v>
      </c>
      <c r="Y245" s="179">
        <v>26.1</v>
      </c>
      <c r="Z245" s="671">
        <f t="shared" si="77"/>
        <v>25.3</v>
      </c>
      <c r="AA245" s="179">
        <v>24.5</v>
      </c>
      <c r="AB245" s="179">
        <v>23.7</v>
      </c>
      <c r="AC245" s="179">
        <v>22.9</v>
      </c>
      <c r="AD245" s="179">
        <v>22.2</v>
      </c>
      <c r="AE245" s="179">
        <v>21.5</v>
      </c>
      <c r="AF245" s="218">
        <v>20.8</v>
      </c>
      <c r="AG245" s="218">
        <v>20.2</v>
      </c>
      <c r="AH245" s="218">
        <v>19.7</v>
      </c>
      <c r="AI245" s="219">
        <v>19</v>
      </c>
      <c r="AJ245" s="1102"/>
      <c r="AK245" s="1102"/>
    </row>
    <row r="246" spans="2:37" x14ac:dyDescent="0.2">
      <c r="B246" s="1017"/>
      <c r="C246" s="1020"/>
      <c r="D246" s="1256"/>
      <c r="E246" s="1025"/>
      <c r="F246" s="1042"/>
      <c r="G246" s="1250"/>
      <c r="H246" s="1323"/>
      <c r="I246" s="214" t="s">
        <v>20</v>
      </c>
      <c r="J246" s="1049"/>
      <c r="K246" s="177"/>
      <c r="L246" s="178" t="s">
        <v>9</v>
      </c>
      <c r="M246" s="178"/>
      <c r="N246" s="174">
        <v>32</v>
      </c>
      <c r="O246" s="179">
        <v>30.1</v>
      </c>
      <c r="P246" s="788">
        <f t="shared" si="78"/>
        <v>29.684000000000001</v>
      </c>
      <c r="Q246" s="179">
        <v>29.3</v>
      </c>
      <c r="R246" s="179">
        <v>28.8</v>
      </c>
      <c r="S246" s="179">
        <v>28.3</v>
      </c>
      <c r="T246" s="788">
        <f t="shared" si="79"/>
        <v>28.28</v>
      </c>
      <c r="U246" s="788">
        <f t="shared" si="80"/>
        <v>27.900000000000002</v>
      </c>
      <c r="V246" s="671">
        <f t="shared" si="75"/>
        <v>27.8</v>
      </c>
      <c r="W246" s="179">
        <v>27.3</v>
      </c>
      <c r="X246" s="671">
        <f t="shared" si="76"/>
        <v>26.700000000000003</v>
      </c>
      <c r="Y246" s="179">
        <v>26.1</v>
      </c>
      <c r="Z246" s="671">
        <f t="shared" si="77"/>
        <v>25.3</v>
      </c>
      <c r="AA246" s="179">
        <v>24.5</v>
      </c>
      <c r="AB246" s="179">
        <v>23.7</v>
      </c>
      <c r="AC246" s="179">
        <v>22.9</v>
      </c>
      <c r="AD246" s="179">
        <v>22.2</v>
      </c>
      <c r="AE246" s="179">
        <v>21.5</v>
      </c>
      <c r="AF246" s="218">
        <v>20.8</v>
      </c>
      <c r="AG246" s="218">
        <v>20.2</v>
      </c>
      <c r="AH246" s="218">
        <v>19.7</v>
      </c>
      <c r="AI246" s="219">
        <v>19</v>
      </c>
      <c r="AJ246" s="1102"/>
      <c r="AK246" s="1102"/>
    </row>
    <row r="247" spans="2:37" x14ac:dyDescent="0.2">
      <c r="B247" s="1018"/>
      <c r="C247" s="1021"/>
      <c r="D247" s="1257"/>
      <c r="E247" s="1027"/>
      <c r="F247" s="1043"/>
      <c r="G247" s="1251"/>
      <c r="H247" s="1324"/>
      <c r="I247" s="214" t="s">
        <v>21</v>
      </c>
      <c r="J247" s="1049"/>
      <c r="K247" s="177"/>
      <c r="L247" s="178" t="s">
        <v>9</v>
      </c>
      <c r="M247" s="178"/>
      <c r="N247" s="174">
        <v>32</v>
      </c>
      <c r="O247" s="179">
        <v>30.1</v>
      </c>
      <c r="P247" s="788">
        <f t="shared" si="78"/>
        <v>29.684000000000001</v>
      </c>
      <c r="Q247" s="179">
        <v>29.3</v>
      </c>
      <c r="R247" s="179">
        <v>28.8</v>
      </c>
      <c r="S247" s="179">
        <v>28.3</v>
      </c>
      <c r="T247" s="788">
        <f t="shared" si="79"/>
        <v>28.28</v>
      </c>
      <c r="U247" s="788">
        <f t="shared" si="80"/>
        <v>27.900000000000002</v>
      </c>
      <c r="V247" s="671">
        <f t="shared" si="75"/>
        <v>27.8</v>
      </c>
      <c r="W247" s="179">
        <v>27.3</v>
      </c>
      <c r="X247" s="671">
        <f t="shared" si="76"/>
        <v>26.700000000000003</v>
      </c>
      <c r="Y247" s="179">
        <v>26.1</v>
      </c>
      <c r="Z247" s="671">
        <f t="shared" si="77"/>
        <v>25.3</v>
      </c>
      <c r="AA247" s="179">
        <v>24.5</v>
      </c>
      <c r="AB247" s="179">
        <v>23.7</v>
      </c>
      <c r="AC247" s="179">
        <v>22.9</v>
      </c>
      <c r="AD247" s="179">
        <v>22.2</v>
      </c>
      <c r="AE247" s="179">
        <v>21.5</v>
      </c>
      <c r="AF247" s="218">
        <v>20.8</v>
      </c>
      <c r="AG247" s="218">
        <v>20.2</v>
      </c>
      <c r="AH247" s="218">
        <v>19.7</v>
      </c>
      <c r="AI247" s="219">
        <v>19</v>
      </c>
      <c r="AJ247" s="1102"/>
      <c r="AK247" s="1102"/>
    </row>
    <row r="248" spans="2:37" x14ac:dyDescent="0.2">
      <c r="B248" s="1016" t="s">
        <v>57</v>
      </c>
      <c r="C248" s="1019" t="s">
        <v>82</v>
      </c>
      <c r="D248" s="1022" t="s">
        <v>75</v>
      </c>
      <c r="E248" s="1023"/>
      <c r="F248" s="1238" t="s">
        <v>286</v>
      </c>
      <c r="G248" s="1249" t="s">
        <v>186</v>
      </c>
      <c r="H248" s="1322" t="s">
        <v>24</v>
      </c>
      <c r="I248" s="176">
        <v>2004</v>
      </c>
      <c r="J248" s="1049"/>
      <c r="K248" s="179">
        <v>60</v>
      </c>
      <c r="L248" s="179">
        <v>32</v>
      </c>
      <c r="M248" s="179">
        <v>32</v>
      </c>
      <c r="N248" s="174">
        <v>32</v>
      </c>
      <c r="O248" s="179">
        <v>30.1</v>
      </c>
      <c r="P248" s="788">
        <f t="shared" si="78"/>
        <v>29.684000000000001</v>
      </c>
      <c r="Q248" s="179">
        <v>29.3</v>
      </c>
      <c r="R248" s="179">
        <v>28.8</v>
      </c>
      <c r="S248" s="179">
        <v>28.3</v>
      </c>
      <c r="T248" s="788">
        <f t="shared" si="79"/>
        <v>28.28</v>
      </c>
      <c r="U248" s="788">
        <f t="shared" si="80"/>
        <v>27.900000000000002</v>
      </c>
      <c r="V248" s="671">
        <f t="shared" si="75"/>
        <v>27.8</v>
      </c>
      <c r="W248" s="179">
        <v>27.3</v>
      </c>
      <c r="X248" s="671">
        <f t="shared" si="76"/>
        <v>26.700000000000003</v>
      </c>
      <c r="Y248" s="179">
        <v>26.1</v>
      </c>
      <c r="Z248" s="671">
        <f t="shared" si="77"/>
        <v>25.3</v>
      </c>
      <c r="AA248" s="179">
        <v>24.5</v>
      </c>
      <c r="AB248" s="179">
        <v>23.7</v>
      </c>
      <c r="AC248" s="179">
        <v>22.9</v>
      </c>
      <c r="AD248" s="179">
        <v>22.2</v>
      </c>
      <c r="AE248" s="179">
        <v>21.5</v>
      </c>
      <c r="AF248" s="218">
        <v>20.8</v>
      </c>
      <c r="AG248" s="218">
        <v>20.2</v>
      </c>
      <c r="AH248" s="218">
        <v>19.7</v>
      </c>
      <c r="AI248" s="219">
        <v>19</v>
      </c>
      <c r="AJ248" s="1102"/>
      <c r="AK248" s="1102"/>
    </row>
    <row r="249" spans="2:37" x14ac:dyDescent="0.2">
      <c r="B249" s="1017"/>
      <c r="C249" s="1020"/>
      <c r="D249" s="1024"/>
      <c r="E249" s="1025"/>
      <c r="F249" s="1042"/>
      <c r="G249" s="1250"/>
      <c r="H249" s="1323"/>
      <c r="I249" s="176" t="s">
        <v>22</v>
      </c>
      <c r="J249" s="1049"/>
      <c r="K249" s="177"/>
      <c r="L249" s="178" t="s">
        <v>9</v>
      </c>
      <c r="M249" s="178"/>
      <c r="N249" s="174">
        <v>32</v>
      </c>
      <c r="O249" s="179">
        <v>30.1</v>
      </c>
      <c r="P249" s="788">
        <f t="shared" si="78"/>
        <v>29.684000000000001</v>
      </c>
      <c r="Q249" s="179">
        <v>29.3</v>
      </c>
      <c r="R249" s="179">
        <v>28.8</v>
      </c>
      <c r="S249" s="179">
        <v>28.3</v>
      </c>
      <c r="T249" s="788">
        <f t="shared" si="79"/>
        <v>28.28</v>
      </c>
      <c r="U249" s="788">
        <f t="shared" si="80"/>
        <v>27.900000000000002</v>
      </c>
      <c r="V249" s="671">
        <f t="shared" si="75"/>
        <v>27.8</v>
      </c>
      <c r="W249" s="179">
        <v>27.3</v>
      </c>
      <c r="X249" s="671">
        <f t="shared" si="76"/>
        <v>26.700000000000003</v>
      </c>
      <c r="Y249" s="179">
        <v>26.1</v>
      </c>
      <c r="Z249" s="671">
        <f t="shared" si="77"/>
        <v>25.3</v>
      </c>
      <c r="AA249" s="179">
        <v>24.5</v>
      </c>
      <c r="AB249" s="179">
        <v>23.7</v>
      </c>
      <c r="AC249" s="179">
        <v>22.9</v>
      </c>
      <c r="AD249" s="179">
        <v>22.2</v>
      </c>
      <c r="AE249" s="179">
        <v>21.5</v>
      </c>
      <c r="AF249" s="218">
        <v>20.8</v>
      </c>
      <c r="AG249" s="218">
        <v>20.2</v>
      </c>
      <c r="AH249" s="218">
        <v>19.7</v>
      </c>
      <c r="AI249" s="219">
        <v>19</v>
      </c>
      <c r="AJ249" s="1102"/>
      <c r="AK249" s="1102"/>
    </row>
    <row r="250" spans="2:37" x14ac:dyDescent="0.2">
      <c r="B250" s="1018"/>
      <c r="C250" s="1021"/>
      <c r="D250" s="1026"/>
      <c r="E250" s="1027"/>
      <c r="F250" s="1043"/>
      <c r="G250" s="1251"/>
      <c r="H250" s="1324"/>
      <c r="I250" s="176" t="s">
        <v>23</v>
      </c>
      <c r="J250" s="1049"/>
      <c r="K250" s="177"/>
      <c r="L250" s="178" t="s">
        <v>9</v>
      </c>
      <c r="M250" s="178"/>
      <c r="N250" s="174">
        <v>32</v>
      </c>
      <c r="O250" s="179">
        <v>30.1</v>
      </c>
      <c r="P250" s="788">
        <f t="shared" si="78"/>
        <v>29.684000000000001</v>
      </c>
      <c r="Q250" s="179">
        <v>29.3</v>
      </c>
      <c r="R250" s="179">
        <v>28.8</v>
      </c>
      <c r="S250" s="179">
        <v>28.3</v>
      </c>
      <c r="T250" s="788">
        <f t="shared" si="79"/>
        <v>28.28</v>
      </c>
      <c r="U250" s="788">
        <f t="shared" si="80"/>
        <v>27.900000000000002</v>
      </c>
      <c r="V250" s="671">
        <f t="shared" si="75"/>
        <v>27.8</v>
      </c>
      <c r="W250" s="179">
        <v>27.3</v>
      </c>
      <c r="X250" s="671">
        <f t="shared" si="76"/>
        <v>26.700000000000003</v>
      </c>
      <c r="Y250" s="179">
        <v>26.1</v>
      </c>
      <c r="Z250" s="671">
        <f t="shared" si="77"/>
        <v>25.3</v>
      </c>
      <c r="AA250" s="179">
        <v>24.5</v>
      </c>
      <c r="AB250" s="179">
        <v>23.7</v>
      </c>
      <c r="AC250" s="179">
        <v>22.9</v>
      </c>
      <c r="AD250" s="179">
        <v>22.2</v>
      </c>
      <c r="AE250" s="179">
        <v>21.5</v>
      </c>
      <c r="AF250" s="218">
        <v>20.8</v>
      </c>
      <c r="AG250" s="218">
        <v>20.2</v>
      </c>
      <c r="AH250" s="218">
        <v>19.7</v>
      </c>
      <c r="AI250" s="219">
        <v>19</v>
      </c>
      <c r="AJ250" s="1102"/>
      <c r="AK250" s="1102"/>
    </row>
    <row r="251" spans="2:37" ht="13.5" thickBot="1" x14ac:dyDescent="0.25">
      <c r="B251" s="187" t="s">
        <v>57</v>
      </c>
      <c r="C251" s="220" t="s">
        <v>61</v>
      </c>
      <c r="D251" s="1302" t="s">
        <v>87</v>
      </c>
      <c r="E251" s="1303"/>
      <c r="F251" s="222" t="s">
        <v>289</v>
      </c>
      <c r="G251" s="192" t="s">
        <v>186</v>
      </c>
      <c r="H251" s="223" t="s">
        <v>24</v>
      </c>
      <c r="I251" s="224">
        <v>2007</v>
      </c>
      <c r="J251" s="1049"/>
      <c r="K251" s="225">
        <v>60</v>
      </c>
      <c r="L251" s="225">
        <v>32</v>
      </c>
      <c r="M251" s="225">
        <v>32</v>
      </c>
      <c r="N251" s="174">
        <v>32</v>
      </c>
      <c r="O251" s="225">
        <v>30.1</v>
      </c>
      <c r="P251" s="791">
        <f t="shared" si="78"/>
        <v>29.684000000000001</v>
      </c>
      <c r="Q251" s="225">
        <v>29.3</v>
      </c>
      <c r="R251" s="225">
        <v>28.8</v>
      </c>
      <c r="S251" s="225">
        <v>28.3</v>
      </c>
      <c r="T251" s="791">
        <f t="shared" si="79"/>
        <v>28.28</v>
      </c>
      <c r="U251" s="791">
        <f t="shared" si="80"/>
        <v>27.900000000000002</v>
      </c>
      <c r="V251" s="671">
        <f t="shared" si="75"/>
        <v>27.8</v>
      </c>
      <c r="W251" s="225">
        <v>27.3</v>
      </c>
      <c r="X251" s="671">
        <f t="shared" si="76"/>
        <v>26.700000000000003</v>
      </c>
      <c r="Y251" s="225">
        <v>26.1</v>
      </c>
      <c r="Z251" s="671">
        <f t="shared" si="77"/>
        <v>25.3</v>
      </c>
      <c r="AA251" s="225">
        <v>24.5</v>
      </c>
      <c r="AB251" s="225">
        <v>23.7</v>
      </c>
      <c r="AC251" s="225">
        <v>22.9</v>
      </c>
      <c r="AD251" s="225">
        <v>22.2</v>
      </c>
      <c r="AE251" s="225">
        <v>21.5</v>
      </c>
      <c r="AF251" s="225">
        <v>20.8</v>
      </c>
      <c r="AG251" s="225">
        <v>20.2</v>
      </c>
      <c r="AH251" s="225">
        <v>19.7</v>
      </c>
      <c r="AI251" s="219">
        <v>19</v>
      </c>
      <c r="AJ251" s="1102"/>
      <c r="AK251" s="1102"/>
    </row>
    <row r="252" spans="2:37" ht="13.5" thickBot="1" x14ac:dyDescent="0.25">
      <c r="B252" s="143"/>
      <c r="C252" s="143"/>
      <c r="D252" s="143"/>
      <c r="E252" s="143"/>
      <c r="F252" s="144"/>
      <c r="G252" s="143"/>
      <c r="H252" s="196" t="s">
        <v>94</v>
      </c>
      <c r="I252" s="197"/>
      <c r="J252" s="198"/>
      <c r="K252" s="199">
        <f t="shared" ref="K252:S252" si="81">MIN(K230:K251)</f>
        <v>60</v>
      </c>
      <c r="L252" s="199">
        <f t="shared" si="81"/>
        <v>32</v>
      </c>
      <c r="M252" s="199">
        <f t="shared" si="81"/>
        <v>32</v>
      </c>
      <c r="N252" s="199">
        <f t="shared" si="81"/>
        <v>32</v>
      </c>
      <c r="O252" s="199">
        <f t="shared" si="81"/>
        <v>30.1</v>
      </c>
      <c r="P252" s="789">
        <f t="shared" si="78"/>
        <v>29.632000000000001</v>
      </c>
      <c r="Q252" s="199">
        <f t="shared" si="81"/>
        <v>29.2</v>
      </c>
      <c r="R252" s="199">
        <f t="shared" si="81"/>
        <v>28.75</v>
      </c>
      <c r="S252" s="199">
        <f t="shared" si="81"/>
        <v>28.3</v>
      </c>
      <c r="T252" s="789">
        <f t="shared" si="79"/>
        <v>28.28</v>
      </c>
      <c r="U252" s="789">
        <f t="shared" si="80"/>
        <v>27.900000000000002</v>
      </c>
      <c r="V252" s="199"/>
      <c r="W252" s="199">
        <f>MIN(W230:W251)</f>
        <v>27.3</v>
      </c>
      <c r="X252" s="199"/>
      <c r="Y252" s="199">
        <f>MIN(Y230:Y251)</f>
        <v>25.9</v>
      </c>
      <c r="Z252" s="199"/>
      <c r="AA252" s="199">
        <f>MIN(AA230:AA251)</f>
        <v>23.6</v>
      </c>
      <c r="AB252" s="199">
        <f>MIN(AB230:AB251)</f>
        <v>23.2</v>
      </c>
      <c r="AC252" s="199">
        <f>MIN(AC230:AC251)</f>
        <v>22.9</v>
      </c>
      <c r="AD252" s="302"/>
      <c r="AE252" s="302"/>
      <c r="AF252" s="302"/>
      <c r="AG252" s="302"/>
      <c r="AH252" s="302"/>
      <c r="AI252" s="303"/>
      <c r="AJ252" s="1103"/>
      <c r="AK252" s="1103"/>
    </row>
    <row r="253" spans="2:37" x14ac:dyDescent="0.2">
      <c r="B253" s="143"/>
      <c r="C253" s="143"/>
      <c r="D253" s="143"/>
      <c r="E253" s="143"/>
      <c r="F253" s="144"/>
      <c r="G253" s="143"/>
      <c r="H253" s="144"/>
      <c r="I253" s="144"/>
      <c r="J253" s="144"/>
      <c r="K253" s="203"/>
      <c r="L253" s="203"/>
      <c r="M253" s="203"/>
      <c r="N253" s="203"/>
      <c r="O253" s="203"/>
      <c r="P253" s="203"/>
      <c r="Q253" s="203"/>
      <c r="R253" s="203"/>
      <c r="S253" s="203"/>
      <c r="T253" s="203"/>
      <c r="U253" s="203"/>
      <c r="V253" s="203"/>
      <c r="W253" s="203"/>
      <c r="X253" s="204"/>
      <c r="Y253" s="204"/>
      <c r="Z253" s="204"/>
      <c r="AA253" s="204"/>
      <c r="AB253" s="204"/>
      <c r="AC253" s="204"/>
      <c r="AD253" s="204"/>
      <c r="AE253" s="204"/>
      <c r="AF253" s="204"/>
      <c r="AG253" s="204"/>
      <c r="AH253" s="204"/>
      <c r="AI253" s="204"/>
      <c r="AJ253" s="17"/>
    </row>
    <row r="254" spans="2:37" ht="13.5" thickBot="1" x14ac:dyDescent="0.25">
      <c r="B254" s="33"/>
      <c r="C254" s="33"/>
      <c r="D254" s="33"/>
      <c r="E254" s="33"/>
      <c r="F254" s="100"/>
      <c r="G254" s="100"/>
      <c r="H254" s="33"/>
      <c r="I254" s="15"/>
      <c r="J254" s="16"/>
      <c r="K254" s="16"/>
      <c r="L254" s="17"/>
      <c r="M254" s="17"/>
      <c r="N254" s="17"/>
      <c r="O254" s="17"/>
      <c r="P254" s="495"/>
      <c r="Q254" s="17"/>
      <c r="R254" s="17"/>
      <c r="S254" s="17"/>
      <c r="T254" s="495"/>
      <c r="U254" s="495"/>
      <c r="V254" s="17"/>
      <c r="W254" s="17"/>
      <c r="X254" s="17"/>
      <c r="Y254" s="17"/>
      <c r="Z254" s="17"/>
      <c r="AA254" s="17"/>
      <c r="AB254" s="17"/>
      <c r="AC254" s="17"/>
      <c r="AD254" s="17"/>
      <c r="AE254" s="17"/>
      <c r="AF254" s="17"/>
      <c r="AG254" s="17"/>
      <c r="AH254" s="17"/>
      <c r="AI254" s="17"/>
      <c r="AJ254" s="17"/>
    </row>
    <row r="255" spans="2:37" x14ac:dyDescent="0.2">
      <c r="B255" s="915"/>
      <c r="C255" s="916"/>
      <c r="D255" s="916"/>
      <c r="E255" s="916"/>
      <c r="F255" s="916"/>
      <c r="G255" s="916"/>
      <c r="H255" s="916"/>
      <c r="I255" s="916"/>
      <c r="J255" s="917"/>
      <c r="K255" s="921" t="s">
        <v>95</v>
      </c>
      <c r="L255" s="922"/>
      <c r="M255" s="922"/>
      <c r="N255" s="922"/>
      <c r="O255" s="922"/>
      <c r="P255" s="922"/>
      <c r="Q255" s="922"/>
      <c r="R255" s="922"/>
      <c r="S255" s="922"/>
      <c r="T255" s="922"/>
      <c r="U255" s="922"/>
      <c r="V255" s="922"/>
      <c r="W255" s="922"/>
      <c r="X255" s="922"/>
      <c r="Y255" s="922"/>
      <c r="Z255" s="922"/>
      <c r="AA255" s="922"/>
      <c r="AB255" s="922"/>
      <c r="AC255" s="922"/>
      <c r="AD255" s="922"/>
      <c r="AE255" s="922"/>
      <c r="AF255" s="922"/>
      <c r="AG255" s="922"/>
      <c r="AH255" s="922"/>
      <c r="AI255" s="922"/>
      <c r="AJ255" s="1339" t="s">
        <v>473</v>
      </c>
      <c r="AK255" s="1339" t="s">
        <v>472</v>
      </c>
    </row>
    <row r="256" spans="2:37" ht="13.5" thickBot="1" x14ac:dyDescent="0.25">
      <c r="B256" s="987"/>
      <c r="C256" s="988"/>
      <c r="D256" s="988"/>
      <c r="E256" s="988"/>
      <c r="F256" s="988"/>
      <c r="G256" s="988"/>
      <c r="H256" s="919"/>
      <c r="I256" s="919"/>
      <c r="J256" s="920"/>
      <c r="K256" s="949" t="s">
        <v>169</v>
      </c>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1102"/>
      <c r="AK256" s="1102"/>
    </row>
    <row r="257" spans="2:37" ht="41.25" customHeight="1" thickBot="1" x14ac:dyDescent="0.25">
      <c r="B257" s="51" t="s">
        <v>41</v>
      </c>
      <c r="C257" s="52" t="s">
        <v>42</v>
      </c>
      <c r="D257" s="971" t="s">
        <v>43</v>
      </c>
      <c r="E257" s="972"/>
      <c r="F257" s="88" t="s">
        <v>177</v>
      </c>
      <c r="G257" s="95" t="s">
        <v>47</v>
      </c>
      <c r="H257" s="574" t="s">
        <v>0</v>
      </c>
      <c r="I257" s="575" t="s">
        <v>1</v>
      </c>
      <c r="J257" s="575" t="s">
        <v>2</v>
      </c>
      <c r="K257" s="475" t="s">
        <v>3</v>
      </c>
      <c r="L257" s="475" t="s">
        <v>4</v>
      </c>
      <c r="M257" s="476" t="s">
        <v>5</v>
      </c>
      <c r="N257" s="477" t="s">
        <v>6</v>
      </c>
      <c r="O257" s="477">
        <v>150</v>
      </c>
      <c r="P257" s="783">
        <v>176</v>
      </c>
      <c r="Q257" s="477">
        <v>200</v>
      </c>
      <c r="R257" s="477">
        <v>250</v>
      </c>
      <c r="S257" s="477">
        <v>300</v>
      </c>
      <c r="T257" s="783">
        <v>302</v>
      </c>
      <c r="U257" s="783">
        <v>340</v>
      </c>
      <c r="V257" s="477">
        <v>350</v>
      </c>
      <c r="W257" s="477">
        <v>400</v>
      </c>
      <c r="X257" s="477">
        <v>450</v>
      </c>
      <c r="Y257" s="477">
        <v>500</v>
      </c>
      <c r="Z257" s="477">
        <v>550</v>
      </c>
      <c r="AA257" s="477">
        <v>600</v>
      </c>
      <c r="AB257" s="477">
        <v>650</v>
      </c>
      <c r="AC257" s="477">
        <v>700</v>
      </c>
      <c r="AD257" s="477">
        <v>750</v>
      </c>
      <c r="AE257" s="477">
        <v>800</v>
      </c>
      <c r="AF257" s="477">
        <v>850</v>
      </c>
      <c r="AG257" s="477">
        <v>900</v>
      </c>
      <c r="AH257" s="477">
        <v>950</v>
      </c>
      <c r="AI257" s="478">
        <v>1000</v>
      </c>
      <c r="AJ257" s="1102"/>
      <c r="AK257" s="1102"/>
    </row>
    <row r="258" spans="2:37" x14ac:dyDescent="0.2">
      <c r="B258" s="925" t="s">
        <v>48</v>
      </c>
      <c r="C258" s="928" t="s">
        <v>49</v>
      </c>
      <c r="D258" s="932" t="s">
        <v>74</v>
      </c>
      <c r="E258" s="933"/>
      <c r="F258" s="982" t="s">
        <v>96</v>
      </c>
      <c r="G258" s="1289" t="s">
        <v>96</v>
      </c>
      <c r="H258" s="962" t="s">
        <v>24</v>
      </c>
      <c r="I258" s="468">
        <v>1989</v>
      </c>
      <c r="J258" s="980" t="s">
        <v>25</v>
      </c>
      <c r="K258" s="469"/>
      <c r="L258" s="469">
        <v>38</v>
      </c>
      <c r="M258" s="469"/>
      <c r="N258" s="859">
        <v>38</v>
      </c>
      <c r="O258" s="671">
        <f t="shared" ref="O258:O270" si="82">N258-(0.5*(N258-Q258))</f>
        <v>36.299999999999997</v>
      </c>
      <c r="P258" s="787">
        <f>IF(O258="",IF(N258="","",(N258-(N258-Q258)/($Q$5-$N$5)*($P$5-$N$5))),(O258-(O258-Q258)/($Q$5-$O$5)*($P$5-$O$5)))</f>
        <v>35.415999999999997</v>
      </c>
      <c r="Q258" s="859">
        <v>34.6</v>
      </c>
      <c r="R258" s="671">
        <f t="shared" ref="R258:R270" si="83">Q258-(0.5*(Q258-S258))</f>
        <v>34.150000000000006</v>
      </c>
      <c r="S258" s="859">
        <v>33.700000000000003</v>
      </c>
      <c r="T258" s="848">
        <f>IF(S258="","",(S258-(S258-W258)/($W$5-$S$5)*($T$5-$S$5)))</f>
        <v>33.678000000000004</v>
      </c>
      <c r="U258" s="848">
        <f>IF(S258="","",(S258-(S258-W258)/($W$5-$S$5)*($U$5-$S$5)))</f>
        <v>33.260000000000005</v>
      </c>
      <c r="V258" s="671">
        <f t="shared" ref="V258:V279" si="84">S258-(0.5*(S258-W258))</f>
        <v>33.150000000000006</v>
      </c>
      <c r="W258" s="859">
        <v>32.6</v>
      </c>
      <c r="X258" s="671">
        <f t="shared" ref="X258:X279" si="85">W258-(0.5*(W258-Y258))</f>
        <v>31.65</v>
      </c>
      <c r="Y258" s="859">
        <v>30.7</v>
      </c>
      <c r="Z258" s="671">
        <f t="shared" ref="Z258:Z279" si="86">Y258-(0.5*(Y258-AA258))</f>
        <v>29.4</v>
      </c>
      <c r="AA258" s="859">
        <v>28.1</v>
      </c>
      <c r="AB258" s="859">
        <v>27.6</v>
      </c>
      <c r="AC258" s="859">
        <v>27.4</v>
      </c>
      <c r="AD258" s="859">
        <v>26.5</v>
      </c>
      <c r="AE258" s="859">
        <v>25.3</v>
      </c>
      <c r="AF258" s="859">
        <v>24.4</v>
      </c>
      <c r="AG258" s="859">
        <v>24.1</v>
      </c>
      <c r="AH258" s="859">
        <v>23.2</v>
      </c>
      <c r="AI258" s="881">
        <v>21.1</v>
      </c>
      <c r="AJ258" s="1102"/>
      <c r="AK258" s="1102"/>
    </row>
    <row r="259" spans="2:37" x14ac:dyDescent="0.2">
      <c r="B259" s="925"/>
      <c r="C259" s="928"/>
      <c r="D259" s="932"/>
      <c r="E259" s="933"/>
      <c r="F259" s="982"/>
      <c r="G259" s="1289"/>
      <c r="H259" s="962"/>
      <c r="I259" s="1" t="s">
        <v>32</v>
      </c>
      <c r="J259" s="980"/>
      <c r="K259" s="5"/>
      <c r="L259" s="5" t="s">
        <v>9</v>
      </c>
      <c r="M259" s="5"/>
      <c r="N259" s="766">
        <v>38</v>
      </c>
      <c r="O259" s="671">
        <f t="shared" si="82"/>
        <v>36.299999999999997</v>
      </c>
      <c r="P259" s="788">
        <f t="shared" ref="P259:P280" si="87">IF(O259="",IF(N259="","",(N259-(N259-Q259)/($Q$5-$N$5)*($P$5-$N$5))),(O259-(O259-Q259)/($Q$5-$O$5)*($P$5-$O$5)))</f>
        <v>35.415999999999997</v>
      </c>
      <c r="Q259" s="766">
        <v>34.6</v>
      </c>
      <c r="R259" s="671">
        <f t="shared" si="83"/>
        <v>34.150000000000006</v>
      </c>
      <c r="S259" s="766">
        <v>33.700000000000003</v>
      </c>
      <c r="T259" s="788">
        <f t="shared" ref="T259:T280" si="88">IF(S259="","",(S259-(S259-W259)/($W$5-$S$5)*($T$5-$S$5)))</f>
        <v>33.678000000000004</v>
      </c>
      <c r="U259" s="788">
        <f t="shared" ref="U259:U280" si="89">IF(S259="","",(S259-(S259-W259)/($W$5-$S$5)*($U$5-$S$5)))</f>
        <v>33.260000000000005</v>
      </c>
      <c r="V259" s="671">
        <f t="shared" si="84"/>
        <v>33.150000000000006</v>
      </c>
      <c r="W259" s="766">
        <v>32.6</v>
      </c>
      <c r="X259" s="671">
        <f t="shared" si="85"/>
        <v>31.65</v>
      </c>
      <c r="Y259" s="766">
        <v>30.7</v>
      </c>
      <c r="Z259" s="671">
        <f t="shared" si="86"/>
        <v>29.4</v>
      </c>
      <c r="AA259" s="766">
        <v>28.1</v>
      </c>
      <c r="AB259" s="766">
        <v>27.6</v>
      </c>
      <c r="AC259" s="766">
        <v>27.4</v>
      </c>
      <c r="AD259" s="766">
        <v>26.5</v>
      </c>
      <c r="AE259" s="766">
        <v>25.3</v>
      </c>
      <c r="AF259" s="766">
        <v>24.4</v>
      </c>
      <c r="AG259" s="766">
        <v>24.1</v>
      </c>
      <c r="AH259" s="766">
        <v>23.2</v>
      </c>
      <c r="AI259" s="854">
        <v>21.1</v>
      </c>
      <c r="AJ259" s="1102"/>
      <c r="AK259" s="1102"/>
    </row>
    <row r="260" spans="2:37" x14ac:dyDescent="0.2">
      <c r="B260" s="925"/>
      <c r="C260" s="928"/>
      <c r="D260" s="932"/>
      <c r="E260" s="933"/>
      <c r="F260" s="982"/>
      <c r="G260" s="1289"/>
      <c r="H260" s="962"/>
      <c r="I260" s="1" t="s">
        <v>35</v>
      </c>
      <c r="J260" s="980"/>
      <c r="K260" s="5"/>
      <c r="L260" s="5" t="s">
        <v>9</v>
      </c>
      <c r="M260" s="5"/>
      <c r="N260" s="766">
        <v>38</v>
      </c>
      <c r="O260" s="671">
        <f t="shared" si="82"/>
        <v>36.299999999999997</v>
      </c>
      <c r="P260" s="788">
        <f t="shared" si="87"/>
        <v>35.415999999999997</v>
      </c>
      <c r="Q260" s="766">
        <v>34.6</v>
      </c>
      <c r="R260" s="671">
        <f t="shared" si="83"/>
        <v>34.150000000000006</v>
      </c>
      <c r="S260" s="766">
        <v>33.700000000000003</v>
      </c>
      <c r="T260" s="788">
        <f t="shared" si="88"/>
        <v>33.678000000000004</v>
      </c>
      <c r="U260" s="788">
        <f t="shared" si="89"/>
        <v>33.260000000000005</v>
      </c>
      <c r="V260" s="671">
        <f t="shared" si="84"/>
        <v>33.150000000000006</v>
      </c>
      <c r="W260" s="766">
        <v>32.6</v>
      </c>
      <c r="X260" s="671">
        <f t="shared" si="85"/>
        <v>31.65</v>
      </c>
      <c r="Y260" s="766">
        <v>30.7</v>
      </c>
      <c r="Z260" s="671">
        <f t="shared" si="86"/>
        <v>29.4</v>
      </c>
      <c r="AA260" s="766">
        <v>28.1</v>
      </c>
      <c r="AB260" s="766">
        <v>27.6</v>
      </c>
      <c r="AC260" s="766">
        <v>27.4</v>
      </c>
      <c r="AD260" s="766">
        <v>26.5</v>
      </c>
      <c r="AE260" s="766">
        <v>25.3</v>
      </c>
      <c r="AF260" s="766">
        <v>24.4</v>
      </c>
      <c r="AG260" s="766">
        <v>24.1</v>
      </c>
      <c r="AH260" s="766">
        <v>23.2</v>
      </c>
      <c r="AI260" s="854">
        <v>21.1</v>
      </c>
      <c r="AJ260" s="1102"/>
      <c r="AK260" s="1102"/>
    </row>
    <row r="261" spans="2:37" x14ac:dyDescent="0.2">
      <c r="B261" s="985"/>
      <c r="C261" s="986"/>
      <c r="D261" s="945"/>
      <c r="E261" s="946"/>
      <c r="F261" s="996"/>
      <c r="G261" s="1055"/>
      <c r="H261" s="963"/>
      <c r="I261" s="1" t="s">
        <v>10</v>
      </c>
      <c r="J261" s="980"/>
      <c r="K261" s="5"/>
      <c r="L261" s="5" t="s">
        <v>9</v>
      </c>
      <c r="M261" s="5"/>
      <c r="N261" s="766">
        <v>38</v>
      </c>
      <c r="O261" s="671">
        <f t="shared" si="82"/>
        <v>36.299999999999997</v>
      </c>
      <c r="P261" s="788">
        <f t="shared" si="87"/>
        <v>35.415999999999997</v>
      </c>
      <c r="Q261" s="766">
        <v>34.6</v>
      </c>
      <c r="R261" s="671">
        <f t="shared" si="83"/>
        <v>34.150000000000006</v>
      </c>
      <c r="S261" s="766">
        <v>33.700000000000003</v>
      </c>
      <c r="T261" s="788">
        <f t="shared" si="88"/>
        <v>33.678000000000004</v>
      </c>
      <c r="U261" s="788">
        <f t="shared" si="89"/>
        <v>33.260000000000005</v>
      </c>
      <c r="V261" s="671">
        <f t="shared" si="84"/>
        <v>33.150000000000006</v>
      </c>
      <c r="W261" s="766">
        <v>32.6</v>
      </c>
      <c r="X261" s="671">
        <f t="shared" si="85"/>
        <v>31.65</v>
      </c>
      <c r="Y261" s="766">
        <v>30.7</v>
      </c>
      <c r="Z261" s="671">
        <f t="shared" si="86"/>
        <v>29.4</v>
      </c>
      <c r="AA261" s="766">
        <v>28.1</v>
      </c>
      <c r="AB261" s="766">
        <v>27.6</v>
      </c>
      <c r="AC261" s="766">
        <v>27.4</v>
      </c>
      <c r="AD261" s="766">
        <v>26.5</v>
      </c>
      <c r="AE261" s="766">
        <v>25.3</v>
      </c>
      <c r="AF261" s="766">
        <v>24.4</v>
      </c>
      <c r="AG261" s="766">
        <v>24.1</v>
      </c>
      <c r="AH261" s="766">
        <v>23.2</v>
      </c>
      <c r="AI261" s="854">
        <v>21.1</v>
      </c>
      <c r="AJ261" s="1102"/>
      <c r="AK261" s="1102"/>
    </row>
    <row r="262" spans="2:37" ht="12.75" customHeight="1" x14ac:dyDescent="0.2">
      <c r="B262" s="924" t="s">
        <v>57</v>
      </c>
      <c r="C262" s="927" t="s">
        <v>59</v>
      </c>
      <c r="D262" s="930" t="s">
        <v>75</v>
      </c>
      <c r="E262" s="931"/>
      <c r="F262" s="981">
        <v>1000</v>
      </c>
      <c r="G262" s="1056" t="s">
        <v>46</v>
      </c>
      <c r="H262" s="961" t="s">
        <v>24</v>
      </c>
      <c r="I262" s="1">
        <v>1992</v>
      </c>
      <c r="J262" s="980"/>
      <c r="K262" s="2"/>
      <c r="L262" s="2">
        <v>38</v>
      </c>
      <c r="M262" s="2">
        <v>38</v>
      </c>
      <c r="N262" s="766">
        <v>38</v>
      </c>
      <c r="O262" s="671">
        <f t="shared" si="82"/>
        <v>36.299999999999997</v>
      </c>
      <c r="P262" s="788">
        <f t="shared" si="87"/>
        <v>35.415999999999997</v>
      </c>
      <c r="Q262" s="766">
        <v>34.6</v>
      </c>
      <c r="R262" s="671">
        <f t="shared" si="83"/>
        <v>34.150000000000006</v>
      </c>
      <c r="S262" s="766">
        <v>33.700000000000003</v>
      </c>
      <c r="T262" s="788">
        <f t="shared" si="88"/>
        <v>33.678000000000004</v>
      </c>
      <c r="U262" s="788">
        <f t="shared" si="89"/>
        <v>33.260000000000005</v>
      </c>
      <c r="V262" s="671">
        <f t="shared" si="84"/>
        <v>33.150000000000006</v>
      </c>
      <c r="W262" s="766">
        <v>32.6</v>
      </c>
      <c r="X262" s="671">
        <f t="shared" si="85"/>
        <v>31.65</v>
      </c>
      <c r="Y262" s="766">
        <v>30.7</v>
      </c>
      <c r="Z262" s="671">
        <f t="shared" si="86"/>
        <v>29.4</v>
      </c>
      <c r="AA262" s="766">
        <v>28.1</v>
      </c>
      <c r="AB262" s="766">
        <v>27.6</v>
      </c>
      <c r="AC262" s="766">
        <v>27.4</v>
      </c>
      <c r="AD262" s="766">
        <v>26.5</v>
      </c>
      <c r="AE262" s="766">
        <v>25.3</v>
      </c>
      <c r="AF262" s="766">
        <v>24.4</v>
      </c>
      <c r="AG262" s="766">
        <v>24.1</v>
      </c>
      <c r="AH262" s="766">
        <v>23.2</v>
      </c>
      <c r="AI262" s="854">
        <v>21.1</v>
      </c>
      <c r="AJ262" s="1102"/>
      <c r="AK262" s="1102"/>
    </row>
    <row r="263" spans="2:37" x14ac:dyDescent="0.2">
      <c r="B263" s="925"/>
      <c r="C263" s="928"/>
      <c r="D263" s="932"/>
      <c r="E263" s="933"/>
      <c r="F263" s="982"/>
      <c r="G263" s="1289"/>
      <c r="H263" s="962"/>
      <c r="I263" s="1" t="s">
        <v>11</v>
      </c>
      <c r="J263" s="980"/>
      <c r="K263" s="5"/>
      <c r="L263" s="5" t="s">
        <v>9</v>
      </c>
      <c r="M263" s="5"/>
      <c r="N263" s="766">
        <v>38</v>
      </c>
      <c r="O263" s="671">
        <f t="shared" si="82"/>
        <v>36.299999999999997</v>
      </c>
      <c r="P263" s="788">
        <f t="shared" si="87"/>
        <v>35.415999999999997</v>
      </c>
      <c r="Q263" s="766">
        <v>34.6</v>
      </c>
      <c r="R263" s="671">
        <f t="shared" si="83"/>
        <v>34.150000000000006</v>
      </c>
      <c r="S263" s="766">
        <v>33.700000000000003</v>
      </c>
      <c r="T263" s="788">
        <f t="shared" si="88"/>
        <v>33.678000000000004</v>
      </c>
      <c r="U263" s="788">
        <f t="shared" si="89"/>
        <v>33.260000000000005</v>
      </c>
      <c r="V263" s="671">
        <f t="shared" si="84"/>
        <v>33.150000000000006</v>
      </c>
      <c r="W263" s="766">
        <v>32.6</v>
      </c>
      <c r="X263" s="671">
        <f t="shared" si="85"/>
        <v>31.65</v>
      </c>
      <c r="Y263" s="766">
        <v>30.7</v>
      </c>
      <c r="Z263" s="671">
        <f t="shared" si="86"/>
        <v>29.4</v>
      </c>
      <c r="AA263" s="766">
        <v>28.1</v>
      </c>
      <c r="AB263" s="766">
        <v>27.6</v>
      </c>
      <c r="AC263" s="766">
        <v>27.4</v>
      </c>
      <c r="AD263" s="766">
        <v>26.5</v>
      </c>
      <c r="AE263" s="766">
        <v>25.3</v>
      </c>
      <c r="AF263" s="766">
        <v>24.4</v>
      </c>
      <c r="AG263" s="766">
        <v>24.1</v>
      </c>
      <c r="AH263" s="766">
        <v>23.2</v>
      </c>
      <c r="AI263" s="854">
        <v>21.1</v>
      </c>
      <c r="AJ263" s="1102"/>
      <c r="AK263" s="1102"/>
    </row>
    <row r="264" spans="2:37" x14ac:dyDescent="0.2">
      <c r="B264" s="925"/>
      <c r="C264" s="928"/>
      <c r="D264" s="932"/>
      <c r="E264" s="933"/>
      <c r="F264" s="982"/>
      <c r="G264" s="1289"/>
      <c r="H264" s="962"/>
      <c r="I264" s="1" t="s">
        <v>12</v>
      </c>
      <c r="J264" s="980"/>
      <c r="K264" s="5"/>
      <c r="L264" s="5" t="s">
        <v>9</v>
      </c>
      <c r="M264" s="5"/>
      <c r="N264" s="766">
        <v>38</v>
      </c>
      <c r="O264" s="671">
        <f t="shared" si="82"/>
        <v>36.299999999999997</v>
      </c>
      <c r="P264" s="788">
        <f t="shared" si="87"/>
        <v>35.415999999999997</v>
      </c>
      <c r="Q264" s="766">
        <v>34.6</v>
      </c>
      <c r="R264" s="671">
        <f t="shared" si="83"/>
        <v>34.150000000000006</v>
      </c>
      <c r="S264" s="766">
        <v>33.700000000000003</v>
      </c>
      <c r="T264" s="788">
        <f t="shared" si="88"/>
        <v>33.678000000000004</v>
      </c>
      <c r="U264" s="788">
        <f t="shared" si="89"/>
        <v>33.260000000000005</v>
      </c>
      <c r="V264" s="671">
        <f t="shared" si="84"/>
        <v>33.150000000000006</v>
      </c>
      <c r="W264" s="766">
        <v>32.6</v>
      </c>
      <c r="X264" s="671">
        <f t="shared" si="85"/>
        <v>31.65</v>
      </c>
      <c r="Y264" s="766">
        <v>30.7</v>
      </c>
      <c r="Z264" s="671">
        <f t="shared" si="86"/>
        <v>29.4</v>
      </c>
      <c r="AA264" s="766">
        <v>28.1</v>
      </c>
      <c r="AB264" s="766">
        <v>27.6</v>
      </c>
      <c r="AC264" s="766">
        <v>27.4</v>
      </c>
      <c r="AD264" s="766">
        <v>26.5</v>
      </c>
      <c r="AE264" s="766">
        <v>25.3</v>
      </c>
      <c r="AF264" s="766">
        <v>24.4</v>
      </c>
      <c r="AG264" s="766">
        <v>24.1</v>
      </c>
      <c r="AH264" s="766">
        <v>23.2</v>
      </c>
      <c r="AI264" s="854">
        <v>21.1</v>
      </c>
      <c r="AJ264" s="1102"/>
      <c r="AK264" s="1102"/>
    </row>
    <row r="265" spans="2:37" x14ac:dyDescent="0.2">
      <c r="B265" s="985"/>
      <c r="C265" s="986"/>
      <c r="D265" s="945"/>
      <c r="E265" s="946"/>
      <c r="F265" s="996"/>
      <c r="G265" s="1055"/>
      <c r="H265" s="963"/>
      <c r="I265" s="1" t="s">
        <v>13</v>
      </c>
      <c r="J265" s="980"/>
      <c r="K265" s="5"/>
      <c r="L265" s="5" t="s">
        <v>9</v>
      </c>
      <c r="M265" s="5"/>
      <c r="N265" s="766">
        <v>38</v>
      </c>
      <c r="O265" s="671">
        <f t="shared" si="82"/>
        <v>36.299999999999997</v>
      </c>
      <c r="P265" s="788">
        <f t="shared" si="87"/>
        <v>35.415999999999997</v>
      </c>
      <c r="Q265" s="766">
        <v>34.6</v>
      </c>
      <c r="R265" s="671">
        <f t="shared" si="83"/>
        <v>34.150000000000006</v>
      </c>
      <c r="S265" s="766">
        <v>33.700000000000003</v>
      </c>
      <c r="T265" s="788">
        <f t="shared" si="88"/>
        <v>33.678000000000004</v>
      </c>
      <c r="U265" s="788">
        <f t="shared" si="89"/>
        <v>33.260000000000005</v>
      </c>
      <c r="V265" s="671">
        <f t="shared" si="84"/>
        <v>33.150000000000006</v>
      </c>
      <c r="W265" s="766">
        <v>32.6</v>
      </c>
      <c r="X265" s="671">
        <f t="shared" si="85"/>
        <v>31.65</v>
      </c>
      <c r="Y265" s="766">
        <v>30.7</v>
      </c>
      <c r="Z265" s="671">
        <f t="shared" si="86"/>
        <v>29.4</v>
      </c>
      <c r="AA265" s="766">
        <v>28.1</v>
      </c>
      <c r="AB265" s="766">
        <v>27.6</v>
      </c>
      <c r="AC265" s="766">
        <v>27.4</v>
      </c>
      <c r="AD265" s="766">
        <v>26.5</v>
      </c>
      <c r="AE265" s="766">
        <v>25.3</v>
      </c>
      <c r="AF265" s="766">
        <v>24.4</v>
      </c>
      <c r="AG265" s="766">
        <v>24.1</v>
      </c>
      <c r="AH265" s="766">
        <v>23.2</v>
      </c>
      <c r="AI265" s="854">
        <v>21.1</v>
      </c>
      <c r="AJ265" s="1102"/>
      <c r="AK265" s="1102"/>
    </row>
    <row r="266" spans="2:37" ht="12.75" customHeight="1" x14ac:dyDescent="0.2">
      <c r="B266" s="924" t="s">
        <v>57</v>
      </c>
      <c r="C266" s="927" t="s">
        <v>64</v>
      </c>
      <c r="D266" s="930" t="s">
        <v>73</v>
      </c>
      <c r="E266" s="931"/>
      <c r="F266" s="981">
        <v>1000</v>
      </c>
      <c r="G266" s="1056" t="s">
        <v>46</v>
      </c>
      <c r="H266" s="961" t="s">
        <v>24</v>
      </c>
      <c r="I266" s="1">
        <v>1995</v>
      </c>
      <c r="J266" s="980"/>
      <c r="K266" s="2"/>
      <c r="L266" s="2">
        <v>38</v>
      </c>
      <c r="M266" s="2">
        <v>38</v>
      </c>
      <c r="N266" s="766">
        <v>38</v>
      </c>
      <c r="O266" s="671">
        <f t="shared" si="82"/>
        <v>36.299999999999997</v>
      </c>
      <c r="P266" s="788">
        <f t="shared" si="87"/>
        <v>35.415999999999997</v>
      </c>
      <c r="Q266" s="766">
        <v>34.6</v>
      </c>
      <c r="R266" s="671">
        <f t="shared" si="83"/>
        <v>34.150000000000006</v>
      </c>
      <c r="S266" s="766">
        <v>33.700000000000003</v>
      </c>
      <c r="T266" s="788">
        <f t="shared" si="88"/>
        <v>33.678000000000004</v>
      </c>
      <c r="U266" s="788">
        <f t="shared" si="89"/>
        <v>33.260000000000005</v>
      </c>
      <c r="V266" s="671">
        <f t="shared" si="84"/>
        <v>33.150000000000006</v>
      </c>
      <c r="W266" s="766">
        <v>32.6</v>
      </c>
      <c r="X266" s="671">
        <f t="shared" si="85"/>
        <v>31.65</v>
      </c>
      <c r="Y266" s="766">
        <v>30.7</v>
      </c>
      <c r="Z266" s="671">
        <f t="shared" si="86"/>
        <v>29.4</v>
      </c>
      <c r="AA266" s="766">
        <v>28.1</v>
      </c>
      <c r="AB266" s="766">
        <v>27.6</v>
      </c>
      <c r="AC266" s="766">
        <v>27.4</v>
      </c>
      <c r="AD266" s="766">
        <v>26.5</v>
      </c>
      <c r="AE266" s="766">
        <v>25.3</v>
      </c>
      <c r="AF266" s="766">
        <v>24.4</v>
      </c>
      <c r="AG266" s="766">
        <v>24.1</v>
      </c>
      <c r="AH266" s="766">
        <v>23.2</v>
      </c>
      <c r="AI266" s="854">
        <v>21.1</v>
      </c>
      <c r="AJ266" s="1102"/>
      <c r="AK266" s="1102"/>
    </row>
    <row r="267" spans="2:37" x14ac:dyDescent="0.2">
      <c r="B267" s="925"/>
      <c r="C267" s="928"/>
      <c r="D267" s="932"/>
      <c r="E267" s="933"/>
      <c r="F267" s="982"/>
      <c r="G267" s="1289"/>
      <c r="H267" s="962"/>
      <c r="I267" s="1" t="s">
        <v>26</v>
      </c>
      <c r="J267" s="980"/>
      <c r="K267" s="5"/>
      <c r="L267" s="5" t="s">
        <v>9</v>
      </c>
      <c r="M267" s="5"/>
      <c r="N267" s="766">
        <v>38</v>
      </c>
      <c r="O267" s="671">
        <f t="shared" si="82"/>
        <v>36.299999999999997</v>
      </c>
      <c r="P267" s="788">
        <f t="shared" si="87"/>
        <v>35.415999999999997</v>
      </c>
      <c r="Q267" s="766">
        <v>34.6</v>
      </c>
      <c r="R267" s="671">
        <f t="shared" si="83"/>
        <v>34.150000000000006</v>
      </c>
      <c r="S267" s="766">
        <v>33.700000000000003</v>
      </c>
      <c r="T267" s="788">
        <f t="shared" si="88"/>
        <v>33.678000000000004</v>
      </c>
      <c r="U267" s="788">
        <f t="shared" si="89"/>
        <v>33.260000000000005</v>
      </c>
      <c r="V267" s="671">
        <f t="shared" si="84"/>
        <v>33.150000000000006</v>
      </c>
      <c r="W267" s="766">
        <v>32.6</v>
      </c>
      <c r="X267" s="671">
        <f t="shared" si="85"/>
        <v>31.65</v>
      </c>
      <c r="Y267" s="766">
        <v>30.7</v>
      </c>
      <c r="Z267" s="671">
        <f t="shared" si="86"/>
        <v>29.4</v>
      </c>
      <c r="AA267" s="766">
        <v>28.1</v>
      </c>
      <c r="AB267" s="766">
        <v>27.6</v>
      </c>
      <c r="AC267" s="766">
        <v>27.4</v>
      </c>
      <c r="AD267" s="766">
        <v>26.5</v>
      </c>
      <c r="AE267" s="766">
        <v>25.3</v>
      </c>
      <c r="AF267" s="766">
        <v>24.4</v>
      </c>
      <c r="AG267" s="766">
        <v>24.1</v>
      </c>
      <c r="AH267" s="766">
        <v>23.2</v>
      </c>
      <c r="AI267" s="854">
        <v>21.1</v>
      </c>
      <c r="AJ267" s="1102"/>
      <c r="AK267" s="1102"/>
    </row>
    <row r="268" spans="2:37" x14ac:dyDescent="0.2">
      <c r="B268" s="925"/>
      <c r="C268" s="928"/>
      <c r="D268" s="932"/>
      <c r="E268" s="933"/>
      <c r="F268" s="982"/>
      <c r="G268" s="1289"/>
      <c r="H268" s="962"/>
      <c r="I268" s="1" t="s">
        <v>15</v>
      </c>
      <c r="J268" s="980"/>
      <c r="K268" s="5"/>
      <c r="L268" s="5" t="s">
        <v>9</v>
      </c>
      <c r="M268" s="5"/>
      <c r="N268" s="766">
        <v>38</v>
      </c>
      <c r="O268" s="671">
        <f t="shared" si="82"/>
        <v>36.299999999999997</v>
      </c>
      <c r="P268" s="788">
        <f t="shared" si="87"/>
        <v>35.415999999999997</v>
      </c>
      <c r="Q268" s="766">
        <v>34.6</v>
      </c>
      <c r="R268" s="671">
        <f t="shared" si="83"/>
        <v>34.150000000000006</v>
      </c>
      <c r="S268" s="766">
        <v>33.700000000000003</v>
      </c>
      <c r="T268" s="788">
        <f t="shared" si="88"/>
        <v>33.678000000000004</v>
      </c>
      <c r="U268" s="788">
        <f t="shared" si="89"/>
        <v>33.260000000000005</v>
      </c>
      <c r="V268" s="671">
        <f t="shared" si="84"/>
        <v>33.150000000000006</v>
      </c>
      <c r="W268" s="766">
        <v>32.6</v>
      </c>
      <c r="X268" s="671">
        <f t="shared" si="85"/>
        <v>31.65</v>
      </c>
      <c r="Y268" s="766">
        <v>30.7</v>
      </c>
      <c r="Z268" s="671">
        <f t="shared" si="86"/>
        <v>29.4</v>
      </c>
      <c r="AA268" s="766">
        <v>28.1</v>
      </c>
      <c r="AB268" s="766">
        <v>27.6</v>
      </c>
      <c r="AC268" s="766">
        <v>27.4</v>
      </c>
      <c r="AD268" s="766">
        <v>26.5</v>
      </c>
      <c r="AE268" s="766">
        <v>25.3</v>
      </c>
      <c r="AF268" s="766">
        <v>24.4</v>
      </c>
      <c r="AG268" s="766">
        <v>24.1</v>
      </c>
      <c r="AH268" s="766">
        <v>23.2</v>
      </c>
      <c r="AI268" s="854">
        <v>21.1</v>
      </c>
      <c r="AJ268" s="1102"/>
      <c r="AK268" s="1102"/>
    </row>
    <row r="269" spans="2:37" x14ac:dyDescent="0.2">
      <c r="B269" s="985"/>
      <c r="C269" s="986"/>
      <c r="D269" s="945"/>
      <c r="E269" s="946"/>
      <c r="F269" s="996"/>
      <c r="G269" s="1055"/>
      <c r="H269" s="963"/>
      <c r="I269" s="1" t="s">
        <v>27</v>
      </c>
      <c r="J269" s="980"/>
      <c r="K269" s="5"/>
      <c r="L269" s="5" t="s">
        <v>9</v>
      </c>
      <c r="M269" s="5"/>
      <c r="N269" s="766">
        <v>38</v>
      </c>
      <c r="O269" s="671">
        <f t="shared" si="82"/>
        <v>36.299999999999997</v>
      </c>
      <c r="P269" s="788">
        <f t="shared" si="87"/>
        <v>35.415999999999997</v>
      </c>
      <c r="Q269" s="469">
        <v>34.6</v>
      </c>
      <c r="R269" s="671">
        <f t="shared" si="83"/>
        <v>34.150000000000006</v>
      </c>
      <c r="S269" s="469">
        <v>33.700000000000003</v>
      </c>
      <c r="T269" s="790">
        <f t="shared" si="88"/>
        <v>33.678000000000004</v>
      </c>
      <c r="U269" s="790">
        <f t="shared" si="89"/>
        <v>33.260000000000005</v>
      </c>
      <c r="V269" s="671">
        <f t="shared" si="84"/>
        <v>33.150000000000006</v>
      </c>
      <c r="W269" s="469">
        <v>32.6</v>
      </c>
      <c r="X269" s="671">
        <f t="shared" si="85"/>
        <v>31.65</v>
      </c>
      <c r="Y269" s="469">
        <v>30.7</v>
      </c>
      <c r="Z269" s="671">
        <f t="shared" si="86"/>
        <v>29.4</v>
      </c>
      <c r="AA269" s="469">
        <v>28.1</v>
      </c>
      <c r="AB269" s="469">
        <v>27.6</v>
      </c>
      <c r="AC269" s="469">
        <v>27.4</v>
      </c>
      <c r="AD269" s="469">
        <v>26.5</v>
      </c>
      <c r="AE269" s="469">
        <v>25.3</v>
      </c>
      <c r="AF269" s="469">
        <v>24.4</v>
      </c>
      <c r="AG269" s="469">
        <v>24.1</v>
      </c>
      <c r="AH269" s="469">
        <v>23.2</v>
      </c>
      <c r="AI269" s="855">
        <v>21.1</v>
      </c>
      <c r="AJ269" s="1102"/>
      <c r="AK269" s="1102"/>
    </row>
    <row r="270" spans="2:37" ht="12.75" customHeight="1" x14ac:dyDescent="0.2">
      <c r="B270" s="924" t="s">
        <v>57</v>
      </c>
      <c r="C270" s="927" t="s">
        <v>65</v>
      </c>
      <c r="D270" s="930" t="s">
        <v>75</v>
      </c>
      <c r="E270" s="931"/>
      <c r="F270" s="936" t="s">
        <v>304</v>
      </c>
      <c r="G270" s="1056" t="s">
        <v>46</v>
      </c>
      <c r="H270" s="961" t="s">
        <v>24</v>
      </c>
      <c r="I270" s="1">
        <v>1998</v>
      </c>
      <c r="J270" s="980"/>
      <c r="K270" s="2"/>
      <c r="L270" s="2">
        <v>38</v>
      </c>
      <c r="M270" s="2">
        <v>38</v>
      </c>
      <c r="N270" s="766">
        <v>38</v>
      </c>
      <c r="O270" s="671">
        <f t="shared" si="82"/>
        <v>36.35</v>
      </c>
      <c r="P270" s="788">
        <f t="shared" si="87"/>
        <v>35.492000000000004</v>
      </c>
      <c r="Q270" s="2">
        <v>34.700000000000003</v>
      </c>
      <c r="R270" s="671">
        <f t="shared" si="83"/>
        <v>34.200000000000003</v>
      </c>
      <c r="S270" s="2">
        <v>33.700000000000003</v>
      </c>
      <c r="T270" s="788">
        <f t="shared" si="88"/>
        <v>33.678000000000004</v>
      </c>
      <c r="U270" s="788">
        <f t="shared" si="89"/>
        <v>33.260000000000005</v>
      </c>
      <c r="V270" s="671">
        <f t="shared" si="84"/>
        <v>33.150000000000006</v>
      </c>
      <c r="W270" s="2">
        <v>32.6</v>
      </c>
      <c r="X270" s="671">
        <f t="shared" si="85"/>
        <v>31.700000000000003</v>
      </c>
      <c r="Y270" s="2">
        <v>30.8</v>
      </c>
      <c r="Z270" s="671">
        <f t="shared" si="86"/>
        <v>29.450000000000003</v>
      </c>
      <c r="AA270" s="2">
        <v>28.1</v>
      </c>
      <c r="AB270" s="2">
        <v>27.6</v>
      </c>
      <c r="AC270" s="2">
        <v>27.4</v>
      </c>
      <c r="AD270" s="2">
        <v>26.5</v>
      </c>
      <c r="AE270" s="2">
        <v>25.3</v>
      </c>
      <c r="AF270" s="2">
        <v>24.5</v>
      </c>
      <c r="AG270" s="2">
        <v>24.1</v>
      </c>
      <c r="AH270" s="2">
        <v>23.3</v>
      </c>
      <c r="AI270" s="854">
        <v>21.2</v>
      </c>
      <c r="AJ270" s="1102"/>
      <c r="AK270" s="1102"/>
    </row>
    <row r="271" spans="2:37" x14ac:dyDescent="0.2">
      <c r="B271" s="925"/>
      <c r="C271" s="928"/>
      <c r="D271" s="932"/>
      <c r="E271" s="933"/>
      <c r="F271" s="937"/>
      <c r="G271" s="1289"/>
      <c r="H271" s="962"/>
      <c r="I271" s="1" t="s">
        <v>17</v>
      </c>
      <c r="J271" s="980"/>
      <c r="K271" s="2">
        <v>70</v>
      </c>
      <c r="L271" s="2">
        <v>38</v>
      </c>
      <c r="M271" s="2">
        <v>38</v>
      </c>
      <c r="N271" s="766">
        <v>38</v>
      </c>
      <c r="O271" s="2">
        <v>35.700000000000003</v>
      </c>
      <c r="P271" s="788">
        <f t="shared" si="87"/>
        <v>35.231999999999999</v>
      </c>
      <c r="Q271" s="2">
        <v>34.799999999999997</v>
      </c>
      <c r="R271" s="2">
        <v>34.200000000000003</v>
      </c>
      <c r="S271" s="2">
        <v>33.6</v>
      </c>
      <c r="T271" s="788">
        <f t="shared" si="88"/>
        <v>33.578000000000003</v>
      </c>
      <c r="U271" s="788">
        <f t="shared" si="89"/>
        <v>33.160000000000004</v>
      </c>
      <c r="V271" s="671">
        <f t="shared" si="84"/>
        <v>33.049999999999997</v>
      </c>
      <c r="W271" s="2">
        <v>32.5</v>
      </c>
      <c r="X271" s="671">
        <f t="shared" si="85"/>
        <v>31.75</v>
      </c>
      <c r="Y271" s="2">
        <v>31</v>
      </c>
      <c r="Z271" s="671">
        <f t="shared" si="86"/>
        <v>30.05</v>
      </c>
      <c r="AA271" s="2">
        <v>29.1</v>
      </c>
      <c r="AB271" s="2">
        <v>28.2</v>
      </c>
      <c r="AC271" s="2">
        <v>27.2</v>
      </c>
      <c r="AD271" s="2">
        <v>26.3</v>
      </c>
      <c r="AE271" s="2">
        <v>25.5</v>
      </c>
      <c r="AF271" s="2">
        <v>24.7</v>
      </c>
      <c r="AG271" s="2">
        <v>24</v>
      </c>
      <c r="AH271" s="2">
        <v>23.3</v>
      </c>
      <c r="AI271" s="854">
        <v>22.6</v>
      </c>
      <c r="AJ271" s="1102"/>
      <c r="AK271" s="1102"/>
    </row>
    <row r="272" spans="2:37" x14ac:dyDescent="0.2">
      <c r="B272" s="985"/>
      <c r="C272" s="986"/>
      <c r="D272" s="945"/>
      <c r="E272" s="946"/>
      <c r="F272" s="947"/>
      <c r="G272" s="1055"/>
      <c r="H272" s="963"/>
      <c r="I272" s="1" t="s">
        <v>18</v>
      </c>
      <c r="J272" s="980"/>
      <c r="K272" s="5"/>
      <c r="L272" s="5" t="s">
        <v>9</v>
      </c>
      <c r="M272" s="5"/>
      <c r="N272" s="766">
        <v>38</v>
      </c>
      <c r="O272" s="766">
        <v>35.700000000000003</v>
      </c>
      <c r="P272" s="788">
        <f t="shared" si="87"/>
        <v>35.231999999999999</v>
      </c>
      <c r="Q272" s="766">
        <v>34.799999999999997</v>
      </c>
      <c r="R272" s="766">
        <v>34.200000000000003</v>
      </c>
      <c r="S272" s="766">
        <v>33.6</v>
      </c>
      <c r="T272" s="788">
        <f t="shared" si="88"/>
        <v>33.578000000000003</v>
      </c>
      <c r="U272" s="788">
        <f t="shared" si="89"/>
        <v>33.160000000000004</v>
      </c>
      <c r="V272" s="671">
        <f t="shared" si="84"/>
        <v>33.049999999999997</v>
      </c>
      <c r="W272" s="766">
        <v>32.5</v>
      </c>
      <c r="X272" s="671">
        <f t="shared" si="85"/>
        <v>31.75</v>
      </c>
      <c r="Y272" s="766">
        <v>31</v>
      </c>
      <c r="Z272" s="671">
        <f t="shared" si="86"/>
        <v>30.05</v>
      </c>
      <c r="AA272" s="766">
        <v>29.1</v>
      </c>
      <c r="AB272" s="766">
        <v>28.2</v>
      </c>
      <c r="AC272" s="766">
        <v>27.2</v>
      </c>
      <c r="AD272" s="766">
        <v>26.3</v>
      </c>
      <c r="AE272" s="766">
        <v>25.5</v>
      </c>
      <c r="AF272" s="766">
        <v>24.7</v>
      </c>
      <c r="AG272" s="766">
        <v>24</v>
      </c>
      <c r="AH272" s="766">
        <v>23.3</v>
      </c>
      <c r="AI272" s="854">
        <v>22.6</v>
      </c>
      <c r="AJ272" s="1102"/>
      <c r="AK272" s="1102"/>
    </row>
    <row r="273" spans="2:37" x14ac:dyDescent="0.2">
      <c r="B273" s="924" t="s">
        <v>57</v>
      </c>
      <c r="C273" s="927" t="s">
        <v>78</v>
      </c>
      <c r="D273" s="930" t="s">
        <v>75</v>
      </c>
      <c r="E273" s="931"/>
      <c r="F273" s="936" t="s">
        <v>304</v>
      </c>
      <c r="G273" s="1056" t="s">
        <v>103</v>
      </c>
      <c r="H273" s="961" t="s">
        <v>24</v>
      </c>
      <c r="I273" s="1">
        <v>2001</v>
      </c>
      <c r="J273" s="980"/>
      <c r="K273" s="2">
        <v>70</v>
      </c>
      <c r="L273" s="2">
        <v>38</v>
      </c>
      <c r="M273" s="2">
        <v>38</v>
      </c>
      <c r="N273" s="766">
        <v>38</v>
      </c>
      <c r="O273" s="766">
        <v>35.700000000000003</v>
      </c>
      <c r="P273" s="788">
        <f t="shared" si="87"/>
        <v>35.231999999999999</v>
      </c>
      <c r="Q273" s="766">
        <v>34.799999999999997</v>
      </c>
      <c r="R273" s="766">
        <v>34.200000000000003</v>
      </c>
      <c r="S273" s="766">
        <v>33.6</v>
      </c>
      <c r="T273" s="788">
        <f t="shared" si="88"/>
        <v>33.578000000000003</v>
      </c>
      <c r="U273" s="788">
        <f t="shared" si="89"/>
        <v>33.160000000000004</v>
      </c>
      <c r="V273" s="671">
        <f t="shared" si="84"/>
        <v>33.049999999999997</v>
      </c>
      <c r="W273" s="766">
        <v>32.5</v>
      </c>
      <c r="X273" s="671">
        <f t="shared" si="85"/>
        <v>31.75</v>
      </c>
      <c r="Y273" s="766">
        <v>31</v>
      </c>
      <c r="Z273" s="671">
        <f t="shared" si="86"/>
        <v>30.05</v>
      </c>
      <c r="AA273" s="766">
        <v>29.1</v>
      </c>
      <c r="AB273" s="766">
        <v>28.2</v>
      </c>
      <c r="AC273" s="766">
        <v>27.2</v>
      </c>
      <c r="AD273" s="766">
        <v>26.3</v>
      </c>
      <c r="AE273" s="766">
        <v>25.5</v>
      </c>
      <c r="AF273" s="766">
        <v>24.7</v>
      </c>
      <c r="AG273" s="766">
        <v>24</v>
      </c>
      <c r="AH273" s="766">
        <v>23.3</v>
      </c>
      <c r="AI273" s="854">
        <v>22.6</v>
      </c>
      <c r="AJ273" s="1102"/>
      <c r="AK273" s="1102"/>
    </row>
    <row r="274" spans="2:37" x14ac:dyDescent="0.2">
      <c r="B274" s="925"/>
      <c r="C274" s="928"/>
      <c r="D274" s="932"/>
      <c r="E274" s="933"/>
      <c r="F274" s="937"/>
      <c r="G274" s="1289"/>
      <c r="H274" s="962"/>
      <c r="I274" s="1" t="s">
        <v>20</v>
      </c>
      <c r="J274" s="980"/>
      <c r="K274" s="5"/>
      <c r="L274" s="5" t="s">
        <v>9</v>
      </c>
      <c r="M274" s="5"/>
      <c r="N274" s="766">
        <v>38</v>
      </c>
      <c r="O274" s="766">
        <v>35.700000000000003</v>
      </c>
      <c r="P274" s="788">
        <f t="shared" si="87"/>
        <v>35.231999999999999</v>
      </c>
      <c r="Q274" s="766">
        <v>34.799999999999997</v>
      </c>
      <c r="R274" s="766">
        <v>34.200000000000003</v>
      </c>
      <c r="S274" s="766">
        <v>33.6</v>
      </c>
      <c r="T274" s="788">
        <f t="shared" si="88"/>
        <v>33.578000000000003</v>
      </c>
      <c r="U274" s="788">
        <f t="shared" si="89"/>
        <v>33.160000000000004</v>
      </c>
      <c r="V274" s="671">
        <f t="shared" si="84"/>
        <v>33.049999999999997</v>
      </c>
      <c r="W274" s="766">
        <v>32.5</v>
      </c>
      <c r="X274" s="671">
        <f t="shared" si="85"/>
        <v>31.75</v>
      </c>
      <c r="Y274" s="766">
        <v>31</v>
      </c>
      <c r="Z274" s="671">
        <f t="shared" si="86"/>
        <v>30.05</v>
      </c>
      <c r="AA274" s="766">
        <v>29.1</v>
      </c>
      <c r="AB274" s="766">
        <v>28.2</v>
      </c>
      <c r="AC274" s="766">
        <v>27.2</v>
      </c>
      <c r="AD274" s="766">
        <v>26.3</v>
      </c>
      <c r="AE274" s="766">
        <v>25.5</v>
      </c>
      <c r="AF274" s="766">
        <v>24.7</v>
      </c>
      <c r="AG274" s="766">
        <v>24</v>
      </c>
      <c r="AH274" s="766">
        <v>23.3</v>
      </c>
      <c r="AI274" s="854">
        <v>22.6</v>
      </c>
      <c r="AJ274" s="1102"/>
      <c r="AK274" s="1102"/>
    </row>
    <row r="275" spans="2:37" x14ac:dyDescent="0.2">
      <c r="B275" s="985"/>
      <c r="C275" s="986"/>
      <c r="D275" s="945"/>
      <c r="E275" s="946"/>
      <c r="F275" s="947"/>
      <c r="G275" s="1055"/>
      <c r="H275" s="963"/>
      <c r="I275" s="1" t="s">
        <v>21</v>
      </c>
      <c r="J275" s="980"/>
      <c r="K275" s="5"/>
      <c r="L275" s="5" t="s">
        <v>9</v>
      </c>
      <c r="M275" s="5"/>
      <c r="N275" s="766">
        <v>38</v>
      </c>
      <c r="O275" s="766">
        <v>35.700000000000003</v>
      </c>
      <c r="P275" s="788">
        <f t="shared" si="87"/>
        <v>35.231999999999999</v>
      </c>
      <c r="Q275" s="766">
        <v>34.799999999999997</v>
      </c>
      <c r="R275" s="766">
        <v>34.200000000000003</v>
      </c>
      <c r="S275" s="766">
        <v>33.6</v>
      </c>
      <c r="T275" s="788">
        <f t="shared" si="88"/>
        <v>33.578000000000003</v>
      </c>
      <c r="U275" s="788">
        <f t="shared" si="89"/>
        <v>33.160000000000004</v>
      </c>
      <c r="V275" s="671">
        <f t="shared" si="84"/>
        <v>33.049999999999997</v>
      </c>
      <c r="W275" s="766">
        <v>32.5</v>
      </c>
      <c r="X275" s="671">
        <f t="shared" si="85"/>
        <v>31.75</v>
      </c>
      <c r="Y275" s="766">
        <v>31</v>
      </c>
      <c r="Z275" s="671">
        <f t="shared" si="86"/>
        <v>30.05</v>
      </c>
      <c r="AA275" s="766">
        <v>29.1</v>
      </c>
      <c r="AB275" s="766">
        <v>28.2</v>
      </c>
      <c r="AC275" s="766">
        <v>27.2</v>
      </c>
      <c r="AD275" s="766">
        <v>26.3</v>
      </c>
      <c r="AE275" s="766">
        <v>25.5</v>
      </c>
      <c r="AF275" s="766">
        <v>24.7</v>
      </c>
      <c r="AG275" s="766">
        <v>24</v>
      </c>
      <c r="AH275" s="766">
        <v>23.3</v>
      </c>
      <c r="AI275" s="854">
        <v>22.6</v>
      </c>
      <c r="AJ275" s="1102"/>
      <c r="AK275" s="1102"/>
    </row>
    <row r="276" spans="2:37" x14ac:dyDescent="0.2">
      <c r="B276" s="924" t="s">
        <v>57</v>
      </c>
      <c r="C276" s="927" t="s">
        <v>83</v>
      </c>
      <c r="D276" s="930" t="s">
        <v>75</v>
      </c>
      <c r="E276" s="931"/>
      <c r="F276" s="936" t="s">
        <v>304</v>
      </c>
      <c r="G276" s="1056" t="s">
        <v>103</v>
      </c>
      <c r="H276" s="961" t="s">
        <v>24</v>
      </c>
      <c r="I276" s="1">
        <v>2004</v>
      </c>
      <c r="J276" s="980"/>
      <c r="K276" s="2">
        <v>70</v>
      </c>
      <c r="L276" s="2">
        <v>38</v>
      </c>
      <c r="M276" s="2">
        <v>38</v>
      </c>
      <c r="N276" s="766">
        <v>38</v>
      </c>
      <c r="O276" s="766">
        <v>35.700000000000003</v>
      </c>
      <c r="P276" s="788">
        <f t="shared" si="87"/>
        <v>35.231999999999999</v>
      </c>
      <c r="Q276" s="766">
        <v>34.799999999999997</v>
      </c>
      <c r="R276" s="766">
        <v>34.200000000000003</v>
      </c>
      <c r="S276" s="766">
        <v>33.6</v>
      </c>
      <c r="T276" s="788">
        <f t="shared" si="88"/>
        <v>33.578000000000003</v>
      </c>
      <c r="U276" s="788">
        <f t="shared" si="89"/>
        <v>33.160000000000004</v>
      </c>
      <c r="V276" s="671">
        <f t="shared" si="84"/>
        <v>33.049999999999997</v>
      </c>
      <c r="W276" s="766">
        <v>32.5</v>
      </c>
      <c r="X276" s="671">
        <f t="shared" si="85"/>
        <v>31.75</v>
      </c>
      <c r="Y276" s="766">
        <v>31</v>
      </c>
      <c r="Z276" s="671">
        <f t="shared" si="86"/>
        <v>30.05</v>
      </c>
      <c r="AA276" s="766">
        <v>29.1</v>
      </c>
      <c r="AB276" s="766">
        <v>28.2</v>
      </c>
      <c r="AC276" s="766">
        <v>27.2</v>
      </c>
      <c r="AD276" s="766">
        <v>26.3</v>
      </c>
      <c r="AE276" s="766">
        <v>25.5</v>
      </c>
      <c r="AF276" s="766">
        <v>24.7</v>
      </c>
      <c r="AG276" s="766">
        <v>24</v>
      </c>
      <c r="AH276" s="766">
        <v>23.3</v>
      </c>
      <c r="AI276" s="854">
        <v>22.6</v>
      </c>
      <c r="AJ276" s="1102"/>
      <c r="AK276" s="1102"/>
    </row>
    <row r="277" spans="2:37" x14ac:dyDescent="0.2">
      <c r="B277" s="925"/>
      <c r="C277" s="928"/>
      <c r="D277" s="932"/>
      <c r="E277" s="933"/>
      <c r="F277" s="937"/>
      <c r="G277" s="1289"/>
      <c r="H277" s="962"/>
      <c r="I277" s="1" t="s">
        <v>22</v>
      </c>
      <c r="J277" s="980"/>
      <c r="K277" s="5"/>
      <c r="L277" s="5" t="s">
        <v>9</v>
      </c>
      <c r="M277" s="5"/>
      <c r="N277" s="766">
        <v>38</v>
      </c>
      <c r="O277" s="766">
        <v>35.700000000000003</v>
      </c>
      <c r="P277" s="788">
        <f t="shared" si="87"/>
        <v>35.231999999999999</v>
      </c>
      <c r="Q277" s="766">
        <v>34.799999999999997</v>
      </c>
      <c r="R277" s="766">
        <v>34.200000000000003</v>
      </c>
      <c r="S277" s="766">
        <v>33.6</v>
      </c>
      <c r="T277" s="788">
        <f t="shared" si="88"/>
        <v>33.578000000000003</v>
      </c>
      <c r="U277" s="788">
        <f t="shared" si="89"/>
        <v>33.160000000000004</v>
      </c>
      <c r="V277" s="671">
        <f t="shared" si="84"/>
        <v>33.049999999999997</v>
      </c>
      <c r="W277" s="766">
        <v>32.5</v>
      </c>
      <c r="X277" s="671">
        <f t="shared" si="85"/>
        <v>31.75</v>
      </c>
      <c r="Y277" s="766">
        <v>31</v>
      </c>
      <c r="Z277" s="671">
        <f t="shared" si="86"/>
        <v>30.05</v>
      </c>
      <c r="AA277" s="766">
        <v>29.1</v>
      </c>
      <c r="AB277" s="766">
        <v>28.2</v>
      </c>
      <c r="AC277" s="766">
        <v>27.2</v>
      </c>
      <c r="AD277" s="766">
        <v>26.3</v>
      </c>
      <c r="AE277" s="766">
        <v>25.5</v>
      </c>
      <c r="AF277" s="766">
        <v>24.7</v>
      </c>
      <c r="AG277" s="766">
        <v>24</v>
      </c>
      <c r="AH277" s="766">
        <v>23.3</v>
      </c>
      <c r="AI277" s="854">
        <v>22.6</v>
      </c>
      <c r="AJ277" s="1102"/>
      <c r="AK277" s="1102"/>
    </row>
    <row r="278" spans="2:37" x14ac:dyDescent="0.2">
      <c r="B278" s="985"/>
      <c r="C278" s="986"/>
      <c r="D278" s="945"/>
      <c r="E278" s="946"/>
      <c r="F278" s="947"/>
      <c r="G278" s="1055"/>
      <c r="H278" s="963"/>
      <c r="I278" s="1" t="s">
        <v>23</v>
      </c>
      <c r="J278" s="980"/>
      <c r="K278" s="5"/>
      <c r="L278" s="5" t="s">
        <v>9</v>
      </c>
      <c r="M278" s="5"/>
      <c r="N278" s="766">
        <v>38</v>
      </c>
      <c r="O278" s="766">
        <v>35.700000000000003</v>
      </c>
      <c r="P278" s="788">
        <f t="shared" si="87"/>
        <v>35.231999999999999</v>
      </c>
      <c r="Q278" s="766">
        <v>34.799999999999997</v>
      </c>
      <c r="R278" s="766">
        <v>34.200000000000003</v>
      </c>
      <c r="S278" s="766">
        <v>33.6</v>
      </c>
      <c r="T278" s="788">
        <f t="shared" si="88"/>
        <v>33.578000000000003</v>
      </c>
      <c r="U278" s="788">
        <f t="shared" si="89"/>
        <v>33.160000000000004</v>
      </c>
      <c r="V278" s="671">
        <f t="shared" si="84"/>
        <v>33.049999999999997</v>
      </c>
      <c r="W278" s="766">
        <v>32.5</v>
      </c>
      <c r="X278" s="671">
        <f t="shared" si="85"/>
        <v>31.75</v>
      </c>
      <c r="Y278" s="766">
        <v>31</v>
      </c>
      <c r="Z278" s="671">
        <f t="shared" si="86"/>
        <v>30.05</v>
      </c>
      <c r="AA278" s="766">
        <v>29.1</v>
      </c>
      <c r="AB278" s="766">
        <v>28.2</v>
      </c>
      <c r="AC278" s="766">
        <v>27.2</v>
      </c>
      <c r="AD278" s="766">
        <v>26.3</v>
      </c>
      <c r="AE278" s="766">
        <v>25.5</v>
      </c>
      <c r="AF278" s="766">
        <v>24.7</v>
      </c>
      <c r="AG278" s="766">
        <v>24</v>
      </c>
      <c r="AH278" s="766">
        <v>23.3</v>
      </c>
      <c r="AI278" s="854">
        <v>22.6</v>
      </c>
      <c r="AJ278" s="1102"/>
      <c r="AK278" s="1102"/>
    </row>
    <row r="279" spans="2:37" ht="13.5" thickBot="1" x14ac:dyDescent="0.25">
      <c r="B279" s="41" t="s">
        <v>57</v>
      </c>
      <c r="C279" s="42" t="s">
        <v>88</v>
      </c>
      <c r="D279" s="1176" t="s">
        <v>87</v>
      </c>
      <c r="E279" s="1158"/>
      <c r="F279" s="299" t="s">
        <v>310</v>
      </c>
      <c r="G279" s="42" t="s">
        <v>103</v>
      </c>
      <c r="H279" s="141" t="s">
        <v>24</v>
      </c>
      <c r="I279" s="26">
        <v>2007</v>
      </c>
      <c r="J279" s="999"/>
      <c r="K279" s="27">
        <v>70</v>
      </c>
      <c r="L279" s="27">
        <v>38</v>
      </c>
      <c r="M279" s="27">
        <v>38</v>
      </c>
      <c r="N279" s="469">
        <v>38</v>
      </c>
      <c r="O279" s="27">
        <v>35.700000000000003</v>
      </c>
      <c r="P279" s="791">
        <f t="shared" si="87"/>
        <v>35.231999999999999</v>
      </c>
      <c r="Q279" s="27">
        <v>34.799999999999997</v>
      </c>
      <c r="R279" s="27">
        <v>34.200000000000003</v>
      </c>
      <c r="S279" s="27">
        <v>33.6</v>
      </c>
      <c r="T279" s="791">
        <f t="shared" si="88"/>
        <v>33.578000000000003</v>
      </c>
      <c r="U279" s="791">
        <f t="shared" si="89"/>
        <v>33.160000000000004</v>
      </c>
      <c r="V279" s="671">
        <f t="shared" si="84"/>
        <v>33.049999999999997</v>
      </c>
      <c r="W279" s="27">
        <v>32.5</v>
      </c>
      <c r="X279" s="671">
        <f t="shared" si="85"/>
        <v>31.75</v>
      </c>
      <c r="Y279" s="27">
        <v>31</v>
      </c>
      <c r="Z279" s="671">
        <f t="shared" si="86"/>
        <v>30.05</v>
      </c>
      <c r="AA279" s="766">
        <v>29.1</v>
      </c>
      <c r="AB279" s="27">
        <v>28.2</v>
      </c>
      <c r="AC279" s="27">
        <v>27.2</v>
      </c>
      <c r="AD279" s="27">
        <v>26.3</v>
      </c>
      <c r="AE279" s="27">
        <v>25.5</v>
      </c>
      <c r="AF279" s="27">
        <v>24.7</v>
      </c>
      <c r="AG279" s="27">
        <v>24</v>
      </c>
      <c r="AH279" s="27">
        <v>23.3</v>
      </c>
      <c r="AI279" s="856">
        <v>22.6</v>
      </c>
      <c r="AJ279" s="1102"/>
      <c r="AK279" s="1102"/>
    </row>
    <row r="280" spans="2:37" ht="13.5" thickBot="1" x14ac:dyDescent="0.25">
      <c r="B280" s="33"/>
      <c r="C280" s="33"/>
      <c r="D280" s="33"/>
      <c r="E280" s="33"/>
      <c r="F280" s="100"/>
      <c r="G280" s="33"/>
      <c r="H280" s="912" t="s">
        <v>94</v>
      </c>
      <c r="I280" s="913"/>
      <c r="J280" s="914"/>
      <c r="K280" s="49">
        <f>MIN(K258:K279)</f>
        <v>70</v>
      </c>
      <c r="L280" s="49">
        <f t="shared" ref="L280:AC280" si="90">MIN(L258:L279)</f>
        <v>38</v>
      </c>
      <c r="M280" s="49">
        <f t="shared" si="90"/>
        <v>38</v>
      </c>
      <c r="N280" s="49">
        <f t="shared" si="90"/>
        <v>38</v>
      </c>
      <c r="O280" s="49">
        <f t="shared" si="90"/>
        <v>35.700000000000003</v>
      </c>
      <c r="P280" s="789">
        <f t="shared" si="87"/>
        <v>35.128</v>
      </c>
      <c r="Q280" s="49">
        <f t="shared" si="90"/>
        <v>34.6</v>
      </c>
      <c r="R280" s="49">
        <f t="shared" si="90"/>
        <v>34.150000000000006</v>
      </c>
      <c r="S280" s="49">
        <f t="shared" si="90"/>
        <v>33.6</v>
      </c>
      <c r="T280" s="789">
        <f t="shared" si="88"/>
        <v>33.578000000000003</v>
      </c>
      <c r="U280" s="789">
        <f t="shared" si="89"/>
        <v>33.160000000000004</v>
      </c>
      <c r="V280" s="49"/>
      <c r="W280" s="49">
        <f t="shared" si="90"/>
        <v>32.5</v>
      </c>
      <c r="X280" s="49"/>
      <c r="Y280" s="49">
        <f t="shared" si="90"/>
        <v>30.7</v>
      </c>
      <c r="Z280" s="49"/>
      <c r="AA280" s="49">
        <f t="shared" si="90"/>
        <v>28.1</v>
      </c>
      <c r="AB280" s="49">
        <f t="shared" si="90"/>
        <v>27.6</v>
      </c>
      <c r="AC280" s="49">
        <f t="shared" si="90"/>
        <v>27.2</v>
      </c>
      <c r="AD280" s="135"/>
      <c r="AE280" s="135"/>
      <c r="AF280" s="135"/>
      <c r="AG280" s="135"/>
      <c r="AH280" s="135"/>
      <c r="AI280" s="857"/>
      <c r="AJ280" s="1103"/>
      <c r="AK280" s="1103"/>
    </row>
    <row r="281" spans="2:37" x14ac:dyDescent="0.2">
      <c r="B281" s="33"/>
      <c r="C281" s="33"/>
      <c r="D281" s="33"/>
      <c r="E281" s="33"/>
      <c r="F281" s="100"/>
      <c r="G281" s="100"/>
      <c r="H281" s="33"/>
      <c r="I281" s="15"/>
      <c r="J281" s="16"/>
      <c r="K281" s="16"/>
      <c r="L281" s="17"/>
      <c r="M281" s="17"/>
      <c r="N281" s="17"/>
      <c r="O281" s="17"/>
      <c r="P281" s="495"/>
      <c r="Q281" s="17"/>
      <c r="R281" s="17"/>
      <c r="S281" s="17"/>
      <c r="T281" s="495"/>
      <c r="U281" s="495"/>
      <c r="V281" s="17"/>
      <c r="W281" s="17"/>
      <c r="X281" s="17"/>
      <c r="Y281" s="17"/>
      <c r="Z281" s="17"/>
      <c r="AA281" s="17"/>
      <c r="AB281" s="17"/>
      <c r="AC281" s="17"/>
      <c r="AD281" s="17"/>
      <c r="AE281" s="17"/>
      <c r="AF281" s="17"/>
      <c r="AG281" s="17"/>
      <c r="AH281" s="17"/>
      <c r="AI281" s="17"/>
      <c r="AJ281" s="17"/>
    </row>
    <row r="282" spans="2:37" ht="13.5" thickBot="1" x14ac:dyDescent="0.25">
      <c r="B282" s="33"/>
      <c r="C282" s="33"/>
      <c r="D282" s="33"/>
      <c r="E282" s="33"/>
      <c r="F282" s="100"/>
      <c r="G282" s="100"/>
      <c r="H282" s="33"/>
      <c r="I282" s="15"/>
      <c r="J282" s="16"/>
      <c r="K282" s="16"/>
      <c r="L282" s="17"/>
      <c r="M282" s="17"/>
      <c r="N282" s="17"/>
      <c r="O282" s="17"/>
      <c r="P282" s="495"/>
      <c r="Q282" s="17"/>
      <c r="R282" s="17"/>
      <c r="S282" s="17"/>
      <c r="T282" s="495"/>
      <c r="U282" s="495"/>
      <c r="V282" s="17"/>
      <c r="W282" s="17"/>
      <c r="X282" s="17"/>
      <c r="Y282" s="17"/>
      <c r="Z282" s="17"/>
      <c r="AA282" s="17"/>
      <c r="AB282" s="17"/>
      <c r="AC282" s="17"/>
      <c r="AD282" s="17"/>
      <c r="AE282" s="17"/>
      <c r="AF282" s="17"/>
      <c r="AG282" s="17"/>
      <c r="AH282" s="17"/>
      <c r="AI282" s="17"/>
      <c r="AJ282" s="17"/>
    </row>
    <row r="283" spans="2:37" x14ac:dyDescent="0.2">
      <c r="B283" s="915"/>
      <c r="C283" s="916"/>
      <c r="D283" s="916"/>
      <c r="E283" s="916"/>
      <c r="F283" s="916"/>
      <c r="G283" s="916"/>
      <c r="H283" s="916"/>
      <c r="I283" s="916"/>
      <c r="J283" s="917"/>
      <c r="K283" s="921" t="s">
        <v>95</v>
      </c>
      <c r="L283" s="922"/>
      <c r="M283" s="922"/>
      <c r="N283" s="922"/>
      <c r="O283" s="922"/>
      <c r="P283" s="922"/>
      <c r="Q283" s="922"/>
      <c r="R283" s="922"/>
      <c r="S283" s="922"/>
      <c r="T283" s="922"/>
      <c r="U283" s="922"/>
      <c r="V283" s="922"/>
      <c r="W283" s="922"/>
      <c r="X283" s="922"/>
      <c r="Y283" s="922"/>
      <c r="Z283" s="922"/>
      <c r="AA283" s="922"/>
      <c r="AB283" s="922"/>
      <c r="AC283" s="922"/>
      <c r="AD283" s="922"/>
      <c r="AE283" s="922"/>
      <c r="AF283" s="922"/>
      <c r="AG283" s="922"/>
      <c r="AH283" s="922"/>
      <c r="AI283" s="923"/>
      <c r="AJ283" s="1339" t="s">
        <v>473</v>
      </c>
      <c r="AK283" s="1339" t="s">
        <v>472</v>
      </c>
    </row>
    <row r="284" spans="2:37" ht="13.5" thickBot="1" x14ac:dyDescent="0.25">
      <c r="B284" s="987"/>
      <c r="C284" s="988"/>
      <c r="D284" s="988"/>
      <c r="E284" s="988"/>
      <c r="F284" s="988"/>
      <c r="G284" s="988"/>
      <c r="H284" s="919"/>
      <c r="I284" s="919"/>
      <c r="J284" s="920"/>
      <c r="K284" s="949" t="s">
        <v>169</v>
      </c>
      <c r="L284" s="950"/>
      <c r="M284" s="950"/>
      <c r="N284" s="950"/>
      <c r="O284" s="950"/>
      <c r="P284" s="950"/>
      <c r="Q284" s="950"/>
      <c r="R284" s="950"/>
      <c r="S284" s="950"/>
      <c r="T284" s="950"/>
      <c r="U284" s="950"/>
      <c r="V284" s="950"/>
      <c r="W284" s="950"/>
      <c r="X284" s="950"/>
      <c r="Y284" s="950"/>
      <c r="Z284" s="950"/>
      <c r="AA284" s="950"/>
      <c r="AB284" s="950"/>
      <c r="AC284" s="950"/>
      <c r="AD284" s="950"/>
      <c r="AE284" s="950"/>
      <c r="AF284" s="950"/>
      <c r="AG284" s="950"/>
      <c r="AH284" s="950"/>
      <c r="AI284" s="951"/>
      <c r="AJ284" s="1102"/>
      <c r="AK284" s="1102"/>
    </row>
    <row r="285" spans="2:37" ht="40.5" customHeight="1" thickBot="1" x14ac:dyDescent="0.25">
      <c r="B285" s="51" t="s">
        <v>41</v>
      </c>
      <c r="C285" s="52" t="s">
        <v>42</v>
      </c>
      <c r="D285" s="971" t="s">
        <v>43</v>
      </c>
      <c r="E285" s="972"/>
      <c r="F285" s="88" t="s">
        <v>177</v>
      </c>
      <c r="G285" s="95" t="s">
        <v>47</v>
      </c>
      <c r="H285" s="54" t="s">
        <v>0</v>
      </c>
      <c r="I285" s="55" t="s">
        <v>1</v>
      </c>
      <c r="J285" s="55" t="s">
        <v>2</v>
      </c>
      <c r="K285" s="56" t="s">
        <v>3</v>
      </c>
      <c r="L285" s="56" t="s">
        <v>4</v>
      </c>
      <c r="M285" s="57" t="s">
        <v>5</v>
      </c>
      <c r="N285" s="58" t="s">
        <v>6</v>
      </c>
      <c r="O285" s="58">
        <v>150</v>
      </c>
      <c r="P285" s="779">
        <v>176</v>
      </c>
      <c r="Q285" s="58">
        <v>200</v>
      </c>
      <c r="R285" s="58">
        <v>250</v>
      </c>
      <c r="S285" s="58">
        <v>300</v>
      </c>
      <c r="T285" s="779">
        <v>302</v>
      </c>
      <c r="U285" s="779">
        <v>340</v>
      </c>
      <c r="V285" s="783">
        <v>350</v>
      </c>
      <c r="W285" s="58">
        <v>400</v>
      </c>
      <c r="X285" s="58">
        <v>450</v>
      </c>
      <c r="Y285" s="58">
        <v>500</v>
      </c>
      <c r="Z285" s="58">
        <v>550</v>
      </c>
      <c r="AA285" s="58">
        <v>600</v>
      </c>
      <c r="AB285" s="58">
        <v>650</v>
      </c>
      <c r="AC285" s="58">
        <v>700</v>
      </c>
      <c r="AD285" s="58">
        <v>750</v>
      </c>
      <c r="AE285" s="58">
        <v>800</v>
      </c>
      <c r="AF285" s="58">
        <v>850</v>
      </c>
      <c r="AG285" s="58">
        <v>900</v>
      </c>
      <c r="AH285" s="58">
        <v>950</v>
      </c>
      <c r="AI285" s="59">
        <v>1000</v>
      </c>
      <c r="AJ285" s="1102"/>
      <c r="AK285" s="1102"/>
    </row>
    <row r="286" spans="2:37" x14ac:dyDescent="0.2">
      <c r="B286" s="925" t="s">
        <v>48</v>
      </c>
      <c r="C286" s="928" t="s">
        <v>49</v>
      </c>
      <c r="D286" s="932" t="s">
        <v>74</v>
      </c>
      <c r="E286" s="933"/>
      <c r="F286" s="982" t="s">
        <v>96</v>
      </c>
      <c r="G286" s="940" t="s">
        <v>96</v>
      </c>
      <c r="H286" s="1179" t="s">
        <v>24</v>
      </c>
      <c r="I286" s="38">
        <v>1989</v>
      </c>
      <c r="J286" s="979" t="s">
        <v>28</v>
      </c>
      <c r="K286" s="39"/>
      <c r="L286" s="39">
        <v>40</v>
      </c>
      <c r="M286" s="39"/>
      <c r="N286" s="39">
        <v>40</v>
      </c>
      <c r="O286" s="671">
        <f t="shared" ref="O286:O298" si="91">N286-(0.5*(N286-Q286))</f>
        <v>38.25</v>
      </c>
      <c r="P286" s="787">
        <f>IF(O286="",IF(N286="","",(N286-(N286-Q286)/($Q$5-$N$5)*($P$5-$N$5))),(O286-(O286-Q286)/($Q$5-$O$5)*($P$5-$O$5)))</f>
        <v>37.340000000000003</v>
      </c>
      <c r="Q286" s="39">
        <v>36.5</v>
      </c>
      <c r="R286" s="671">
        <f t="shared" ref="R286:R298" si="92">Q286-(0.5*(Q286-S286))</f>
        <v>36</v>
      </c>
      <c r="S286" s="39">
        <v>35.5</v>
      </c>
      <c r="T286" s="787">
        <f>IF(S286="","",(S286-(S286-W286)/($W$5-$S$5)*($T$5-$S$5)))</f>
        <v>35.475999999999999</v>
      </c>
      <c r="U286" s="787">
        <f>IF(S286="","",(S286-(S286-W286)/($W$5-$S$5)*($U$5-$S$5)))</f>
        <v>35.019999999999996</v>
      </c>
      <c r="V286" s="787">
        <f>IF(S286="","",(S286-(S286-W286)/($W$5-$S$5)*($V$5-$S$5)))</f>
        <v>34.9</v>
      </c>
      <c r="W286" s="39">
        <v>34.299999999999997</v>
      </c>
      <c r="X286" s="671">
        <f t="shared" ref="X286:X307" si="93">W286-(0.5*(W286-Y286))</f>
        <v>33.349999999999994</v>
      </c>
      <c r="Y286" s="39">
        <v>32.4</v>
      </c>
      <c r="Z286" s="671">
        <f t="shared" ref="Z286:Z307" si="94">Y286-(0.5*(Y286-AA286))</f>
        <v>31</v>
      </c>
      <c r="AA286" s="39">
        <v>29.6</v>
      </c>
      <c r="AB286" s="39">
        <v>29.1</v>
      </c>
      <c r="AC286" s="39">
        <v>28.8</v>
      </c>
      <c r="AD286" s="39">
        <v>27.9</v>
      </c>
      <c r="AE286" s="39">
        <v>26.6</v>
      </c>
      <c r="AF286" s="39">
        <v>25.8</v>
      </c>
      <c r="AG286" s="39">
        <v>25.4</v>
      </c>
      <c r="AH286" s="39">
        <v>24.5</v>
      </c>
      <c r="AI286" s="40">
        <v>22.3</v>
      </c>
      <c r="AJ286" s="1102"/>
      <c r="AK286" s="1102"/>
    </row>
    <row r="287" spans="2:37" x14ac:dyDescent="0.2">
      <c r="B287" s="925"/>
      <c r="C287" s="928"/>
      <c r="D287" s="932"/>
      <c r="E287" s="933"/>
      <c r="F287" s="982"/>
      <c r="G287" s="940"/>
      <c r="H287" s="962"/>
      <c r="I287" s="1" t="s">
        <v>32</v>
      </c>
      <c r="J287" s="980"/>
      <c r="K287" s="5"/>
      <c r="L287" s="5" t="s">
        <v>9</v>
      </c>
      <c r="M287" s="5"/>
      <c r="N287" s="469">
        <v>40</v>
      </c>
      <c r="O287" s="671">
        <f t="shared" si="91"/>
        <v>38.25</v>
      </c>
      <c r="P287" s="788">
        <f t="shared" ref="P287:P308" si="95">IF(O287="",IF(N287="","",(N287-(N287-Q287)/($Q$5-$N$5)*($P$5-$N$5))),(O287-(O287-Q287)/($Q$5-$O$5)*($P$5-$O$5)))</f>
        <v>37.340000000000003</v>
      </c>
      <c r="Q287" s="469">
        <v>36.5</v>
      </c>
      <c r="R287" s="671">
        <f t="shared" si="92"/>
        <v>36</v>
      </c>
      <c r="S287" s="469">
        <v>35.5</v>
      </c>
      <c r="T287" s="788">
        <f t="shared" ref="T287:T308" si="96">IF(S287="","",(S287-(S287-W287)/($W$5-$S$5)*($T$5-$S$5)))</f>
        <v>35.475999999999999</v>
      </c>
      <c r="U287" s="788">
        <f t="shared" ref="U287:U308" si="97">IF(S287="","",(S287-(S287-W287)/($W$5-$S$5)*($U$5-$S$5)))</f>
        <v>35.019999999999996</v>
      </c>
      <c r="V287" s="788">
        <f t="shared" ref="V287:V307" si="98">IF(S287="","",(S287-(S287-W287)/($W$5-$S$5)*($V$5-$S$5)))</f>
        <v>34.9</v>
      </c>
      <c r="W287" s="469">
        <v>34.299999999999997</v>
      </c>
      <c r="X287" s="671">
        <f t="shared" si="93"/>
        <v>33.349999999999994</v>
      </c>
      <c r="Y287" s="469">
        <v>32.4</v>
      </c>
      <c r="Z287" s="671">
        <f t="shared" si="94"/>
        <v>31</v>
      </c>
      <c r="AA287" s="469">
        <v>29.6</v>
      </c>
      <c r="AB287" s="469">
        <v>29.1</v>
      </c>
      <c r="AC287" s="469">
        <v>28.8</v>
      </c>
      <c r="AD287" s="469">
        <v>27.9</v>
      </c>
      <c r="AE287" s="469">
        <v>26.6</v>
      </c>
      <c r="AF287" s="469">
        <v>25.8</v>
      </c>
      <c r="AG287" s="469">
        <v>25.4</v>
      </c>
      <c r="AH287" s="469">
        <v>24.5</v>
      </c>
      <c r="AI287" s="470">
        <v>22.3</v>
      </c>
      <c r="AJ287" s="1102"/>
      <c r="AK287" s="1102"/>
    </row>
    <row r="288" spans="2:37" x14ac:dyDescent="0.2">
      <c r="B288" s="925"/>
      <c r="C288" s="928"/>
      <c r="D288" s="932"/>
      <c r="E288" s="933"/>
      <c r="F288" s="982"/>
      <c r="G288" s="940"/>
      <c r="H288" s="962"/>
      <c r="I288" s="1" t="s">
        <v>35</v>
      </c>
      <c r="J288" s="980"/>
      <c r="K288" s="5"/>
      <c r="L288" s="5" t="s">
        <v>9</v>
      </c>
      <c r="M288" s="5"/>
      <c r="N288" s="469">
        <v>40</v>
      </c>
      <c r="O288" s="671">
        <f t="shared" si="91"/>
        <v>38.25</v>
      </c>
      <c r="P288" s="788">
        <f t="shared" si="95"/>
        <v>37.340000000000003</v>
      </c>
      <c r="Q288" s="469">
        <v>36.5</v>
      </c>
      <c r="R288" s="671">
        <f t="shared" si="92"/>
        <v>36</v>
      </c>
      <c r="S288" s="469">
        <v>35.5</v>
      </c>
      <c r="T288" s="788">
        <f t="shared" si="96"/>
        <v>35.475999999999999</v>
      </c>
      <c r="U288" s="788">
        <f t="shared" si="97"/>
        <v>35.019999999999996</v>
      </c>
      <c r="V288" s="788">
        <f t="shared" si="98"/>
        <v>34.9</v>
      </c>
      <c r="W288" s="469">
        <v>34.299999999999997</v>
      </c>
      <c r="X288" s="671">
        <f t="shared" si="93"/>
        <v>33.349999999999994</v>
      </c>
      <c r="Y288" s="469">
        <v>32.4</v>
      </c>
      <c r="Z288" s="671">
        <f t="shared" si="94"/>
        <v>31</v>
      </c>
      <c r="AA288" s="469">
        <v>29.6</v>
      </c>
      <c r="AB288" s="469">
        <v>29.1</v>
      </c>
      <c r="AC288" s="469">
        <v>28.8</v>
      </c>
      <c r="AD288" s="469">
        <v>27.9</v>
      </c>
      <c r="AE288" s="469">
        <v>26.6</v>
      </c>
      <c r="AF288" s="469">
        <v>25.8</v>
      </c>
      <c r="AG288" s="469">
        <v>25.4</v>
      </c>
      <c r="AH288" s="469">
        <v>24.5</v>
      </c>
      <c r="AI288" s="470">
        <v>22.3</v>
      </c>
      <c r="AJ288" s="1102"/>
      <c r="AK288" s="1102"/>
    </row>
    <row r="289" spans="2:37" x14ac:dyDescent="0.2">
      <c r="B289" s="985"/>
      <c r="C289" s="986"/>
      <c r="D289" s="945"/>
      <c r="E289" s="946"/>
      <c r="F289" s="996"/>
      <c r="G289" s="948"/>
      <c r="H289" s="963"/>
      <c r="I289" s="1" t="s">
        <v>10</v>
      </c>
      <c r="J289" s="980"/>
      <c r="K289" s="5"/>
      <c r="L289" s="5" t="s">
        <v>9</v>
      </c>
      <c r="M289" s="5"/>
      <c r="N289" s="469">
        <v>40</v>
      </c>
      <c r="O289" s="671">
        <f t="shared" si="91"/>
        <v>38.25</v>
      </c>
      <c r="P289" s="788">
        <f t="shared" si="95"/>
        <v>37.340000000000003</v>
      </c>
      <c r="Q289" s="469">
        <v>36.5</v>
      </c>
      <c r="R289" s="671">
        <f t="shared" si="92"/>
        <v>36</v>
      </c>
      <c r="S289" s="469">
        <v>35.5</v>
      </c>
      <c r="T289" s="788">
        <f t="shared" si="96"/>
        <v>35.475999999999999</v>
      </c>
      <c r="U289" s="788">
        <f t="shared" si="97"/>
        <v>35.019999999999996</v>
      </c>
      <c r="V289" s="788">
        <f t="shared" si="98"/>
        <v>34.9</v>
      </c>
      <c r="W289" s="469">
        <v>34.299999999999997</v>
      </c>
      <c r="X289" s="671">
        <f t="shared" si="93"/>
        <v>33.349999999999994</v>
      </c>
      <c r="Y289" s="469">
        <v>32.4</v>
      </c>
      <c r="Z289" s="671">
        <f t="shared" si="94"/>
        <v>31</v>
      </c>
      <c r="AA289" s="469">
        <v>29.6</v>
      </c>
      <c r="AB289" s="469">
        <v>29.1</v>
      </c>
      <c r="AC289" s="469">
        <v>28.8</v>
      </c>
      <c r="AD289" s="469">
        <v>27.9</v>
      </c>
      <c r="AE289" s="469">
        <v>26.6</v>
      </c>
      <c r="AF289" s="469">
        <v>25.8</v>
      </c>
      <c r="AG289" s="469">
        <v>25.4</v>
      </c>
      <c r="AH289" s="469">
        <v>24.5</v>
      </c>
      <c r="AI289" s="470">
        <v>22.3</v>
      </c>
      <c r="AJ289" s="1102"/>
      <c r="AK289" s="1102"/>
    </row>
    <row r="290" spans="2:37" ht="12.75" customHeight="1" x14ac:dyDescent="0.2">
      <c r="B290" s="924" t="s">
        <v>57</v>
      </c>
      <c r="C290" s="927" t="s">
        <v>59</v>
      </c>
      <c r="D290" s="930" t="s">
        <v>75</v>
      </c>
      <c r="E290" s="931"/>
      <c r="F290" s="1052">
        <v>1000</v>
      </c>
      <c r="G290" s="939" t="s">
        <v>46</v>
      </c>
      <c r="H290" s="961" t="s">
        <v>24</v>
      </c>
      <c r="I290" s="1">
        <v>1992</v>
      </c>
      <c r="J290" s="980"/>
      <c r="K290" s="2"/>
      <c r="L290" s="2">
        <v>40</v>
      </c>
      <c r="M290" s="2">
        <v>40</v>
      </c>
      <c r="N290" s="469">
        <v>40</v>
      </c>
      <c r="O290" s="671">
        <f t="shared" si="91"/>
        <v>38.25</v>
      </c>
      <c r="P290" s="788">
        <f t="shared" si="95"/>
        <v>37.340000000000003</v>
      </c>
      <c r="Q290" s="469">
        <v>36.5</v>
      </c>
      <c r="R290" s="671">
        <f t="shared" si="92"/>
        <v>36</v>
      </c>
      <c r="S290" s="469">
        <v>35.5</v>
      </c>
      <c r="T290" s="788">
        <f t="shared" si="96"/>
        <v>35.475999999999999</v>
      </c>
      <c r="U290" s="788">
        <f t="shared" si="97"/>
        <v>35.019999999999996</v>
      </c>
      <c r="V290" s="788">
        <f t="shared" si="98"/>
        <v>34.9</v>
      </c>
      <c r="W290" s="469">
        <v>34.299999999999997</v>
      </c>
      <c r="X290" s="671">
        <f t="shared" si="93"/>
        <v>33.349999999999994</v>
      </c>
      <c r="Y290" s="469">
        <v>32.4</v>
      </c>
      <c r="Z290" s="671">
        <f t="shared" si="94"/>
        <v>31</v>
      </c>
      <c r="AA290" s="469">
        <v>29.6</v>
      </c>
      <c r="AB290" s="469">
        <v>29.1</v>
      </c>
      <c r="AC290" s="469">
        <v>28.8</v>
      </c>
      <c r="AD290" s="469">
        <v>27.9</v>
      </c>
      <c r="AE290" s="469">
        <v>26.6</v>
      </c>
      <c r="AF290" s="469">
        <v>25.8</v>
      </c>
      <c r="AG290" s="469">
        <v>25.4</v>
      </c>
      <c r="AH290" s="469">
        <v>24.5</v>
      </c>
      <c r="AI290" s="470">
        <v>22.3</v>
      </c>
      <c r="AJ290" s="1102"/>
      <c r="AK290" s="1102"/>
    </row>
    <row r="291" spans="2:37" x14ac:dyDescent="0.2">
      <c r="B291" s="925"/>
      <c r="C291" s="928"/>
      <c r="D291" s="932"/>
      <c r="E291" s="933"/>
      <c r="F291" s="1142"/>
      <c r="G291" s="940"/>
      <c r="H291" s="962"/>
      <c r="I291" s="1" t="s">
        <v>11</v>
      </c>
      <c r="J291" s="980"/>
      <c r="K291" s="5"/>
      <c r="L291" s="5" t="s">
        <v>9</v>
      </c>
      <c r="M291" s="5"/>
      <c r="N291" s="469">
        <v>40</v>
      </c>
      <c r="O291" s="671">
        <f t="shared" si="91"/>
        <v>38.25</v>
      </c>
      <c r="P291" s="788">
        <f t="shared" si="95"/>
        <v>37.340000000000003</v>
      </c>
      <c r="Q291" s="469">
        <v>36.5</v>
      </c>
      <c r="R291" s="671">
        <f t="shared" si="92"/>
        <v>36</v>
      </c>
      <c r="S291" s="469">
        <v>35.5</v>
      </c>
      <c r="T291" s="788">
        <f t="shared" si="96"/>
        <v>35.475999999999999</v>
      </c>
      <c r="U291" s="788">
        <f t="shared" si="97"/>
        <v>35.019999999999996</v>
      </c>
      <c r="V291" s="788">
        <f t="shared" si="98"/>
        <v>34.9</v>
      </c>
      <c r="W291" s="469">
        <v>34.299999999999997</v>
      </c>
      <c r="X291" s="671">
        <f t="shared" si="93"/>
        <v>33.349999999999994</v>
      </c>
      <c r="Y291" s="469">
        <v>32.4</v>
      </c>
      <c r="Z291" s="671">
        <f t="shared" si="94"/>
        <v>31</v>
      </c>
      <c r="AA291" s="469">
        <v>29.6</v>
      </c>
      <c r="AB291" s="469">
        <v>29.1</v>
      </c>
      <c r="AC291" s="469">
        <v>28.8</v>
      </c>
      <c r="AD291" s="469">
        <v>27.9</v>
      </c>
      <c r="AE291" s="469">
        <v>26.6</v>
      </c>
      <c r="AF291" s="469">
        <v>25.8</v>
      </c>
      <c r="AG291" s="469">
        <v>25.4</v>
      </c>
      <c r="AH291" s="469">
        <v>24.5</v>
      </c>
      <c r="AI291" s="470">
        <v>22.3</v>
      </c>
      <c r="AJ291" s="1102"/>
      <c r="AK291" s="1102"/>
    </row>
    <row r="292" spans="2:37" x14ac:dyDescent="0.2">
      <c r="B292" s="925"/>
      <c r="C292" s="928"/>
      <c r="D292" s="932"/>
      <c r="E292" s="933"/>
      <c r="F292" s="1142"/>
      <c r="G292" s="940"/>
      <c r="H292" s="962"/>
      <c r="I292" s="1" t="s">
        <v>12</v>
      </c>
      <c r="J292" s="980"/>
      <c r="K292" s="5"/>
      <c r="L292" s="5" t="s">
        <v>9</v>
      </c>
      <c r="M292" s="5"/>
      <c r="N292" s="469">
        <v>40</v>
      </c>
      <c r="O292" s="671">
        <f t="shared" si="91"/>
        <v>38.25</v>
      </c>
      <c r="P292" s="788">
        <f t="shared" si="95"/>
        <v>37.340000000000003</v>
      </c>
      <c r="Q292" s="469">
        <v>36.5</v>
      </c>
      <c r="R292" s="671">
        <f t="shared" si="92"/>
        <v>36</v>
      </c>
      <c r="S292" s="469">
        <v>35.5</v>
      </c>
      <c r="T292" s="788">
        <f t="shared" si="96"/>
        <v>35.475999999999999</v>
      </c>
      <c r="U292" s="788">
        <f t="shared" si="97"/>
        <v>35.019999999999996</v>
      </c>
      <c r="V292" s="788">
        <f t="shared" si="98"/>
        <v>34.9</v>
      </c>
      <c r="W292" s="469">
        <v>34.299999999999997</v>
      </c>
      <c r="X292" s="671">
        <f t="shared" si="93"/>
        <v>33.349999999999994</v>
      </c>
      <c r="Y292" s="469">
        <v>32.4</v>
      </c>
      <c r="Z292" s="671">
        <f t="shared" si="94"/>
        <v>31</v>
      </c>
      <c r="AA292" s="469">
        <v>29.6</v>
      </c>
      <c r="AB292" s="469">
        <v>29.1</v>
      </c>
      <c r="AC292" s="469">
        <v>28.8</v>
      </c>
      <c r="AD292" s="469">
        <v>27.9</v>
      </c>
      <c r="AE292" s="469">
        <v>26.6</v>
      </c>
      <c r="AF292" s="469">
        <v>25.8</v>
      </c>
      <c r="AG292" s="469">
        <v>25.4</v>
      </c>
      <c r="AH292" s="469">
        <v>24.5</v>
      </c>
      <c r="AI292" s="470">
        <v>22.3</v>
      </c>
      <c r="AJ292" s="1102"/>
      <c r="AK292" s="1102"/>
    </row>
    <row r="293" spans="2:37" x14ac:dyDescent="0.2">
      <c r="B293" s="985"/>
      <c r="C293" s="986"/>
      <c r="D293" s="945"/>
      <c r="E293" s="946"/>
      <c r="F293" s="1053"/>
      <c r="G293" s="948"/>
      <c r="H293" s="963"/>
      <c r="I293" s="1" t="s">
        <v>13</v>
      </c>
      <c r="J293" s="980"/>
      <c r="K293" s="5"/>
      <c r="L293" s="5" t="s">
        <v>9</v>
      </c>
      <c r="M293" s="5"/>
      <c r="N293" s="469">
        <v>40</v>
      </c>
      <c r="O293" s="671">
        <f t="shared" si="91"/>
        <v>38.25</v>
      </c>
      <c r="P293" s="788">
        <f t="shared" si="95"/>
        <v>37.340000000000003</v>
      </c>
      <c r="Q293" s="469">
        <v>36.5</v>
      </c>
      <c r="R293" s="671">
        <f t="shared" si="92"/>
        <v>36</v>
      </c>
      <c r="S293" s="469">
        <v>35.5</v>
      </c>
      <c r="T293" s="788">
        <f t="shared" si="96"/>
        <v>35.475999999999999</v>
      </c>
      <c r="U293" s="788">
        <f t="shared" si="97"/>
        <v>35.019999999999996</v>
      </c>
      <c r="V293" s="788">
        <f t="shared" si="98"/>
        <v>34.9</v>
      </c>
      <c r="W293" s="469">
        <v>34.299999999999997</v>
      </c>
      <c r="X293" s="671">
        <f t="shared" si="93"/>
        <v>33.349999999999994</v>
      </c>
      <c r="Y293" s="469">
        <v>32.4</v>
      </c>
      <c r="Z293" s="671">
        <f t="shared" si="94"/>
        <v>31</v>
      </c>
      <c r="AA293" s="469">
        <v>29.6</v>
      </c>
      <c r="AB293" s="469">
        <v>29.1</v>
      </c>
      <c r="AC293" s="469">
        <v>28.8</v>
      </c>
      <c r="AD293" s="469">
        <v>27.9</v>
      </c>
      <c r="AE293" s="469">
        <v>26.6</v>
      </c>
      <c r="AF293" s="469">
        <v>25.8</v>
      </c>
      <c r="AG293" s="469">
        <v>25.4</v>
      </c>
      <c r="AH293" s="469">
        <v>24.5</v>
      </c>
      <c r="AI293" s="470">
        <v>22.3</v>
      </c>
      <c r="AJ293" s="1102"/>
      <c r="AK293" s="1102"/>
    </row>
    <row r="294" spans="2:37" ht="12.75" customHeight="1" x14ac:dyDescent="0.2">
      <c r="B294" s="924" t="s">
        <v>57</v>
      </c>
      <c r="C294" s="927" t="s">
        <v>65</v>
      </c>
      <c r="D294" s="930" t="s">
        <v>73</v>
      </c>
      <c r="E294" s="931"/>
      <c r="F294" s="1052">
        <v>1000</v>
      </c>
      <c r="G294" s="939" t="s">
        <v>46</v>
      </c>
      <c r="H294" s="961" t="s">
        <v>24</v>
      </c>
      <c r="I294" s="1">
        <v>1995</v>
      </c>
      <c r="J294" s="980"/>
      <c r="K294" s="2"/>
      <c r="L294" s="2">
        <v>40</v>
      </c>
      <c r="M294" s="2">
        <v>40</v>
      </c>
      <c r="N294" s="469">
        <v>40</v>
      </c>
      <c r="O294" s="671">
        <f t="shared" si="91"/>
        <v>38.25</v>
      </c>
      <c r="P294" s="788">
        <f t="shared" si="95"/>
        <v>37.340000000000003</v>
      </c>
      <c r="Q294" s="469">
        <v>36.5</v>
      </c>
      <c r="R294" s="671">
        <f t="shared" si="92"/>
        <v>36</v>
      </c>
      <c r="S294" s="469">
        <v>35.5</v>
      </c>
      <c r="T294" s="788">
        <f t="shared" si="96"/>
        <v>35.475999999999999</v>
      </c>
      <c r="U294" s="788">
        <f t="shared" si="97"/>
        <v>35.019999999999996</v>
      </c>
      <c r="V294" s="788">
        <f t="shared" si="98"/>
        <v>34.9</v>
      </c>
      <c r="W294" s="469">
        <v>34.299999999999997</v>
      </c>
      <c r="X294" s="671">
        <f t="shared" si="93"/>
        <v>33.349999999999994</v>
      </c>
      <c r="Y294" s="469">
        <v>32.4</v>
      </c>
      <c r="Z294" s="671">
        <f t="shared" si="94"/>
        <v>31</v>
      </c>
      <c r="AA294" s="469">
        <v>29.6</v>
      </c>
      <c r="AB294" s="469">
        <v>29.1</v>
      </c>
      <c r="AC294" s="469">
        <v>28.8</v>
      </c>
      <c r="AD294" s="469">
        <v>27.9</v>
      </c>
      <c r="AE294" s="469">
        <v>26.6</v>
      </c>
      <c r="AF294" s="469">
        <v>25.8</v>
      </c>
      <c r="AG294" s="469">
        <v>25.4</v>
      </c>
      <c r="AH294" s="469">
        <v>24.5</v>
      </c>
      <c r="AI294" s="470">
        <v>22.3</v>
      </c>
      <c r="AJ294" s="1102"/>
      <c r="AK294" s="1102"/>
    </row>
    <row r="295" spans="2:37" x14ac:dyDescent="0.2">
      <c r="B295" s="925"/>
      <c r="C295" s="928"/>
      <c r="D295" s="932"/>
      <c r="E295" s="933"/>
      <c r="F295" s="1142"/>
      <c r="G295" s="940"/>
      <c r="H295" s="962"/>
      <c r="I295" s="1" t="s">
        <v>26</v>
      </c>
      <c r="J295" s="980"/>
      <c r="K295" s="5"/>
      <c r="L295" s="5" t="s">
        <v>9</v>
      </c>
      <c r="M295" s="5"/>
      <c r="N295" s="469">
        <v>40</v>
      </c>
      <c r="O295" s="671">
        <f t="shared" si="91"/>
        <v>38.25</v>
      </c>
      <c r="P295" s="788">
        <f t="shared" si="95"/>
        <v>37.340000000000003</v>
      </c>
      <c r="Q295" s="469">
        <v>36.5</v>
      </c>
      <c r="R295" s="671">
        <f t="shared" si="92"/>
        <v>36</v>
      </c>
      <c r="S295" s="469">
        <v>35.5</v>
      </c>
      <c r="T295" s="788">
        <f t="shared" si="96"/>
        <v>35.475999999999999</v>
      </c>
      <c r="U295" s="788">
        <f t="shared" si="97"/>
        <v>35.019999999999996</v>
      </c>
      <c r="V295" s="788">
        <f t="shared" si="98"/>
        <v>34.9</v>
      </c>
      <c r="W295" s="469">
        <v>34.299999999999997</v>
      </c>
      <c r="X295" s="671">
        <f t="shared" si="93"/>
        <v>33.349999999999994</v>
      </c>
      <c r="Y295" s="469">
        <v>32.4</v>
      </c>
      <c r="Z295" s="671">
        <f t="shared" si="94"/>
        <v>31</v>
      </c>
      <c r="AA295" s="469">
        <v>29.6</v>
      </c>
      <c r="AB295" s="469">
        <v>29.1</v>
      </c>
      <c r="AC295" s="469">
        <v>28.8</v>
      </c>
      <c r="AD295" s="469">
        <v>27.9</v>
      </c>
      <c r="AE295" s="469">
        <v>26.6</v>
      </c>
      <c r="AF295" s="469">
        <v>25.8</v>
      </c>
      <c r="AG295" s="469">
        <v>25.4</v>
      </c>
      <c r="AH295" s="469">
        <v>24.5</v>
      </c>
      <c r="AI295" s="470">
        <v>22.3</v>
      </c>
      <c r="AJ295" s="1102"/>
      <c r="AK295" s="1102"/>
    </row>
    <row r="296" spans="2:37" x14ac:dyDescent="0.2">
      <c r="B296" s="925"/>
      <c r="C296" s="928"/>
      <c r="D296" s="932"/>
      <c r="E296" s="933"/>
      <c r="F296" s="1142"/>
      <c r="G296" s="940"/>
      <c r="H296" s="962"/>
      <c r="I296" s="1" t="s">
        <v>15</v>
      </c>
      <c r="J296" s="980"/>
      <c r="K296" s="5"/>
      <c r="L296" s="5" t="s">
        <v>9</v>
      </c>
      <c r="M296" s="5"/>
      <c r="N296" s="469">
        <v>40</v>
      </c>
      <c r="O296" s="671">
        <f t="shared" si="91"/>
        <v>38.25</v>
      </c>
      <c r="P296" s="788">
        <f t="shared" si="95"/>
        <v>37.340000000000003</v>
      </c>
      <c r="Q296" s="469">
        <v>36.5</v>
      </c>
      <c r="R296" s="671">
        <f t="shared" si="92"/>
        <v>36</v>
      </c>
      <c r="S296" s="469">
        <v>35.5</v>
      </c>
      <c r="T296" s="788">
        <f t="shared" si="96"/>
        <v>35.475999999999999</v>
      </c>
      <c r="U296" s="788">
        <f t="shared" si="97"/>
        <v>35.019999999999996</v>
      </c>
      <c r="V296" s="788">
        <f t="shared" si="98"/>
        <v>34.9</v>
      </c>
      <c r="W296" s="469">
        <v>34.299999999999997</v>
      </c>
      <c r="X296" s="671">
        <f t="shared" si="93"/>
        <v>33.349999999999994</v>
      </c>
      <c r="Y296" s="469">
        <v>32.4</v>
      </c>
      <c r="Z296" s="671">
        <f t="shared" si="94"/>
        <v>31</v>
      </c>
      <c r="AA296" s="469">
        <v>29.6</v>
      </c>
      <c r="AB296" s="469">
        <v>29.1</v>
      </c>
      <c r="AC296" s="469">
        <v>28.8</v>
      </c>
      <c r="AD296" s="469">
        <v>27.9</v>
      </c>
      <c r="AE296" s="469">
        <v>26.6</v>
      </c>
      <c r="AF296" s="469">
        <v>25.8</v>
      </c>
      <c r="AG296" s="469">
        <v>25.4</v>
      </c>
      <c r="AH296" s="469">
        <v>24.5</v>
      </c>
      <c r="AI296" s="470">
        <v>22.3</v>
      </c>
      <c r="AJ296" s="1102"/>
      <c r="AK296" s="1102"/>
    </row>
    <row r="297" spans="2:37" x14ac:dyDescent="0.2">
      <c r="B297" s="985"/>
      <c r="C297" s="986"/>
      <c r="D297" s="945"/>
      <c r="E297" s="946"/>
      <c r="F297" s="1053"/>
      <c r="G297" s="948"/>
      <c r="H297" s="963"/>
      <c r="I297" s="1" t="s">
        <v>27</v>
      </c>
      <c r="J297" s="980"/>
      <c r="K297" s="5"/>
      <c r="L297" s="5" t="s">
        <v>9</v>
      </c>
      <c r="M297" s="5"/>
      <c r="N297" s="469">
        <v>40</v>
      </c>
      <c r="O297" s="671">
        <f t="shared" si="91"/>
        <v>38.25</v>
      </c>
      <c r="P297" s="788">
        <f t="shared" si="95"/>
        <v>37.340000000000003</v>
      </c>
      <c r="Q297" s="469">
        <v>36.5</v>
      </c>
      <c r="R297" s="671">
        <f t="shared" si="92"/>
        <v>36</v>
      </c>
      <c r="S297" s="469">
        <v>35.5</v>
      </c>
      <c r="T297" s="788">
        <f t="shared" si="96"/>
        <v>35.475999999999999</v>
      </c>
      <c r="U297" s="788">
        <f t="shared" si="97"/>
        <v>35.019999999999996</v>
      </c>
      <c r="V297" s="788">
        <f t="shared" si="98"/>
        <v>34.9</v>
      </c>
      <c r="W297" s="469">
        <v>34.299999999999997</v>
      </c>
      <c r="X297" s="671">
        <f t="shared" si="93"/>
        <v>33.349999999999994</v>
      </c>
      <c r="Y297" s="469">
        <v>32.4</v>
      </c>
      <c r="Z297" s="671">
        <f t="shared" si="94"/>
        <v>31</v>
      </c>
      <c r="AA297" s="469">
        <v>29.6</v>
      </c>
      <c r="AB297" s="469">
        <v>29.1</v>
      </c>
      <c r="AC297" s="469">
        <v>28.8</v>
      </c>
      <c r="AD297" s="469">
        <v>27.9</v>
      </c>
      <c r="AE297" s="469">
        <v>26.6</v>
      </c>
      <c r="AF297" s="469">
        <v>25.8</v>
      </c>
      <c r="AG297" s="469">
        <v>25.4</v>
      </c>
      <c r="AH297" s="469">
        <v>24.5</v>
      </c>
      <c r="AI297" s="470">
        <v>22.3</v>
      </c>
      <c r="AJ297" s="1102"/>
      <c r="AK297" s="1102"/>
    </row>
    <row r="298" spans="2:37" ht="12.75" customHeight="1" x14ac:dyDescent="0.2">
      <c r="B298" s="924" t="s">
        <v>57</v>
      </c>
      <c r="C298" s="36" t="s">
        <v>65</v>
      </c>
      <c r="D298" s="930" t="s">
        <v>75</v>
      </c>
      <c r="E298" s="931"/>
      <c r="F298" s="1117" t="s">
        <v>311</v>
      </c>
      <c r="G298" s="939" t="s">
        <v>46</v>
      </c>
      <c r="H298" s="961" t="s">
        <v>24</v>
      </c>
      <c r="I298" s="1">
        <v>1998</v>
      </c>
      <c r="J298" s="980"/>
      <c r="K298" s="4"/>
      <c r="L298" s="4">
        <v>40</v>
      </c>
      <c r="M298" s="4">
        <v>40</v>
      </c>
      <c r="N298" s="469">
        <v>40</v>
      </c>
      <c r="O298" s="671">
        <f t="shared" si="91"/>
        <v>38.25</v>
      </c>
      <c r="P298" s="788">
        <f t="shared" si="95"/>
        <v>37.340000000000003</v>
      </c>
      <c r="Q298" s="4">
        <v>36.5</v>
      </c>
      <c r="R298" s="671">
        <f t="shared" si="92"/>
        <v>36</v>
      </c>
      <c r="S298" s="4">
        <v>35.5</v>
      </c>
      <c r="T298" s="788">
        <f t="shared" si="96"/>
        <v>35.475999999999999</v>
      </c>
      <c r="U298" s="788">
        <f t="shared" si="97"/>
        <v>35.019999999999996</v>
      </c>
      <c r="V298" s="788">
        <f t="shared" si="98"/>
        <v>34.9</v>
      </c>
      <c r="W298" s="4">
        <v>34.299999999999997</v>
      </c>
      <c r="X298" s="671">
        <f t="shared" si="93"/>
        <v>33.349999999999994</v>
      </c>
      <c r="Y298" s="4">
        <v>32.4</v>
      </c>
      <c r="Z298" s="671">
        <f t="shared" si="94"/>
        <v>31</v>
      </c>
      <c r="AA298" s="4">
        <v>29.6</v>
      </c>
      <c r="AB298" s="4">
        <v>29.1</v>
      </c>
      <c r="AC298" s="4">
        <v>28.8</v>
      </c>
      <c r="AD298" s="4">
        <v>27.9</v>
      </c>
      <c r="AE298" s="4">
        <v>26.6</v>
      </c>
      <c r="AF298" s="4">
        <v>25.8</v>
      </c>
      <c r="AG298" s="4">
        <v>25.4</v>
      </c>
      <c r="AH298" s="4">
        <v>24.5</v>
      </c>
      <c r="AI298" s="25">
        <v>22.3</v>
      </c>
      <c r="AJ298" s="1102"/>
      <c r="AK298" s="1102"/>
    </row>
    <row r="299" spans="2:37" x14ac:dyDescent="0.2">
      <c r="B299" s="925"/>
      <c r="C299" s="928" t="s">
        <v>69</v>
      </c>
      <c r="D299" s="932"/>
      <c r="E299" s="933"/>
      <c r="F299" s="1118"/>
      <c r="G299" s="940"/>
      <c r="H299" s="962"/>
      <c r="I299" s="1" t="s">
        <v>17</v>
      </c>
      <c r="J299" s="980"/>
      <c r="K299" s="4">
        <v>75</v>
      </c>
      <c r="L299" s="4">
        <v>40</v>
      </c>
      <c r="M299" s="4">
        <v>40</v>
      </c>
      <c r="N299" s="469">
        <v>40</v>
      </c>
      <c r="O299" s="4">
        <v>37.6</v>
      </c>
      <c r="P299" s="788">
        <f t="shared" si="95"/>
        <v>37.08</v>
      </c>
      <c r="Q299" s="4">
        <v>36.6</v>
      </c>
      <c r="R299" s="4">
        <v>36</v>
      </c>
      <c r="S299" s="4">
        <v>35.4</v>
      </c>
      <c r="T299" s="788">
        <f t="shared" si="96"/>
        <v>35.375999999999998</v>
      </c>
      <c r="U299" s="788">
        <f t="shared" si="97"/>
        <v>34.92</v>
      </c>
      <c r="V299" s="788">
        <f t="shared" si="98"/>
        <v>34.799999999999997</v>
      </c>
      <c r="W299" s="4">
        <v>34.200000000000003</v>
      </c>
      <c r="X299" s="671">
        <f t="shared" si="93"/>
        <v>33.400000000000006</v>
      </c>
      <c r="Y299" s="4">
        <v>32.6</v>
      </c>
      <c r="Z299" s="671">
        <f t="shared" si="94"/>
        <v>31.65</v>
      </c>
      <c r="AA299" s="4">
        <v>30.7</v>
      </c>
      <c r="AB299" s="4">
        <v>29.6</v>
      </c>
      <c r="AC299" s="4">
        <v>28.6</v>
      </c>
      <c r="AD299" s="4">
        <v>27.7</v>
      </c>
      <c r="AE299" s="4">
        <v>26.8</v>
      </c>
      <c r="AF299" s="4">
        <v>26</v>
      </c>
      <c r="AG299" s="4">
        <v>25.3</v>
      </c>
      <c r="AH299" s="4">
        <v>24.6</v>
      </c>
      <c r="AI299" s="25">
        <v>23.8</v>
      </c>
      <c r="AJ299" s="1102"/>
      <c r="AK299" s="1102"/>
    </row>
    <row r="300" spans="2:37" x14ac:dyDescent="0.2">
      <c r="B300" s="985"/>
      <c r="C300" s="986"/>
      <c r="D300" s="945"/>
      <c r="E300" s="946"/>
      <c r="F300" s="1119"/>
      <c r="G300" s="948"/>
      <c r="H300" s="963"/>
      <c r="I300" s="1" t="s">
        <v>18</v>
      </c>
      <c r="J300" s="980"/>
      <c r="K300" s="5"/>
      <c r="L300" s="5" t="s">
        <v>9</v>
      </c>
      <c r="M300" s="5"/>
      <c r="N300" s="469">
        <v>40</v>
      </c>
      <c r="O300" s="767">
        <v>37.6</v>
      </c>
      <c r="P300" s="788">
        <f t="shared" si="95"/>
        <v>37.08</v>
      </c>
      <c r="Q300" s="767">
        <v>36.6</v>
      </c>
      <c r="R300" s="767">
        <v>36</v>
      </c>
      <c r="S300" s="767">
        <v>35.4</v>
      </c>
      <c r="T300" s="788">
        <f t="shared" si="96"/>
        <v>35.375999999999998</v>
      </c>
      <c r="U300" s="788">
        <f t="shared" si="97"/>
        <v>34.92</v>
      </c>
      <c r="V300" s="788">
        <f t="shared" si="98"/>
        <v>34.799999999999997</v>
      </c>
      <c r="W300" s="767">
        <v>34.200000000000003</v>
      </c>
      <c r="X300" s="671">
        <f t="shared" si="93"/>
        <v>33.400000000000006</v>
      </c>
      <c r="Y300" s="767">
        <v>32.6</v>
      </c>
      <c r="Z300" s="671">
        <f t="shared" si="94"/>
        <v>31.65</v>
      </c>
      <c r="AA300" s="767">
        <v>30.7</v>
      </c>
      <c r="AB300" s="767">
        <v>29.6</v>
      </c>
      <c r="AC300" s="767">
        <v>28.6</v>
      </c>
      <c r="AD300" s="767">
        <v>27.7</v>
      </c>
      <c r="AE300" s="767">
        <v>26.8</v>
      </c>
      <c r="AF300" s="767">
        <v>26</v>
      </c>
      <c r="AG300" s="767">
        <v>25.3</v>
      </c>
      <c r="AH300" s="767">
        <v>24.6</v>
      </c>
      <c r="AI300" s="770">
        <v>23.8</v>
      </c>
      <c r="AJ300" s="1102"/>
      <c r="AK300" s="1102"/>
    </row>
    <row r="301" spans="2:37" x14ac:dyDescent="0.2">
      <c r="B301" s="924" t="s">
        <v>57</v>
      </c>
      <c r="C301" s="927" t="s">
        <v>78</v>
      </c>
      <c r="D301" s="930" t="s">
        <v>75</v>
      </c>
      <c r="E301" s="931"/>
      <c r="F301" s="1117" t="s">
        <v>311</v>
      </c>
      <c r="G301" s="939" t="s">
        <v>103</v>
      </c>
      <c r="H301" s="961" t="s">
        <v>24</v>
      </c>
      <c r="I301" s="1">
        <v>2001</v>
      </c>
      <c r="J301" s="980"/>
      <c r="K301" s="2">
        <v>75</v>
      </c>
      <c r="L301" s="2">
        <v>40</v>
      </c>
      <c r="M301" s="2">
        <v>40</v>
      </c>
      <c r="N301" s="469">
        <v>40</v>
      </c>
      <c r="O301" s="767">
        <v>37.6</v>
      </c>
      <c r="P301" s="788">
        <f t="shared" si="95"/>
        <v>37.08</v>
      </c>
      <c r="Q301" s="767">
        <v>36.6</v>
      </c>
      <c r="R301" s="767">
        <v>36</v>
      </c>
      <c r="S301" s="767">
        <v>35.4</v>
      </c>
      <c r="T301" s="788">
        <f t="shared" si="96"/>
        <v>35.375999999999998</v>
      </c>
      <c r="U301" s="788">
        <f t="shared" si="97"/>
        <v>34.92</v>
      </c>
      <c r="V301" s="788">
        <f t="shared" si="98"/>
        <v>34.799999999999997</v>
      </c>
      <c r="W301" s="767">
        <v>34.200000000000003</v>
      </c>
      <c r="X301" s="671">
        <f t="shared" si="93"/>
        <v>33.400000000000006</v>
      </c>
      <c r="Y301" s="767">
        <v>32.6</v>
      </c>
      <c r="Z301" s="671">
        <f t="shared" si="94"/>
        <v>31.65</v>
      </c>
      <c r="AA301" s="767">
        <v>30.7</v>
      </c>
      <c r="AB301" s="767">
        <v>29.6</v>
      </c>
      <c r="AC301" s="767">
        <v>28.6</v>
      </c>
      <c r="AD301" s="767">
        <v>27.7</v>
      </c>
      <c r="AE301" s="767">
        <v>26.8</v>
      </c>
      <c r="AF301" s="767">
        <v>26</v>
      </c>
      <c r="AG301" s="767">
        <v>25.3</v>
      </c>
      <c r="AH301" s="767">
        <v>24.6</v>
      </c>
      <c r="AI301" s="770">
        <v>23.8</v>
      </c>
      <c r="AJ301" s="1102"/>
      <c r="AK301" s="1102"/>
    </row>
    <row r="302" spans="2:37" x14ac:dyDescent="0.2">
      <c r="B302" s="925"/>
      <c r="C302" s="928"/>
      <c r="D302" s="932"/>
      <c r="E302" s="933"/>
      <c r="F302" s="1118"/>
      <c r="G302" s="940"/>
      <c r="H302" s="962"/>
      <c r="I302" s="1" t="s">
        <v>20</v>
      </c>
      <c r="J302" s="980"/>
      <c r="K302" s="5"/>
      <c r="L302" s="5" t="s">
        <v>9</v>
      </c>
      <c r="M302" s="5"/>
      <c r="N302" s="469">
        <v>40</v>
      </c>
      <c r="O302" s="767">
        <v>37.6</v>
      </c>
      <c r="P302" s="788">
        <f t="shared" si="95"/>
        <v>37.08</v>
      </c>
      <c r="Q302" s="767">
        <v>36.6</v>
      </c>
      <c r="R302" s="767">
        <v>36</v>
      </c>
      <c r="S302" s="767">
        <v>35.4</v>
      </c>
      <c r="T302" s="788">
        <f t="shared" si="96"/>
        <v>35.375999999999998</v>
      </c>
      <c r="U302" s="788">
        <f t="shared" si="97"/>
        <v>34.92</v>
      </c>
      <c r="V302" s="788">
        <f t="shared" si="98"/>
        <v>34.799999999999997</v>
      </c>
      <c r="W302" s="767">
        <v>34.200000000000003</v>
      </c>
      <c r="X302" s="671">
        <f t="shared" si="93"/>
        <v>33.400000000000006</v>
      </c>
      <c r="Y302" s="767">
        <v>32.6</v>
      </c>
      <c r="Z302" s="671">
        <f t="shared" si="94"/>
        <v>31.65</v>
      </c>
      <c r="AA302" s="767">
        <v>30.7</v>
      </c>
      <c r="AB302" s="767">
        <v>29.6</v>
      </c>
      <c r="AC302" s="767">
        <v>28.6</v>
      </c>
      <c r="AD302" s="767">
        <v>27.7</v>
      </c>
      <c r="AE302" s="767">
        <v>26.8</v>
      </c>
      <c r="AF302" s="767">
        <v>26</v>
      </c>
      <c r="AG302" s="767">
        <v>25.3</v>
      </c>
      <c r="AH302" s="767">
        <v>24.6</v>
      </c>
      <c r="AI302" s="770">
        <v>23.8</v>
      </c>
      <c r="AJ302" s="1102"/>
      <c r="AK302" s="1102"/>
    </row>
    <row r="303" spans="2:37" x14ac:dyDescent="0.2">
      <c r="B303" s="985"/>
      <c r="C303" s="986"/>
      <c r="D303" s="945"/>
      <c r="E303" s="946"/>
      <c r="F303" s="1119"/>
      <c r="G303" s="948"/>
      <c r="H303" s="963"/>
      <c r="I303" s="1" t="s">
        <v>21</v>
      </c>
      <c r="J303" s="980"/>
      <c r="K303" s="5"/>
      <c r="L303" s="5" t="s">
        <v>9</v>
      </c>
      <c r="M303" s="5"/>
      <c r="N303" s="469">
        <v>40</v>
      </c>
      <c r="O303" s="767">
        <v>37.6</v>
      </c>
      <c r="P303" s="788">
        <f t="shared" si="95"/>
        <v>37.08</v>
      </c>
      <c r="Q303" s="767">
        <v>36.6</v>
      </c>
      <c r="R303" s="767">
        <v>36</v>
      </c>
      <c r="S303" s="767">
        <v>35.4</v>
      </c>
      <c r="T303" s="788">
        <f t="shared" si="96"/>
        <v>35.375999999999998</v>
      </c>
      <c r="U303" s="788">
        <f t="shared" si="97"/>
        <v>34.92</v>
      </c>
      <c r="V303" s="788">
        <f t="shared" si="98"/>
        <v>34.799999999999997</v>
      </c>
      <c r="W303" s="767">
        <v>34.200000000000003</v>
      </c>
      <c r="X303" s="671">
        <f t="shared" si="93"/>
        <v>33.400000000000006</v>
      </c>
      <c r="Y303" s="767">
        <v>32.6</v>
      </c>
      <c r="Z303" s="671">
        <f t="shared" si="94"/>
        <v>31.65</v>
      </c>
      <c r="AA303" s="767">
        <v>30.7</v>
      </c>
      <c r="AB303" s="767">
        <v>29.6</v>
      </c>
      <c r="AC303" s="767">
        <v>28.6</v>
      </c>
      <c r="AD303" s="767">
        <v>27.7</v>
      </c>
      <c r="AE303" s="767">
        <v>26.8</v>
      </c>
      <c r="AF303" s="767">
        <v>26</v>
      </c>
      <c r="AG303" s="767">
        <v>25.3</v>
      </c>
      <c r="AH303" s="767">
        <v>24.6</v>
      </c>
      <c r="AI303" s="770">
        <v>23.8</v>
      </c>
      <c r="AJ303" s="1102"/>
      <c r="AK303" s="1102"/>
    </row>
    <row r="304" spans="2:37" x14ac:dyDescent="0.2">
      <c r="B304" s="924" t="s">
        <v>57</v>
      </c>
      <c r="C304" s="927" t="s">
        <v>59</v>
      </c>
      <c r="D304" s="930" t="s">
        <v>75</v>
      </c>
      <c r="E304" s="931"/>
      <c r="F304" s="1117" t="s">
        <v>311</v>
      </c>
      <c r="G304" s="939" t="s">
        <v>103</v>
      </c>
      <c r="H304" s="961" t="s">
        <v>24</v>
      </c>
      <c r="I304" s="1">
        <v>2004</v>
      </c>
      <c r="J304" s="980"/>
      <c r="K304" s="2">
        <v>75</v>
      </c>
      <c r="L304" s="2">
        <v>40</v>
      </c>
      <c r="M304" s="2">
        <v>40</v>
      </c>
      <c r="N304" s="469">
        <v>40</v>
      </c>
      <c r="O304" s="767">
        <v>37.6</v>
      </c>
      <c r="P304" s="788">
        <f t="shared" si="95"/>
        <v>37.08</v>
      </c>
      <c r="Q304" s="767">
        <v>36.6</v>
      </c>
      <c r="R304" s="767">
        <v>36</v>
      </c>
      <c r="S304" s="767">
        <v>35.4</v>
      </c>
      <c r="T304" s="788">
        <f t="shared" si="96"/>
        <v>35.375999999999998</v>
      </c>
      <c r="U304" s="788">
        <f t="shared" si="97"/>
        <v>34.92</v>
      </c>
      <c r="V304" s="788">
        <f t="shared" si="98"/>
        <v>34.799999999999997</v>
      </c>
      <c r="W304" s="767">
        <v>34.200000000000003</v>
      </c>
      <c r="X304" s="671">
        <f t="shared" si="93"/>
        <v>33.400000000000006</v>
      </c>
      <c r="Y304" s="767">
        <v>32.6</v>
      </c>
      <c r="Z304" s="671">
        <f t="shared" si="94"/>
        <v>31.65</v>
      </c>
      <c r="AA304" s="767">
        <v>30.7</v>
      </c>
      <c r="AB304" s="767">
        <v>29.6</v>
      </c>
      <c r="AC304" s="767">
        <v>28.6</v>
      </c>
      <c r="AD304" s="767">
        <v>27.7</v>
      </c>
      <c r="AE304" s="767">
        <v>26.8</v>
      </c>
      <c r="AF304" s="767">
        <v>26</v>
      </c>
      <c r="AG304" s="767">
        <v>25.3</v>
      </c>
      <c r="AH304" s="767">
        <v>24.6</v>
      </c>
      <c r="AI304" s="770">
        <v>23.8</v>
      </c>
      <c r="AJ304" s="1102"/>
      <c r="AK304" s="1102"/>
    </row>
    <row r="305" spans="2:37" x14ac:dyDescent="0.2">
      <c r="B305" s="925"/>
      <c r="C305" s="928"/>
      <c r="D305" s="932"/>
      <c r="E305" s="933"/>
      <c r="F305" s="1118"/>
      <c r="G305" s="940"/>
      <c r="H305" s="962"/>
      <c r="I305" s="1" t="s">
        <v>22</v>
      </c>
      <c r="J305" s="980"/>
      <c r="K305" s="5"/>
      <c r="L305" s="5" t="s">
        <v>9</v>
      </c>
      <c r="M305" s="5"/>
      <c r="N305" s="469">
        <v>40</v>
      </c>
      <c r="O305" s="767">
        <v>37.6</v>
      </c>
      <c r="P305" s="788">
        <f t="shared" si="95"/>
        <v>37.08</v>
      </c>
      <c r="Q305" s="767">
        <v>36.6</v>
      </c>
      <c r="R305" s="767">
        <v>36</v>
      </c>
      <c r="S305" s="767">
        <v>35.4</v>
      </c>
      <c r="T305" s="788">
        <f t="shared" si="96"/>
        <v>35.375999999999998</v>
      </c>
      <c r="U305" s="788">
        <f t="shared" si="97"/>
        <v>34.92</v>
      </c>
      <c r="V305" s="788">
        <f t="shared" si="98"/>
        <v>34.799999999999997</v>
      </c>
      <c r="W305" s="767">
        <v>34.200000000000003</v>
      </c>
      <c r="X305" s="671">
        <f t="shared" si="93"/>
        <v>33.400000000000006</v>
      </c>
      <c r="Y305" s="767">
        <v>32.6</v>
      </c>
      <c r="Z305" s="671">
        <f t="shared" si="94"/>
        <v>31.65</v>
      </c>
      <c r="AA305" s="767">
        <v>30.7</v>
      </c>
      <c r="AB305" s="767">
        <v>29.6</v>
      </c>
      <c r="AC305" s="767">
        <v>28.6</v>
      </c>
      <c r="AD305" s="767">
        <v>27.7</v>
      </c>
      <c r="AE305" s="767">
        <v>26.8</v>
      </c>
      <c r="AF305" s="767">
        <v>26</v>
      </c>
      <c r="AG305" s="767">
        <v>25.3</v>
      </c>
      <c r="AH305" s="767">
        <v>24.6</v>
      </c>
      <c r="AI305" s="770">
        <v>23.8</v>
      </c>
      <c r="AJ305" s="1102"/>
      <c r="AK305" s="1102"/>
    </row>
    <row r="306" spans="2:37" x14ac:dyDescent="0.2">
      <c r="B306" s="985"/>
      <c r="C306" s="986"/>
      <c r="D306" s="945"/>
      <c r="E306" s="946"/>
      <c r="F306" s="1119"/>
      <c r="G306" s="948"/>
      <c r="H306" s="963"/>
      <c r="I306" s="1" t="s">
        <v>23</v>
      </c>
      <c r="J306" s="980"/>
      <c r="K306" s="5"/>
      <c r="L306" s="5" t="s">
        <v>9</v>
      </c>
      <c r="M306" s="5"/>
      <c r="N306" s="469">
        <v>40</v>
      </c>
      <c r="O306" s="767">
        <v>37.6</v>
      </c>
      <c r="P306" s="788">
        <f t="shared" si="95"/>
        <v>37.08</v>
      </c>
      <c r="Q306" s="767">
        <v>36.6</v>
      </c>
      <c r="R306" s="767">
        <v>36</v>
      </c>
      <c r="S306" s="767">
        <v>35.4</v>
      </c>
      <c r="T306" s="788">
        <f t="shared" si="96"/>
        <v>35.375999999999998</v>
      </c>
      <c r="U306" s="788">
        <f t="shared" si="97"/>
        <v>34.92</v>
      </c>
      <c r="V306" s="788">
        <f t="shared" si="98"/>
        <v>34.799999999999997</v>
      </c>
      <c r="W306" s="767">
        <v>34.200000000000003</v>
      </c>
      <c r="X306" s="671">
        <f t="shared" si="93"/>
        <v>33.400000000000006</v>
      </c>
      <c r="Y306" s="767">
        <v>32.6</v>
      </c>
      <c r="Z306" s="671">
        <f t="shared" si="94"/>
        <v>31.65</v>
      </c>
      <c r="AA306" s="767">
        <v>30.7</v>
      </c>
      <c r="AB306" s="767">
        <v>29.6</v>
      </c>
      <c r="AC306" s="767">
        <v>28.6</v>
      </c>
      <c r="AD306" s="767">
        <v>27.7</v>
      </c>
      <c r="AE306" s="767">
        <v>26.8</v>
      </c>
      <c r="AF306" s="767">
        <v>26</v>
      </c>
      <c r="AG306" s="767">
        <v>25.3</v>
      </c>
      <c r="AH306" s="767">
        <v>24.6</v>
      </c>
      <c r="AI306" s="770">
        <v>23.8</v>
      </c>
      <c r="AJ306" s="1102"/>
      <c r="AK306" s="1102"/>
    </row>
    <row r="307" spans="2:37" ht="13.5" thickBot="1" x14ac:dyDescent="0.25">
      <c r="B307" s="41" t="s">
        <v>57</v>
      </c>
      <c r="C307" s="42" t="s">
        <v>89</v>
      </c>
      <c r="D307" s="1176" t="s">
        <v>87</v>
      </c>
      <c r="E307" s="1158"/>
      <c r="F307" s="827" t="s">
        <v>312</v>
      </c>
      <c r="G307" s="48" t="s">
        <v>103</v>
      </c>
      <c r="H307" s="141" t="s">
        <v>24</v>
      </c>
      <c r="I307" s="26">
        <v>2007</v>
      </c>
      <c r="J307" s="999"/>
      <c r="K307" s="27">
        <v>75</v>
      </c>
      <c r="L307" s="27">
        <v>40</v>
      </c>
      <c r="M307" s="27">
        <v>40</v>
      </c>
      <c r="N307" s="469">
        <v>40</v>
      </c>
      <c r="O307" s="27">
        <v>37.6</v>
      </c>
      <c r="P307" s="791">
        <f t="shared" si="95"/>
        <v>37.08</v>
      </c>
      <c r="Q307" s="27">
        <v>36.6</v>
      </c>
      <c r="R307" s="27">
        <v>36</v>
      </c>
      <c r="S307" s="27">
        <v>35.4</v>
      </c>
      <c r="T307" s="791">
        <f t="shared" si="96"/>
        <v>35.375999999999998</v>
      </c>
      <c r="U307" s="791">
        <f t="shared" si="97"/>
        <v>34.92</v>
      </c>
      <c r="V307" s="791">
        <f t="shared" si="98"/>
        <v>34.799999999999997</v>
      </c>
      <c r="W307" s="27">
        <v>34.200000000000003</v>
      </c>
      <c r="X307" s="671">
        <f t="shared" si="93"/>
        <v>33.400000000000006</v>
      </c>
      <c r="Y307" s="27">
        <v>32.6</v>
      </c>
      <c r="Z307" s="671">
        <f t="shared" si="94"/>
        <v>31.65</v>
      </c>
      <c r="AA307" s="27">
        <v>30.7</v>
      </c>
      <c r="AB307" s="27">
        <v>29.6</v>
      </c>
      <c r="AC307" s="27">
        <v>28.6</v>
      </c>
      <c r="AD307" s="27">
        <v>27.7</v>
      </c>
      <c r="AE307" s="27">
        <v>26.8</v>
      </c>
      <c r="AF307" s="27">
        <v>26</v>
      </c>
      <c r="AG307" s="27">
        <v>25.3</v>
      </c>
      <c r="AH307" s="27">
        <v>24.6</v>
      </c>
      <c r="AI307" s="28">
        <v>23.8</v>
      </c>
      <c r="AJ307" s="1102"/>
      <c r="AK307" s="1102"/>
    </row>
    <row r="308" spans="2:37" ht="13.5" thickBot="1" x14ac:dyDescent="0.25">
      <c r="B308" s="33"/>
      <c r="C308" s="33"/>
      <c r="D308" s="33"/>
      <c r="E308" s="33"/>
      <c r="F308" s="100"/>
      <c r="G308" s="33"/>
      <c r="H308" s="912" t="s">
        <v>94</v>
      </c>
      <c r="I308" s="913"/>
      <c r="J308" s="914"/>
      <c r="K308" s="49">
        <f>MIN(K286:K307)</f>
        <v>75</v>
      </c>
      <c r="L308" s="49">
        <f t="shared" ref="L308:AC308" si="99">MIN(L286:L307)</f>
        <v>40</v>
      </c>
      <c r="M308" s="49">
        <f t="shared" si="99"/>
        <v>40</v>
      </c>
      <c r="N308" s="49">
        <f t="shared" si="99"/>
        <v>40</v>
      </c>
      <c r="O308" s="49">
        <f t="shared" si="99"/>
        <v>37.6</v>
      </c>
      <c r="P308" s="789">
        <f t="shared" si="95"/>
        <v>37.027999999999999</v>
      </c>
      <c r="Q308" s="49">
        <f t="shared" si="99"/>
        <v>36.5</v>
      </c>
      <c r="R308" s="49">
        <f t="shared" si="99"/>
        <v>36</v>
      </c>
      <c r="S308" s="49">
        <f t="shared" si="99"/>
        <v>35.4</v>
      </c>
      <c r="T308" s="789">
        <f t="shared" si="96"/>
        <v>35.375999999999998</v>
      </c>
      <c r="U308" s="789">
        <f t="shared" si="97"/>
        <v>34.92</v>
      </c>
      <c r="V308" s="789">
        <f>IF(S308="","",(S308-(S308-W308)/($W$5-$S$5)*($V$5-$S$5)))</f>
        <v>34.799999999999997</v>
      </c>
      <c r="W308" s="49">
        <f t="shared" si="99"/>
        <v>34.200000000000003</v>
      </c>
      <c r="X308" s="49"/>
      <c r="Y308" s="49">
        <f t="shared" si="99"/>
        <v>32.4</v>
      </c>
      <c r="Z308" s="49"/>
      <c r="AA308" s="49">
        <f t="shared" si="99"/>
        <v>29.6</v>
      </c>
      <c r="AB308" s="49">
        <f t="shared" si="99"/>
        <v>29.1</v>
      </c>
      <c r="AC308" s="49">
        <f t="shared" si="99"/>
        <v>28.6</v>
      </c>
      <c r="AD308" s="135"/>
      <c r="AE308" s="135"/>
      <c r="AF308" s="135"/>
      <c r="AG308" s="135"/>
      <c r="AH308" s="135"/>
      <c r="AI308" s="135"/>
      <c r="AJ308" s="1103"/>
      <c r="AK308" s="1103"/>
    </row>
    <row r="309" spans="2:37" x14ac:dyDescent="0.2">
      <c r="B309" s="33"/>
      <c r="C309" s="33"/>
      <c r="D309" s="33"/>
      <c r="E309" s="33"/>
      <c r="F309" s="100"/>
      <c r="G309" s="100"/>
      <c r="H309" s="33"/>
      <c r="I309" s="15"/>
      <c r="J309" s="16"/>
      <c r="K309" s="16"/>
      <c r="L309" s="17"/>
      <c r="M309" s="17"/>
      <c r="N309" s="17"/>
      <c r="O309" s="17"/>
      <c r="P309" s="495"/>
      <c r="Q309" s="17"/>
      <c r="R309" s="17"/>
      <c r="S309" s="17"/>
      <c r="T309" s="495"/>
      <c r="U309" s="495"/>
      <c r="V309" s="17"/>
      <c r="W309" s="17"/>
      <c r="X309" s="17"/>
      <c r="Y309" s="17"/>
      <c r="Z309" s="17"/>
      <c r="AA309" s="17"/>
      <c r="AB309" s="17"/>
      <c r="AC309" s="17"/>
      <c r="AD309" s="17"/>
      <c r="AE309" s="17"/>
      <c r="AF309" s="17"/>
      <c r="AG309" s="17"/>
      <c r="AH309" s="17"/>
      <c r="AI309" s="17"/>
      <c r="AJ309" s="17"/>
    </row>
    <row r="310" spans="2:37" ht="13.5" thickBot="1" x14ac:dyDescent="0.25">
      <c r="B310" s="33"/>
      <c r="C310" s="33"/>
      <c r="D310" s="33"/>
      <c r="E310" s="33"/>
      <c r="F310" s="100"/>
      <c r="G310" s="100"/>
      <c r="H310" s="33"/>
      <c r="I310" s="15"/>
      <c r="J310" s="16"/>
      <c r="K310" s="16"/>
      <c r="L310" s="17"/>
      <c r="M310" s="17"/>
      <c r="N310" s="17"/>
      <c r="O310" s="17"/>
      <c r="P310" s="495"/>
      <c r="Q310" s="17"/>
      <c r="R310" s="17"/>
      <c r="S310" s="17"/>
      <c r="T310" s="495"/>
      <c r="U310" s="495"/>
      <c r="V310" s="17"/>
      <c r="W310" s="17"/>
      <c r="X310" s="17"/>
      <c r="Y310" s="17"/>
      <c r="Z310" s="17"/>
      <c r="AA310" s="17"/>
      <c r="AB310" s="17"/>
      <c r="AC310" s="17"/>
      <c r="AD310" s="17"/>
      <c r="AE310" s="17"/>
      <c r="AF310" s="17"/>
      <c r="AG310" s="17"/>
      <c r="AH310" s="17"/>
      <c r="AI310" s="17"/>
      <c r="AJ310" s="17"/>
    </row>
    <row r="311" spans="2:37" x14ac:dyDescent="0.2">
      <c r="B311" s="915"/>
      <c r="C311" s="916"/>
      <c r="D311" s="916"/>
      <c r="E311" s="916"/>
      <c r="F311" s="916"/>
      <c r="G311" s="916"/>
      <c r="H311" s="916"/>
      <c r="I311" s="916"/>
      <c r="J311" s="917"/>
      <c r="K311" s="921" t="s">
        <v>95</v>
      </c>
      <c r="L311" s="922"/>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3"/>
      <c r="AJ311" s="1339" t="s">
        <v>473</v>
      </c>
      <c r="AK311" s="1339" t="s">
        <v>472</v>
      </c>
    </row>
    <row r="312" spans="2:37" ht="13.5" thickBot="1" x14ac:dyDescent="0.25">
      <c r="B312" s="987"/>
      <c r="C312" s="988"/>
      <c r="D312" s="988"/>
      <c r="E312" s="988"/>
      <c r="F312" s="988"/>
      <c r="G312" s="988"/>
      <c r="H312" s="919"/>
      <c r="I312" s="919"/>
      <c r="J312" s="920"/>
      <c r="K312" s="949" t="s">
        <v>169</v>
      </c>
      <c r="L312" s="950"/>
      <c r="M312" s="950"/>
      <c r="N312" s="950"/>
      <c r="O312" s="950"/>
      <c r="P312" s="950"/>
      <c r="Q312" s="950"/>
      <c r="R312" s="950"/>
      <c r="S312" s="950"/>
      <c r="T312" s="950"/>
      <c r="U312" s="950"/>
      <c r="V312" s="950"/>
      <c r="W312" s="950"/>
      <c r="X312" s="950"/>
      <c r="Y312" s="950"/>
      <c r="Z312" s="950"/>
      <c r="AA312" s="950"/>
      <c r="AB312" s="950"/>
      <c r="AC312" s="950"/>
      <c r="AD312" s="950"/>
      <c r="AE312" s="950"/>
      <c r="AF312" s="950"/>
      <c r="AG312" s="950"/>
      <c r="AH312" s="950"/>
      <c r="AI312" s="951"/>
      <c r="AJ312" s="1102"/>
      <c r="AK312" s="1102"/>
    </row>
    <row r="313" spans="2:37" ht="39" customHeight="1" thickBot="1" x14ac:dyDescent="0.25">
      <c r="B313" s="51" t="s">
        <v>41</v>
      </c>
      <c r="C313" s="52" t="s">
        <v>42</v>
      </c>
      <c r="D313" s="971" t="s">
        <v>43</v>
      </c>
      <c r="E313" s="972"/>
      <c r="F313" s="88" t="s">
        <v>177</v>
      </c>
      <c r="G313" s="95" t="s">
        <v>47</v>
      </c>
      <c r="H313" s="54" t="s">
        <v>0</v>
      </c>
      <c r="I313" s="55" t="s">
        <v>1</v>
      </c>
      <c r="J313" s="55" t="s">
        <v>2</v>
      </c>
      <c r="K313" s="56" t="s">
        <v>3</v>
      </c>
      <c r="L313" s="56" t="s">
        <v>4</v>
      </c>
      <c r="M313" s="57" t="s">
        <v>5</v>
      </c>
      <c r="N313" s="58" t="s">
        <v>6</v>
      </c>
      <c r="O313" s="58">
        <v>150</v>
      </c>
      <c r="P313" s="779">
        <v>176</v>
      </c>
      <c r="Q313" s="58">
        <v>200</v>
      </c>
      <c r="R313" s="58">
        <v>250</v>
      </c>
      <c r="S313" s="58">
        <v>300</v>
      </c>
      <c r="T313" s="779">
        <v>302</v>
      </c>
      <c r="U313" s="779">
        <v>340</v>
      </c>
      <c r="V313" s="58">
        <v>350</v>
      </c>
      <c r="W313" s="58">
        <v>400</v>
      </c>
      <c r="X313" s="58">
        <v>450</v>
      </c>
      <c r="Y313" s="58">
        <v>500</v>
      </c>
      <c r="Z313" s="58">
        <v>550</v>
      </c>
      <c r="AA313" s="58">
        <v>600</v>
      </c>
      <c r="AB313" s="58">
        <v>650</v>
      </c>
      <c r="AC313" s="58">
        <v>700</v>
      </c>
      <c r="AD313" s="58">
        <v>750</v>
      </c>
      <c r="AE313" s="58">
        <v>800</v>
      </c>
      <c r="AF313" s="58">
        <v>850</v>
      </c>
      <c r="AG313" s="58">
        <v>900</v>
      </c>
      <c r="AH313" s="58">
        <v>950</v>
      </c>
      <c r="AI313" s="59">
        <v>1000</v>
      </c>
      <c r="AJ313" s="1102"/>
      <c r="AK313" s="1102"/>
    </row>
    <row r="314" spans="2:37" x14ac:dyDescent="0.2">
      <c r="B314" s="925" t="s">
        <v>48</v>
      </c>
      <c r="C314" s="928" t="s">
        <v>49</v>
      </c>
      <c r="D314" s="932" t="s">
        <v>74</v>
      </c>
      <c r="E314" s="933"/>
      <c r="F314" s="982" t="s">
        <v>96</v>
      </c>
      <c r="G314" s="940" t="s">
        <v>96</v>
      </c>
      <c r="H314" s="1179" t="s">
        <v>24</v>
      </c>
      <c r="I314" s="38">
        <v>1989</v>
      </c>
      <c r="J314" s="979" t="s">
        <v>34</v>
      </c>
      <c r="K314" s="39"/>
      <c r="L314" s="39">
        <v>42</v>
      </c>
      <c r="M314" s="39"/>
      <c r="N314" s="39">
        <v>42</v>
      </c>
      <c r="O314" s="671">
        <f t="shared" ref="O314:O326" si="100">N314-(0.5*(N314-Q314))</f>
        <v>40.15</v>
      </c>
      <c r="P314" s="787">
        <f>IF(O314="",IF(N314="","",(N314-(N314-Q314)/($Q$5-$N$5)*($P$5-$N$5))),(O314-(O314-Q314)/($Q$5-$O$5)*($P$5-$O$5)))</f>
        <v>39.187999999999995</v>
      </c>
      <c r="Q314" s="39">
        <v>38.299999999999997</v>
      </c>
      <c r="R314" s="671">
        <f t="shared" ref="R314:R326" si="101">Q314-(0.5*(Q314-S314))</f>
        <v>37.75</v>
      </c>
      <c r="S314" s="39">
        <v>37.200000000000003</v>
      </c>
      <c r="T314" s="787">
        <f>IF(S314="","",(S314-(S314-W314)/($W$5-$S$5)*($T$5-$S$5)))</f>
        <v>37.176000000000002</v>
      </c>
      <c r="U314" s="787">
        <f>IF(S314="","",(S314-(S314-W314)/($W$5-$S$5)*($U$5-$S$5)))</f>
        <v>36.72</v>
      </c>
      <c r="V314" s="787">
        <f t="shared" ref="V314:V335" si="102">IF(S314="","",(S314-(S314-W314)/($W$5-$S$5)*($V$5-$S$5)))</f>
        <v>36.6</v>
      </c>
      <c r="W314" s="39">
        <v>36</v>
      </c>
      <c r="X314" s="671">
        <f t="shared" ref="X314:X335" si="103">W314-(0.5*(W314-Y314))</f>
        <v>35</v>
      </c>
      <c r="Y314" s="39">
        <v>34</v>
      </c>
      <c r="Z314" s="671">
        <f t="shared" ref="Z314:Z335" si="104">Y314-(0.5*(Y314-AA314))</f>
        <v>32.549999999999997</v>
      </c>
      <c r="AA314" s="39">
        <v>31.1</v>
      </c>
      <c r="AB314" s="39">
        <v>30.5</v>
      </c>
      <c r="AC314" s="39">
        <v>30.3</v>
      </c>
      <c r="AD314" s="39">
        <v>29.3</v>
      </c>
      <c r="AE314" s="39">
        <v>28</v>
      </c>
      <c r="AF314" s="39">
        <v>27</v>
      </c>
      <c r="AG314" s="39">
        <v>26.7</v>
      </c>
      <c r="AH314" s="39">
        <v>25.7</v>
      </c>
      <c r="AI314" s="40">
        <v>23.4</v>
      </c>
      <c r="AJ314" s="1102"/>
      <c r="AK314" s="1102"/>
    </row>
    <row r="315" spans="2:37" x14ac:dyDescent="0.2">
      <c r="B315" s="925"/>
      <c r="C315" s="928"/>
      <c r="D315" s="932"/>
      <c r="E315" s="933"/>
      <c r="F315" s="982"/>
      <c r="G315" s="940"/>
      <c r="H315" s="962"/>
      <c r="I315" s="1" t="s">
        <v>32</v>
      </c>
      <c r="J315" s="980"/>
      <c r="K315" s="5"/>
      <c r="L315" s="5" t="s">
        <v>9</v>
      </c>
      <c r="M315" s="5"/>
      <c r="N315" s="469">
        <v>42</v>
      </c>
      <c r="O315" s="671">
        <f t="shared" si="100"/>
        <v>40.15</v>
      </c>
      <c r="P315" s="788">
        <f t="shared" ref="P315:P336" si="105">IF(O315="",IF(N315="","",(N315-(N315-Q315)/($Q$5-$N$5)*($P$5-$N$5))),(O315-(O315-Q315)/($Q$5-$O$5)*($P$5-$O$5)))</f>
        <v>39.187999999999995</v>
      </c>
      <c r="Q315" s="469">
        <v>38.299999999999997</v>
      </c>
      <c r="R315" s="671">
        <f t="shared" si="101"/>
        <v>37.75</v>
      </c>
      <c r="S315" s="469">
        <v>37.200000000000003</v>
      </c>
      <c r="T315" s="788">
        <f t="shared" ref="T315:T336" si="106">IF(S315="","",(S315-(S315-W315)/($W$5-$S$5)*($T$5-$S$5)))</f>
        <v>37.176000000000002</v>
      </c>
      <c r="U315" s="788">
        <f t="shared" ref="U315:U336" si="107">IF(S315="","",(S315-(S315-W315)/($W$5-$S$5)*($U$5-$S$5)))</f>
        <v>36.72</v>
      </c>
      <c r="V315" s="787">
        <f t="shared" si="102"/>
        <v>36.6</v>
      </c>
      <c r="W315" s="469">
        <v>36</v>
      </c>
      <c r="X315" s="671">
        <f t="shared" si="103"/>
        <v>35</v>
      </c>
      <c r="Y315" s="469">
        <v>34</v>
      </c>
      <c r="Z315" s="671">
        <f t="shared" si="104"/>
        <v>32.549999999999997</v>
      </c>
      <c r="AA315" s="469">
        <v>31.1</v>
      </c>
      <c r="AB315" s="469">
        <v>30.5</v>
      </c>
      <c r="AC315" s="469">
        <v>30.3</v>
      </c>
      <c r="AD315" s="469">
        <v>29.3</v>
      </c>
      <c r="AE315" s="469">
        <v>28</v>
      </c>
      <c r="AF315" s="469">
        <v>27</v>
      </c>
      <c r="AG315" s="469">
        <v>26.7</v>
      </c>
      <c r="AH315" s="469">
        <v>25.7</v>
      </c>
      <c r="AI315" s="470">
        <v>23.4</v>
      </c>
      <c r="AJ315" s="1102"/>
      <c r="AK315" s="1102"/>
    </row>
    <row r="316" spans="2:37" x14ac:dyDescent="0.2">
      <c r="B316" s="925"/>
      <c r="C316" s="928"/>
      <c r="D316" s="932"/>
      <c r="E316" s="933"/>
      <c r="F316" s="982"/>
      <c r="G316" s="940"/>
      <c r="H316" s="962"/>
      <c r="I316" s="1" t="s">
        <v>35</v>
      </c>
      <c r="J316" s="980"/>
      <c r="K316" s="5"/>
      <c r="L316" s="5" t="s">
        <v>9</v>
      </c>
      <c r="M316" s="5"/>
      <c r="N316" s="469">
        <v>42</v>
      </c>
      <c r="O316" s="671">
        <f t="shared" si="100"/>
        <v>40.15</v>
      </c>
      <c r="P316" s="788">
        <f t="shared" si="105"/>
        <v>39.187999999999995</v>
      </c>
      <c r="Q316" s="469">
        <v>38.299999999999997</v>
      </c>
      <c r="R316" s="671">
        <f t="shared" si="101"/>
        <v>37.75</v>
      </c>
      <c r="S316" s="469">
        <v>37.200000000000003</v>
      </c>
      <c r="T316" s="788">
        <f t="shared" si="106"/>
        <v>37.176000000000002</v>
      </c>
      <c r="U316" s="788">
        <f t="shared" si="107"/>
        <v>36.72</v>
      </c>
      <c r="V316" s="787">
        <f t="shared" si="102"/>
        <v>36.6</v>
      </c>
      <c r="W316" s="469">
        <v>36</v>
      </c>
      <c r="X316" s="671">
        <f t="shared" si="103"/>
        <v>35</v>
      </c>
      <c r="Y316" s="469">
        <v>34</v>
      </c>
      <c r="Z316" s="671">
        <f t="shared" si="104"/>
        <v>32.549999999999997</v>
      </c>
      <c r="AA316" s="469">
        <v>31.1</v>
      </c>
      <c r="AB316" s="469">
        <v>30.5</v>
      </c>
      <c r="AC316" s="469">
        <v>30.3</v>
      </c>
      <c r="AD316" s="469">
        <v>29.3</v>
      </c>
      <c r="AE316" s="469">
        <v>28</v>
      </c>
      <c r="AF316" s="469">
        <v>27</v>
      </c>
      <c r="AG316" s="469">
        <v>26.7</v>
      </c>
      <c r="AH316" s="469">
        <v>25.7</v>
      </c>
      <c r="AI316" s="470">
        <v>23.4</v>
      </c>
      <c r="AJ316" s="1102"/>
      <c r="AK316" s="1102"/>
    </row>
    <row r="317" spans="2:37" x14ac:dyDescent="0.2">
      <c r="B317" s="985"/>
      <c r="C317" s="986"/>
      <c r="D317" s="945"/>
      <c r="E317" s="946"/>
      <c r="F317" s="996"/>
      <c r="G317" s="948"/>
      <c r="H317" s="963"/>
      <c r="I317" s="1" t="s">
        <v>10</v>
      </c>
      <c r="J317" s="980"/>
      <c r="K317" s="5"/>
      <c r="L317" s="5" t="s">
        <v>9</v>
      </c>
      <c r="M317" s="5"/>
      <c r="N317" s="469">
        <v>42</v>
      </c>
      <c r="O317" s="671">
        <f t="shared" si="100"/>
        <v>40.15</v>
      </c>
      <c r="P317" s="788">
        <f t="shared" si="105"/>
        <v>39.187999999999995</v>
      </c>
      <c r="Q317" s="469">
        <v>38.299999999999997</v>
      </c>
      <c r="R317" s="671">
        <f t="shared" si="101"/>
        <v>37.75</v>
      </c>
      <c r="S317" s="469">
        <v>37.200000000000003</v>
      </c>
      <c r="T317" s="788">
        <f t="shared" si="106"/>
        <v>37.176000000000002</v>
      </c>
      <c r="U317" s="788">
        <f t="shared" si="107"/>
        <v>36.72</v>
      </c>
      <c r="V317" s="787">
        <f t="shared" si="102"/>
        <v>36.6</v>
      </c>
      <c r="W317" s="469">
        <v>36</v>
      </c>
      <c r="X317" s="671">
        <f t="shared" si="103"/>
        <v>35</v>
      </c>
      <c r="Y317" s="469">
        <v>34</v>
      </c>
      <c r="Z317" s="671">
        <f t="shared" si="104"/>
        <v>32.549999999999997</v>
      </c>
      <c r="AA317" s="469">
        <v>31.1</v>
      </c>
      <c r="AB317" s="469">
        <v>30.5</v>
      </c>
      <c r="AC317" s="469">
        <v>30.3</v>
      </c>
      <c r="AD317" s="469">
        <v>29.3</v>
      </c>
      <c r="AE317" s="469">
        <v>28</v>
      </c>
      <c r="AF317" s="469">
        <v>27</v>
      </c>
      <c r="AG317" s="469">
        <v>26.7</v>
      </c>
      <c r="AH317" s="469">
        <v>25.7</v>
      </c>
      <c r="AI317" s="470">
        <v>23.4</v>
      </c>
      <c r="AJ317" s="1102"/>
      <c r="AK317" s="1102"/>
    </row>
    <row r="318" spans="2:37" ht="12.75" customHeight="1" x14ac:dyDescent="0.2">
      <c r="B318" s="924" t="s">
        <v>57</v>
      </c>
      <c r="C318" s="927" t="s">
        <v>59</v>
      </c>
      <c r="D318" s="930" t="s">
        <v>75</v>
      </c>
      <c r="E318" s="931"/>
      <c r="F318" s="1052">
        <v>1000</v>
      </c>
      <c r="G318" s="939" t="s">
        <v>46</v>
      </c>
      <c r="H318" s="961" t="s">
        <v>24</v>
      </c>
      <c r="I318" s="1">
        <v>1992</v>
      </c>
      <c r="J318" s="980"/>
      <c r="K318" s="2"/>
      <c r="L318" s="2">
        <v>42</v>
      </c>
      <c r="M318" s="2">
        <v>42</v>
      </c>
      <c r="N318" s="469">
        <v>42</v>
      </c>
      <c r="O318" s="671">
        <f t="shared" si="100"/>
        <v>40.15</v>
      </c>
      <c r="P318" s="788">
        <f t="shared" si="105"/>
        <v>39.187999999999995</v>
      </c>
      <c r="Q318" s="469">
        <v>38.299999999999997</v>
      </c>
      <c r="R318" s="671">
        <f t="shared" si="101"/>
        <v>37.75</v>
      </c>
      <c r="S318" s="469">
        <v>37.200000000000003</v>
      </c>
      <c r="T318" s="788">
        <f t="shared" si="106"/>
        <v>37.176000000000002</v>
      </c>
      <c r="U318" s="788">
        <f t="shared" si="107"/>
        <v>36.72</v>
      </c>
      <c r="V318" s="787">
        <f t="shared" si="102"/>
        <v>36.6</v>
      </c>
      <c r="W318" s="469">
        <v>36</v>
      </c>
      <c r="X318" s="671">
        <f t="shared" si="103"/>
        <v>35</v>
      </c>
      <c r="Y318" s="469">
        <v>34</v>
      </c>
      <c r="Z318" s="671">
        <f t="shared" si="104"/>
        <v>32.549999999999997</v>
      </c>
      <c r="AA318" s="469">
        <v>31.1</v>
      </c>
      <c r="AB318" s="469">
        <v>30.5</v>
      </c>
      <c r="AC318" s="469">
        <v>30.3</v>
      </c>
      <c r="AD318" s="469">
        <v>29.3</v>
      </c>
      <c r="AE318" s="469">
        <v>28</v>
      </c>
      <c r="AF318" s="469">
        <v>27</v>
      </c>
      <c r="AG318" s="469">
        <v>26.7</v>
      </c>
      <c r="AH318" s="469">
        <v>25.7</v>
      </c>
      <c r="AI318" s="470">
        <v>23.4</v>
      </c>
      <c r="AJ318" s="1102"/>
      <c r="AK318" s="1102"/>
    </row>
    <row r="319" spans="2:37" x14ac:dyDescent="0.2">
      <c r="B319" s="925"/>
      <c r="C319" s="928"/>
      <c r="D319" s="932"/>
      <c r="E319" s="933"/>
      <c r="F319" s="1142"/>
      <c r="G319" s="940"/>
      <c r="H319" s="962"/>
      <c r="I319" s="1" t="s">
        <v>11</v>
      </c>
      <c r="J319" s="980"/>
      <c r="K319" s="5"/>
      <c r="L319" s="5" t="s">
        <v>9</v>
      </c>
      <c r="M319" s="5"/>
      <c r="N319" s="469">
        <v>42</v>
      </c>
      <c r="O319" s="671">
        <f t="shared" si="100"/>
        <v>40.15</v>
      </c>
      <c r="P319" s="788">
        <f t="shared" si="105"/>
        <v>39.187999999999995</v>
      </c>
      <c r="Q319" s="469">
        <v>38.299999999999997</v>
      </c>
      <c r="R319" s="671">
        <f t="shared" si="101"/>
        <v>37.75</v>
      </c>
      <c r="S319" s="469">
        <v>37.200000000000003</v>
      </c>
      <c r="T319" s="788">
        <f t="shared" si="106"/>
        <v>37.176000000000002</v>
      </c>
      <c r="U319" s="788">
        <f t="shared" si="107"/>
        <v>36.72</v>
      </c>
      <c r="V319" s="787">
        <f t="shared" si="102"/>
        <v>36.6</v>
      </c>
      <c r="W319" s="469">
        <v>36</v>
      </c>
      <c r="X319" s="671">
        <f t="shared" si="103"/>
        <v>35</v>
      </c>
      <c r="Y319" s="469">
        <v>34</v>
      </c>
      <c r="Z319" s="671">
        <f t="shared" si="104"/>
        <v>32.549999999999997</v>
      </c>
      <c r="AA319" s="469">
        <v>31.1</v>
      </c>
      <c r="AB319" s="469">
        <v>30.5</v>
      </c>
      <c r="AC319" s="469">
        <v>30.3</v>
      </c>
      <c r="AD319" s="469">
        <v>29.3</v>
      </c>
      <c r="AE319" s="469">
        <v>28</v>
      </c>
      <c r="AF319" s="469">
        <v>27</v>
      </c>
      <c r="AG319" s="469">
        <v>26.7</v>
      </c>
      <c r="AH319" s="469">
        <v>25.7</v>
      </c>
      <c r="AI319" s="470">
        <v>23.4</v>
      </c>
      <c r="AJ319" s="1102"/>
      <c r="AK319" s="1102"/>
    </row>
    <row r="320" spans="2:37" x14ac:dyDescent="0.2">
      <c r="B320" s="925"/>
      <c r="C320" s="928"/>
      <c r="D320" s="932"/>
      <c r="E320" s="933"/>
      <c r="F320" s="1142"/>
      <c r="G320" s="940"/>
      <c r="H320" s="962"/>
      <c r="I320" s="1" t="s">
        <v>12</v>
      </c>
      <c r="J320" s="980"/>
      <c r="K320" s="5"/>
      <c r="L320" s="5" t="s">
        <v>9</v>
      </c>
      <c r="M320" s="5"/>
      <c r="N320" s="469">
        <v>42</v>
      </c>
      <c r="O320" s="671">
        <f t="shared" si="100"/>
        <v>40.15</v>
      </c>
      <c r="P320" s="788">
        <f t="shared" si="105"/>
        <v>39.187999999999995</v>
      </c>
      <c r="Q320" s="469">
        <v>38.299999999999997</v>
      </c>
      <c r="R320" s="671">
        <f t="shared" si="101"/>
        <v>37.75</v>
      </c>
      <c r="S320" s="469">
        <v>37.200000000000003</v>
      </c>
      <c r="T320" s="788">
        <f t="shared" si="106"/>
        <v>37.176000000000002</v>
      </c>
      <c r="U320" s="788">
        <f t="shared" si="107"/>
        <v>36.72</v>
      </c>
      <c r="V320" s="787">
        <f t="shared" si="102"/>
        <v>36.6</v>
      </c>
      <c r="W320" s="469">
        <v>36</v>
      </c>
      <c r="X320" s="671">
        <f t="shared" si="103"/>
        <v>35</v>
      </c>
      <c r="Y320" s="469">
        <v>34</v>
      </c>
      <c r="Z320" s="671">
        <f t="shared" si="104"/>
        <v>32.549999999999997</v>
      </c>
      <c r="AA320" s="469">
        <v>31.1</v>
      </c>
      <c r="AB320" s="469">
        <v>30.5</v>
      </c>
      <c r="AC320" s="469">
        <v>30.3</v>
      </c>
      <c r="AD320" s="469">
        <v>29.3</v>
      </c>
      <c r="AE320" s="469">
        <v>28</v>
      </c>
      <c r="AF320" s="469">
        <v>27</v>
      </c>
      <c r="AG320" s="469">
        <v>26.7</v>
      </c>
      <c r="AH320" s="469">
        <v>25.7</v>
      </c>
      <c r="AI320" s="470">
        <v>23.4</v>
      </c>
      <c r="AJ320" s="1102"/>
      <c r="AK320" s="1102"/>
    </row>
    <row r="321" spans="2:37" x14ac:dyDescent="0.2">
      <c r="B321" s="985"/>
      <c r="C321" s="986"/>
      <c r="D321" s="945"/>
      <c r="E321" s="946"/>
      <c r="F321" s="1053"/>
      <c r="G321" s="948"/>
      <c r="H321" s="963"/>
      <c r="I321" s="1" t="s">
        <v>13</v>
      </c>
      <c r="J321" s="980"/>
      <c r="K321" s="5"/>
      <c r="L321" s="5" t="s">
        <v>9</v>
      </c>
      <c r="M321" s="5"/>
      <c r="N321" s="469">
        <v>42</v>
      </c>
      <c r="O321" s="671">
        <f t="shared" si="100"/>
        <v>40.15</v>
      </c>
      <c r="P321" s="788">
        <f t="shared" si="105"/>
        <v>39.187999999999995</v>
      </c>
      <c r="Q321" s="469">
        <v>38.299999999999997</v>
      </c>
      <c r="R321" s="671">
        <f t="shared" si="101"/>
        <v>37.75</v>
      </c>
      <c r="S321" s="469">
        <v>37.200000000000003</v>
      </c>
      <c r="T321" s="788">
        <f t="shared" si="106"/>
        <v>37.176000000000002</v>
      </c>
      <c r="U321" s="788">
        <f t="shared" si="107"/>
        <v>36.72</v>
      </c>
      <c r="V321" s="787">
        <f t="shared" si="102"/>
        <v>36.6</v>
      </c>
      <c r="W321" s="469">
        <v>36</v>
      </c>
      <c r="X321" s="671">
        <f t="shared" si="103"/>
        <v>35</v>
      </c>
      <c r="Y321" s="469">
        <v>34</v>
      </c>
      <c r="Z321" s="671">
        <f t="shared" si="104"/>
        <v>32.549999999999997</v>
      </c>
      <c r="AA321" s="469">
        <v>31.1</v>
      </c>
      <c r="AB321" s="469">
        <v>30.5</v>
      </c>
      <c r="AC321" s="469">
        <v>30.3</v>
      </c>
      <c r="AD321" s="469">
        <v>29.3</v>
      </c>
      <c r="AE321" s="469">
        <v>28</v>
      </c>
      <c r="AF321" s="469">
        <v>27</v>
      </c>
      <c r="AG321" s="469">
        <v>26.7</v>
      </c>
      <c r="AH321" s="469">
        <v>25.7</v>
      </c>
      <c r="AI321" s="470">
        <v>23.4</v>
      </c>
      <c r="AJ321" s="1102"/>
      <c r="AK321" s="1102"/>
    </row>
    <row r="322" spans="2:37" ht="12.75" customHeight="1" x14ac:dyDescent="0.2">
      <c r="B322" s="924" t="s">
        <v>57</v>
      </c>
      <c r="C322" s="927" t="s">
        <v>65</v>
      </c>
      <c r="D322" s="930" t="s">
        <v>73</v>
      </c>
      <c r="E322" s="931"/>
      <c r="F322" s="1052">
        <v>1000</v>
      </c>
      <c r="G322" s="939" t="s">
        <v>46</v>
      </c>
      <c r="H322" s="961" t="s">
        <v>24</v>
      </c>
      <c r="I322" s="1">
        <v>1995</v>
      </c>
      <c r="J322" s="980"/>
      <c r="K322" s="2"/>
      <c r="L322" s="2">
        <v>42</v>
      </c>
      <c r="M322" s="2">
        <v>42</v>
      </c>
      <c r="N322" s="469">
        <v>42</v>
      </c>
      <c r="O322" s="671">
        <f t="shared" si="100"/>
        <v>40.15</v>
      </c>
      <c r="P322" s="788">
        <f t="shared" si="105"/>
        <v>39.187999999999995</v>
      </c>
      <c r="Q322" s="469">
        <v>38.299999999999997</v>
      </c>
      <c r="R322" s="671">
        <f t="shared" si="101"/>
        <v>37.75</v>
      </c>
      <c r="S322" s="469">
        <v>37.200000000000003</v>
      </c>
      <c r="T322" s="788">
        <f t="shared" si="106"/>
        <v>37.176000000000002</v>
      </c>
      <c r="U322" s="788">
        <f t="shared" si="107"/>
        <v>36.72</v>
      </c>
      <c r="V322" s="787">
        <f t="shared" si="102"/>
        <v>36.6</v>
      </c>
      <c r="W322" s="469">
        <v>36</v>
      </c>
      <c r="X322" s="671">
        <f t="shared" si="103"/>
        <v>35</v>
      </c>
      <c r="Y322" s="469">
        <v>34</v>
      </c>
      <c r="Z322" s="671">
        <f t="shared" si="104"/>
        <v>32.549999999999997</v>
      </c>
      <c r="AA322" s="469">
        <v>31.1</v>
      </c>
      <c r="AB322" s="469">
        <v>30.5</v>
      </c>
      <c r="AC322" s="469">
        <v>30.3</v>
      </c>
      <c r="AD322" s="469">
        <v>29.3</v>
      </c>
      <c r="AE322" s="469">
        <v>28</v>
      </c>
      <c r="AF322" s="469">
        <v>27</v>
      </c>
      <c r="AG322" s="469">
        <v>26.7</v>
      </c>
      <c r="AH322" s="469">
        <v>25.7</v>
      </c>
      <c r="AI322" s="470">
        <v>23.4</v>
      </c>
      <c r="AJ322" s="1102"/>
      <c r="AK322" s="1102"/>
    </row>
    <row r="323" spans="2:37" x14ac:dyDescent="0.2">
      <c r="B323" s="925"/>
      <c r="C323" s="928"/>
      <c r="D323" s="932"/>
      <c r="E323" s="933"/>
      <c r="F323" s="1142"/>
      <c r="G323" s="940"/>
      <c r="H323" s="962"/>
      <c r="I323" s="1" t="s">
        <v>26</v>
      </c>
      <c r="J323" s="980"/>
      <c r="K323" s="5"/>
      <c r="L323" s="5" t="s">
        <v>9</v>
      </c>
      <c r="M323" s="5"/>
      <c r="N323" s="469">
        <v>42</v>
      </c>
      <c r="O323" s="671">
        <f t="shared" si="100"/>
        <v>40.15</v>
      </c>
      <c r="P323" s="788">
        <f t="shared" si="105"/>
        <v>39.187999999999995</v>
      </c>
      <c r="Q323" s="469">
        <v>38.299999999999997</v>
      </c>
      <c r="R323" s="671">
        <f t="shared" si="101"/>
        <v>37.75</v>
      </c>
      <c r="S323" s="469">
        <v>37.200000000000003</v>
      </c>
      <c r="T323" s="788">
        <f t="shared" si="106"/>
        <v>37.176000000000002</v>
      </c>
      <c r="U323" s="788">
        <f t="shared" si="107"/>
        <v>36.72</v>
      </c>
      <c r="V323" s="787">
        <f t="shared" si="102"/>
        <v>36.6</v>
      </c>
      <c r="W323" s="469">
        <v>36</v>
      </c>
      <c r="X323" s="671">
        <f t="shared" si="103"/>
        <v>35</v>
      </c>
      <c r="Y323" s="469">
        <v>34</v>
      </c>
      <c r="Z323" s="671">
        <f t="shared" si="104"/>
        <v>32.549999999999997</v>
      </c>
      <c r="AA323" s="469">
        <v>31.1</v>
      </c>
      <c r="AB323" s="469">
        <v>30.5</v>
      </c>
      <c r="AC323" s="469">
        <v>30.3</v>
      </c>
      <c r="AD323" s="469">
        <v>29.3</v>
      </c>
      <c r="AE323" s="469">
        <v>28</v>
      </c>
      <c r="AF323" s="469">
        <v>27</v>
      </c>
      <c r="AG323" s="469">
        <v>26.7</v>
      </c>
      <c r="AH323" s="469">
        <v>25.7</v>
      </c>
      <c r="AI323" s="470">
        <v>23.4</v>
      </c>
      <c r="AJ323" s="1102"/>
      <c r="AK323" s="1102"/>
    </row>
    <row r="324" spans="2:37" x14ac:dyDescent="0.2">
      <c r="B324" s="925"/>
      <c r="C324" s="928"/>
      <c r="D324" s="932"/>
      <c r="E324" s="933"/>
      <c r="F324" s="1142"/>
      <c r="G324" s="940"/>
      <c r="H324" s="962"/>
      <c r="I324" s="1" t="s">
        <v>15</v>
      </c>
      <c r="J324" s="980"/>
      <c r="K324" s="5"/>
      <c r="L324" s="5" t="s">
        <v>9</v>
      </c>
      <c r="M324" s="5"/>
      <c r="N324" s="469">
        <v>42</v>
      </c>
      <c r="O324" s="671">
        <f t="shared" si="100"/>
        <v>40.15</v>
      </c>
      <c r="P324" s="788">
        <f t="shared" si="105"/>
        <v>39.187999999999995</v>
      </c>
      <c r="Q324" s="469">
        <v>38.299999999999997</v>
      </c>
      <c r="R324" s="671">
        <f t="shared" si="101"/>
        <v>37.75</v>
      </c>
      <c r="S324" s="469">
        <v>37.200000000000003</v>
      </c>
      <c r="T324" s="788">
        <f t="shared" si="106"/>
        <v>37.176000000000002</v>
      </c>
      <c r="U324" s="788">
        <f t="shared" si="107"/>
        <v>36.72</v>
      </c>
      <c r="V324" s="787">
        <f t="shared" si="102"/>
        <v>36.6</v>
      </c>
      <c r="W324" s="469">
        <v>36</v>
      </c>
      <c r="X324" s="671">
        <f t="shared" si="103"/>
        <v>35</v>
      </c>
      <c r="Y324" s="469">
        <v>34</v>
      </c>
      <c r="Z324" s="671">
        <f t="shared" si="104"/>
        <v>32.549999999999997</v>
      </c>
      <c r="AA324" s="469">
        <v>31.1</v>
      </c>
      <c r="AB324" s="469">
        <v>30.5</v>
      </c>
      <c r="AC324" s="469">
        <v>30.3</v>
      </c>
      <c r="AD324" s="469">
        <v>29.3</v>
      </c>
      <c r="AE324" s="469">
        <v>28</v>
      </c>
      <c r="AF324" s="469">
        <v>27</v>
      </c>
      <c r="AG324" s="469">
        <v>26.7</v>
      </c>
      <c r="AH324" s="469">
        <v>25.7</v>
      </c>
      <c r="AI324" s="470">
        <v>23.4</v>
      </c>
      <c r="AJ324" s="1102"/>
      <c r="AK324" s="1102"/>
    </row>
    <row r="325" spans="2:37" x14ac:dyDescent="0.2">
      <c r="B325" s="985"/>
      <c r="C325" s="986"/>
      <c r="D325" s="945"/>
      <c r="E325" s="946"/>
      <c r="F325" s="1053"/>
      <c r="G325" s="948"/>
      <c r="H325" s="963"/>
      <c r="I325" s="1" t="s">
        <v>27</v>
      </c>
      <c r="J325" s="980"/>
      <c r="K325" s="5"/>
      <c r="L325" s="5" t="s">
        <v>9</v>
      </c>
      <c r="M325" s="5"/>
      <c r="N325" s="469">
        <v>42</v>
      </c>
      <c r="O325" s="671">
        <f t="shared" si="100"/>
        <v>40.15</v>
      </c>
      <c r="P325" s="788">
        <f t="shared" si="105"/>
        <v>39.187999999999995</v>
      </c>
      <c r="Q325" s="469">
        <v>38.299999999999997</v>
      </c>
      <c r="R325" s="671">
        <f t="shared" si="101"/>
        <v>37.75</v>
      </c>
      <c r="S325" s="469">
        <v>37.200000000000003</v>
      </c>
      <c r="T325" s="788">
        <f t="shared" si="106"/>
        <v>37.176000000000002</v>
      </c>
      <c r="U325" s="788">
        <f t="shared" si="107"/>
        <v>36.72</v>
      </c>
      <c r="V325" s="787">
        <f t="shared" si="102"/>
        <v>36.6</v>
      </c>
      <c r="W325" s="469">
        <v>36</v>
      </c>
      <c r="X325" s="671">
        <f t="shared" si="103"/>
        <v>35</v>
      </c>
      <c r="Y325" s="469">
        <v>34</v>
      </c>
      <c r="Z325" s="671">
        <f t="shared" si="104"/>
        <v>32.549999999999997</v>
      </c>
      <c r="AA325" s="469">
        <v>31.1</v>
      </c>
      <c r="AB325" s="469">
        <v>30.5</v>
      </c>
      <c r="AC325" s="469">
        <v>30.3</v>
      </c>
      <c r="AD325" s="469">
        <v>29.3</v>
      </c>
      <c r="AE325" s="469">
        <v>28</v>
      </c>
      <c r="AF325" s="469">
        <v>27</v>
      </c>
      <c r="AG325" s="469">
        <v>26.7</v>
      </c>
      <c r="AH325" s="469">
        <v>25.7</v>
      </c>
      <c r="AI325" s="470">
        <v>23.4</v>
      </c>
      <c r="AJ325" s="1102"/>
      <c r="AK325" s="1102"/>
    </row>
    <row r="326" spans="2:37" ht="12.75" customHeight="1" x14ac:dyDescent="0.2">
      <c r="B326" s="924" t="s">
        <v>57</v>
      </c>
      <c r="C326" s="36" t="s">
        <v>65</v>
      </c>
      <c r="D326" s="930" t="s">
        <v>75</v>
      </c>
      <c r="E326" s="931"/>
      <c r="F326" s="1117" t="s">
        <v>311</v>
      </c>
      <c r="G326" s="939" t="s">
        <v>46</v>
      </c>
      <c r="H326" s="961" t="s">
        <v>24</v>
      </c>
      <c r="I326" s="1">
        <v>1998</v>
      </c>
      <c r="J326" s="980"/>
      <c r="K326" s="4"/>
      <c r="L326" s="4">
        <v>42</v>
      </c>
      <c r="M326" s="4">
        <v>42</v>
      </c>
      <c r="N326" s="469">
        <v>42</v>
      </c>
      <c r="O326" s="671">
        <f t="shared" si="100"/>
        <v>40.15</v>
      </c>
      <c r="P326" s="788">
        <f t="shared" si="105"/>
        <v>39.187999999999995</v>
      </c>
      <c r="Q326" s="469">
        <v>38.299999999999997</v>
      </c>
      <c r="R326" s="671">
        <f t="shared" si="101"/>
        <v>37.75</v>
      </c>
      <c r="S326" s="4">
        <v>37.200000000000003</v>
      </c>
      <c r="T326" s="788">
        <f t="shared" si="106"/>
        <v>37.176000000000002</v>
      </c>
      <c r="U326" s="788">
        <f t="shared" si="107"/>
        <v>36.72</v>
      </c>
      <c r="V326" s="787">
        <f t="shared" si="102"/>
        <v>36.6</v>
      </c>
      <c r="W326" s="4">
        <v>36</v>
      </c>
      <c r="X326" s="671">
        <f t="shared" si="103"/>
        <v>35</v>
      </c>
      <c r="Y326" s="4">
        <v>34</v>
      </c>
      <c r="Z326" s="671">
        <f t="shared" si="104"/>
        <v>32.549999999999997</v>
      </c>
      <c r="AA326" s="4">
        <v>31.1</v>
      </c>
      <c r="AB326" s="4">
        <v>30.5</v>
      </c>
      <c r="AC326" s="4">
        <v>30.3</v>
      </c>
      <c r="AD326" s="4">
        <v>29.3</v>
      </c>
      <c r="AE326" s="4">
        <v>28</v>
      </c>
      <c r="AF326" s="4">
        <v>27</v>
      </c>
      <c r="AG326" s="4">
        <v>26.7</v>
      </c>
      <c r="AH326" s="4">
        <v>25.7</v>
      </c>
      <c r="AI326" s="25">
        <v>23.4</v>
      </c>
      <c r="AJ326" s="1102"/>
      <c r="AK326" s="1102"/>
    </row>
    <row r="327" spans="2:37" x14ac:dyDescent="0.2">
      <c r="B327" s="925"/>
      <c r="C327" s="928" t="s">
        <v>69</v>
      </c>
      <c r="D327" s="932"/>
      <c r="E327" s="933"/>
      <c r="F327" s="1118"/>
      <c r="G327" s="940"/>
      <c r="H327" s="962"/>
      <c r="I327" s="1" t="s">
        <v>17</v>
      </c>
      <c r="J327" s="980"/>
      <c r="K327" s="4">
        <v>75</v>
      </c>
      <c r="L327" s="4">
        <v>42</v>
      </c>
      <c r="M327" s="4">
        <v>42</v>
      </c>
      <c r="N327" s="469">
        <v>42</v>
      </c>
      <c r="O327" s="4">
        <v>39.5</v>
      </c>
      <c r="P327" s="788">
        <f t="shared" si="105"/>
        <v>38.979999999999997</v>
      </c>
      <c r="Q327" s="8">
        <v>38.5</v>
      </c>
      <c r="R327" s="4">
        <v>37.799999999999997</v>
      </c>
      <c r="S327" s="4">
        <v>37.200000000000003</v>
      </c>
      <c r="T327" s="788">
        <f t="shared" si="106"/>
        <v>37.173999999999999</v>
      </c>
      <c r="U327" s="788">
        <f>IF(S327="","",(S327-(S327-W327)/($W$5-$S$5)*($U$5-$S$5)))</f>
        <v>36.68</v>
      </c>
      <c r="V327" s="787">
        <f>IF(S327="","",(S327-(S327-W327)/($W$5-$S$5)*($V$5-$S$5)))</f>
        <v>36.549999999999997</v>
      </c>
      <c r="W327" s="4">
        <v>35.9</v>
      </c>
      <c r="X327" s="671">
        <f t="shared" si="103"/>
        <v>35.049999999999997</v>
      </c>
      <c r="Y327" s="4">
        <v>34.200000000000003</v>
      </c>
      <c r="Z327" s="671">
        <f t="shared" si="104"/>
        <v>33.200000000000003</v>
      </c>
      <c r="AA327" s="4">
        <v>32.200000000000003</v>
      </c>
      <c r="AB327" s="4">
        <v>31.1</v>
      </c>
      <c r="AC327" s="4">
        <v>30.1</v>
      </c>
      <c r="AD327" s="4">
        <v>29.1</v>
      </c>
      <c r="AE327" s="4">
        <v>28.2</v>
      </c>
      <c r="AF327" s="4">
        <v>27.3</v>
      </c>
      <c r="AG327" s="4">
        <v>26.5</v>
      </c>
      <c r="AH327" s="4">
        <v>25.8</v>
      </c>
      <c r="AI327" s="25">
        <v>25</v>
      </c>
      <c r="AJ327" s="1102"/>
      <c r="AK327" s="1102"/>
    </row>
    <row r="328" spans="2:37" x14ac:dyDescent="0.2">
      <c r="B328" s="985"/>
      <c r="C328" s="986"/>
      <c r="D328" s="945"/>
      <c r="E328" s="946"/>
      <c r="F328" s="1119"/>
      <c r="G328" s="948"/>
      <c r="H328" s="963"/>
      <c r="I328" s="1" t="s">
        <v>18</v>
      </c>
      <c r="J328" s="980"/>
      <c r="K328" s="5"/>
      <c r="L328" s="5" t="s">
        <v>9</v>
      </c>
      <c r="M328" s="5"/>
      <c r="N328" s="469">
        <v>42</v>
      </c>
      <c r="O328" s="767">
        <v>39.5</v>
      </c>
      <c r="P328" s="788">
        <f t="shared" si="105"/>
        <v>38.979999999999997</v>
      </c>
      <c r="Q328" s="597">
        <v>38.5</v>
      </c>
      <c r="R328" s="767">
        <v>37.799999999999997</v>
      </c>
      <c r="S328" s="767">
        <v>37.200000000000003</v>
      </c>
      <c r="T328" s="788">
        <f t="shared" si="106"/>
        <v>37.173999999999999</v>
      </c>
      <c r="U328" s="788">
        <f t="shared" si="107"/>
        <v>36.68</v>
      </c>
      <c r="V328" s="787">
        <f t="shared" si="102"/>
        <v>36.549999999999997</v>
      </c>
      <c r="W328" s="767">
        <v>35.9</v>
      </c>
      <c r="X328" s="671">
        <f t="shared" si="103"/>
        <v>35.049999999999997</v>
      </c>
      <c r="Y328" s="767">
        <v>34.200000000000003</v>
      </c>
      <c r="Z328" s="671">
        <f t="shared" si="104"/>
        <v>33.200000000000003</v>
      </c>
      <c r="AA328" s="767">
        <v>32.200000000000003</v>
      </c>
      <c r="AB328" s="767">
        <v>31.1</v>
      </c>
      <c r="AC328" s="767">
        <v>30.1</v>
      </c>
      <c r="AD328" s="767">
        <v>29.1</v>
      </c>
      <c r="AE328" s="767">
        <v>28.2</v>
      </c>
      <c r="AF328" s="767">
        <v>27.3</v>
      </c>
      <c r="AG328" s="767">
        <v>26.5</v>
      </c>
      <c r="AH328" s="767">
        <v>25.8</v>
      </c>
      <c r="AI328" s="770">
        <v>25</v>
      </c>
      <c r="AJ328" s="1102"/>
      <c r="AK328" s="1102"/>
    </row>
    <row r="329" spans="2:37" x14ac:dyDescent="0.2">
      <c r="B329" s="924" t="s">
        <v>57</v>
      </c>
      <c r="C329" s="927" t="s">
        <v>78</v>
      </c>
      <c r="D329" s="930" t="s">
        <v>75</v>
      </c>
      <c r="E329" s="931"/>
      <c r="F329" s="1117" t="s">
        <v>311</v>
      </c>
      <c r="G329" s="939" t="s">
        <v>103</v>
      </c>
      <c r="H329" s="961" t="s">
        <v>24</v>
      </c>
      <c r="I329" s="1">
        <v>2001</v>
      </c>
      <c r="J329" s="980"/>
      <c r="K329" s="2">
        <v>75</v>
      </c>
      <c r="L329" s="2">
        <v>42</v>
      </c>
      <c r="M329" s="2">
        <v>42</v>
      </c>
      <c r="N329" s="469">
        <v>42</v>
      </c>
      <c r="O329" s="767">
        <v>39.5</v>
      </c>
      <c r="P329" s="788">
        <f t="shared" si="105"/>
        <v>38.979999999999997</v>
      </c>
      <c r="Q329" s="597">
        <v>38.5</v>
      </c>
      <c r="R329" s="767">
        <v>37.799999999999997</v>
      </c>
      <c r="S329" s="767">
        <v>37.200000000000003</v>
      </c>
      <c r="T329" s="788">
        <f t="shared" si="106"/>
        <v>37.173999999999999</v>
      </c>
      <c r="U329" s="788">
        <f t="shared" si="107"/>
        <v>36.68</v>
      </c>
      <c r="V329" s="787">
        <f t="shared" si="102"/>
        <v>36.549999999999997</v>
      </c>
      <c r="W329" s="767">
        <v>35.9</v>
      </c>
      <c r="X329" s="671">
        <f t="shared" si="103"/>
        <v>35.049999999999997</v>
      </c>
      <c r="Y329" s="767">
        <v>34.200000000000003</v>
      </c>
      <c r="Z329" s="671">
        <f t="shared" si="104"/>
        <v>33.200000000000003</v>
      </c>
      <c r="AA329" s="767">
        <v>32.200000000000003</v>
      </c>
      <c r="AB329" s="767">
        <v>31.1</v>
      </c>
      <c r="AC329" s="767">
        <v>30.1</v>
      </c>
      <c r="AD329" s="767">
        <v>29.1</v>
      </c>
      <c r="AE329" s="767">
        <v>28.2</v>
      </c>
      <c r="AF329" s="767">
        <v>27.3</v>
      </c>
      <c r="AG329" s="767">
        <v>26.5</v>
      </c>
      <c r="AH329" s="767">
        <v>25.8</v>
      </c>
      <c r="AI329" s="770">
        <v>25</v>
      </c>
      <c r="AJ329" s="1102"/>
      <c r="AK329" s="1102"/>
    </row>
    <row r="330" spans="2:37" x14ac:dyDescent="0.2">
      <c r="B330" s="925"/>
      <c r="C330" s="986"/>
      <c r="D330" s="932"/>
      <c r="E330" s="933"/>
      <c r="F330" s="1118"/>
      <c r="G330" s="940"/>
      <c r="H330" s="962"/>
      <c r="I330" s="1" t="s">
        <v>20</v>
      </c>
      <c r="J330" s="980"/>
      <c r="K330" s="5"/>
      <c r="L330" s="5" t="s">
        <v>9</v>
      </c>
      <c r="M330" s="5"/>
      <c r="N330" s="469">
        <v>42</v>
      </c>
      <c r="O330" s="767">
        <v>39.5</v>
      </c>
      <c r="P330" s="788">
        <f t="shared" si="105"/>
        <v>38.979999999999997</v>
      </c>
      <c r="Q330" s="597">
        <v>38.5</v>
      </c>
      <c r="R330" s="767">
        <v>37.799999999999997</v>
      </c>
      <c r="S330" s="767">
        <v>37.200000000000003</v>
      </c>
      <c r="T330" s="788">
        <f t="shared" si="106"/>
        <v>37.173999999999999</v>
      </c>
      <c r="U330" s="788">
        <f t="shared" si="107"/>
        <v>36.68</v>
      </c>
      <c r="V330" s="787">
        <f t="shared" si="102"/>
        <v>36.549999999999997</v>
      </c>
      <c r="W330" s="767">
        <v>35.9</v>
      </c>
      <c r="X330" s="671">
        <f t="shared" si="103"/>
        <v>35.049999999999997</v>
      </c>
      <c r="Y330" s="767">
        <v>34.200000000000003</v>
      </c>
      <c r="Z330" s="671">
        <f t="shared" si="104"/>
        <v>33.200000000000003</v>
      </c>
      <c r="AA330" s="767">
        <v>32.200000000000003</v>
      </c>
      <c r="AB330" s="767">
        <v>31.1</v>
      </c>
      <c r="AC330" s="767">
        <v>30.1</v>
      </c>
      <c r="AD330" s="767">
        <v>29.1</v>
      </c>
      <c r="AE330" s="767">
        <v>28.2</v>
      </c>
      <c r="AF330" s="767">
        <v>27.3</v>
      </c>
      <c r="AG330" s="767">
        <v>26.5</v>
      </c>
      <c r="AH330" s="767">
        <v>25.8</v>
      </c>
      <c r="AI330" s="770">
        <v>25</v>
      </c>
      <c r="AJ330" s="1102"/>
      <c r="AK330" s="1102"/>
    </row>
    <row r="331" spans="2:37" x14ac:dyDescent="0.2">
      <c r="B331" s="985"/>
      <c r="C331" s="34" t="s">
        <v>79</v>
      </c>
      <c r="D331" s="945"/>
      <c r="E331" s="946"/>
      <c r="F331" s="1119"/>
      <c r="G331" s="948"/>
      <c r="H331" s="963"/>
      <c r="I331" s="1" t="s">
        <v>21</v>
      </c>
      <c r="J331" s="980"/>
      <c r="K331" s="5"/>
      <c r="L331" s="5" t="s">
        <v>9</v>
      </c>
      <c r="M331" s="5"/>
      <c r="N331" s="469">
        <v>42</v>
      </c>
      <c r="O331" s="767">
        <v>39.5</v>
      </c>
      <c r="P331" s="788">
        <f t="shared" si="105"/>
        <v>38.979999999999997</v>
      </c>
      <c r="Q331" s="597">
        <v>38.5</v>
      </c>
      <c r="R331" s="767">
        <v>37.799999999999997</v>
      </c>
      <c r="S331" s="767">
        <v>37.200000000000003</v>
      </c>
      <c r="T331" s="788">
        <f t="shared" si="106"/>
        <v>37.173999999999999</v>
      </c>
      <c r="U331" s="788">
        <f t="shared" si="107"/>
        <v>36.68</v>
      </c>
      <c r="V331" s="787">
        <f t="shared" si="102"/>
        <v>36.549999999999997</v>
      </c>
      <c r="W331" s="767">
        <v>35.9</v>
      </c>
      <c r="X331" s="671">
        <f t="shared" si="103"/>
        <v>35.049999999999997</v>
      </c>
      <c r="Y331" s="767">
        <v>34.200000000000003</v>
      </c>
      <c r="Z331" s="671">
        <f t="shared" si="104"/>
        <v>33.200000000000003</v>
      </c>
      <c r="AA331" s="767">
        <v>32.200000000000003</v>
      </c>
      <c r="AB331" s="767">
        <v>31.1</v>
      </c>
      <c r="AC331" s="767">
        <v>30.1</v>
      </c>
      <c r="AD331" s="767">
        <v>29.1</v>
      </c>
      <c r="AE331" s="767">
        <v>28.2</v>
      </c>
      <c r="AF331" s="767">
        <v>27.3</v>
      </c>
      <c r="AG331" s="767">
        <v>26.5</v>
      </c>
      <c r="AH331" s="767">
        <v>25.8</v>
      </c>
      <c r="AI331" s="770">
        <v>25</v>
      </c>
      <c r="AJ331" s="1102"/>
      <c r="AK331" s="1102"/>
    </row>
    <row r="332" spans="2:37" x14ac:dyDescent="0.2">
      <c r="B332" s="924" t="s">
        <v>57</v>
      </c>
      <c r="C332" s="927" t="s">
        <v>59</v>
      </c>
      <c r="D332" s="930" t="s">
        <v>75</v>
      </c>
      <c r="E332" s="931"/>
      <c r="F332" s="1117" t="s">
        <v>311</v>
      </c>
      <c r="G332" s="939" t="s">
        <v>103</v>
      </c>
      <c r="H332" s="961" t="s">
        <v>24</v>
      </c>
      <c r="I332" s="1">
        <v>2004</v>
      </c>
      <c r="J332" s="980"/>
      <c r="K332" s="2">
        <v>75</v>
      </c>
      <c r="L332" s="2">
        <v>42</v>
      </c>
      <c r="M332" s="2">
        <v>42</v>
      </c>
      <c r="N332" s="469">
        <v>42</v>
      </c>
      <c r="O332" s="767">
        <v>39.5</v>
      </c>
      <c r="P332" s="788">
        <f t="shared" si="105"/>
        <v>38.979999999999997</v>
      </c>
      <c r="Q332" s="597">
        <v>38.5</v>
      </c>
      <c r="R332" s="767">
        <v>37.799999999999997</v>
      </c>
      <c r="S332" s="767">
        <v>37.200000000000003</v>
      </c>
      <c r="T332" s="788">
        <f t="shared" si="106"/>
        <v>37.173999999999999</v>
      </c>
      <c r="U332" s="788">
        <f t="shared" si="107"/>
        <v>36.68</v>
      </c>
      <c r="V332" s="787">
        <f t="shared" si="102"/>
        <v>36.549999999999997</v>
      </c>
      <c r="W332" s="767">
        <v>35.9</v>
      </c>
      <c r="X332" s="671">
        <f t="shared" si="103"/>
        <v>35.049999999999997</v>
      </c>
      <c r="Y332" s="767">
        <v>34.200000000000003</v>
      </c>
      <c r="Z332" s="671">
        <f t="shared" si="104"/>
        <v>33.200000000000003</v>
      </c>
      <c r="AA332" s="767">
        <v>32.200000000000003</v>
      </c>
      <c r="AB332" s="767">
        <v>31.1</v>
      </c>
      <c r="AC332" s="767">
        <v>30.1</v>
      </c>
      <c r="AD332" s="767">
        <v>29.1</v>
      </c>
      <c r="AE332" s="767">
        <v>28.2</v>
      </c>
      <c r="AF332" s="767">
        <v>27.3</v>
      </c>
      <c r="AG332" s="767">
        <v>26.5</v>
      </c>
      <c r="AH332" s="767">
        <v>25.8</v>
      </c>
      <c r="AI332" s="770">
        <v>25</v>
      </c>
      <c r="AJ332" s="1102"/>
      <c r="AK332" s="1102"/>
    </row>
    <row r="333" spans="2:37" x14ac:dyDescent="0.2">
      <c r="B333" s="925"/>
      <c r="C333" s="928"/>
      <c r="D333" s="932"/>
      <c r="E333" s="933"/>
      <c r="F333" s="1118"/>
      <c r="G333" s="940"/>
      <c r="H333" s="962"/>
      <c r="I333" s="1" t="s">
        <v>22</v>
      </c>
      <c r="J333" s="980"/>
      <c r="K333" s="5"/>
      <c r="L333" s="5" t="s">
        <v>9</v>
      </c>
      <c r="M333" s="5"/>
      <c r="N333" s="469">
        <v>42</v>
      </c>
      <c r="O333" s="767">
        <v>39.5</v>
      </c>
      <c r="P333" s="788">
        <f t="shared" si="105"/>
        <v>38.979999999999997</v>
      </c>
      <c r="Q333" s="597">
        <v>38.5</v>
      </c>
      <c r="R333" s="767">
        <v>37.799999999999997</v>
      </c>
      <c r="S333" s="767">
        <v>37.200000000000003</v>
      </c>
      <c r="T333" s="788">
        <f t="shared" si="106"/>
        <v>37.173999999999999</v>
      </c>
      <c r="U333" s="788">
        <f t="shared" si="107"/>
        <v>36.68</v>
      </c>
      <c r="V333" s="787">
        <f t="shared" si="102"/>
        <v>36.549999999999997</v>
      </c>
      <c r="W333" s="767">
        <v>35.9</v>
      </c>
      <c r="X333" s="671">
        <f t="shared" si="103"/>
        <v>35.049999999999997</v>
      </c>
      <c r="Y333" s="767">
        <v>34.200000000000003</v>
      </c>
      <c r="Z333" s="671">
        <f t="shared" si="104"/>
        <v>33.200000000000003</v>
      </c>
      <c r="AA333" s="767">
        <v>32.200000000000003</v>
      </c>
      <c r="AB333" s="767">
        <v>31.1</v>
      </c>
      <c r="AC333" s="767">
        <v>30.1</v>
      </c>
      <c r="AD333" s="767">
        <v>29.1</v>
      </c>
      <c r="AE333" s="767">
        <v>28.2</v>
      </c>
      <c r="AF333" s="767">
        <v>27.3</v>
      </c>
      <c r="AG333" s="767">
        <v>26.5</v>
      </c>
      <c r="AH333" s="767">
        <v>25.8</v>
      </c>
      <c r="AI333" s="770">
        <v>25</v>
      </c>
      <c r="AJ333" s="1102"/>
      <c r="AK333" s="1102"/>
    </row>
    <row r="334" spans="2:37" x14ac:dyDescent="0.2">
      <c r="B334" s="985"/>
      <c r="C334" s="986"/>
      <c r="D334" s="945"/>
      <c r="E334" s="946"/>
      <c r="F334" s="1119"/>
      <c r="G334" s="948"/>
      <c r="H334" s="963"/>
      <c r="I334" s="1" t="s">
        <v>23</v>
      </c>
      <c r="J334" s="980"/>
      <c r="K334" s="5"/>
      <c r="L334" s="5" t="s">
        <v>9</v>
      </c>
      <c r="M334" s="5"/>
      <c r="N334" s="469">
        <v>42</v>
      </c>
      <c r="O334" s="767">
        <v>39.5</v>
      </c>
      <c r="P334" s="788">
        <f t="shared" si="105"/>
        <v>38.979999999999997</v>
      </c>
      <c r="Q334" s="597">
        <v>38.5</v>
      </c>
      <c r="R334" s="767">
        <v>37.799999999999997</v>
      </c>
      <c r="S334" s="767">
        <v>37.200000000000003</v>
      </c>
      <c r="T334" s="788">
        <f t="shared" si="106"/>
        <v>37.173999999999999</v>
      </c>
      <c r="U334" s="788">
        <f t="shared" si="107"/>
        <v>36.68</v>
      </c>
      <c r="V334" s="787">
        <f t="shared" si="102"/>
        <v>36.549999999999997</v>
      </c>
      <c r="W334" s="767">
        <v>35.9</v>
      </c>
      <c r="X334" s="671">
        <f t="shared" si="103"/>
        <v>35.049999999999997</v>
      </c>
      <c r="Y334" s="767">
        <v>34.200000000000003</v>
      </c>
      <c r="Z334" s="671">
        <f t="shared" si="104"/>
        <v>33.200000000000003</v>
      </c>
      <c r="AA334" s="767">
        <v>32.200000000000003</v>
      </c>
      <c r="AB334" s="767">
        <v>31.1</v>
      </c>
      <c r="AC334" s="767">
        <v>30.1</v>
      </c>
      <c r="AD334" s="767">
        <v>29.1</v>
      </c>
      <c r="AE334" s="767">
        <v>28.2</v>
      </c>
      <c r="AF334" s="767">
        <v>27.3</v>
      </c>
      <c r="AG334" s="767">
        <v>26.5</v>
      </c>
      <c r="AH334" s="767">
        <v>25.8</v>
      </c>
      <c r="AI334" s="770">
        <v>25</v>
      </c>
      <c r="AJ334" s="1102"/>
      <c r="AK334" s="1102"/>
    </row>
    <row r="335" spans="2:37" ht="13.5" thickBot="1" x14ac:dyDescent="0.25">
      <c r="B335" s="41" t="s">
        <v>57</v>
      </c>
      <c r="C335" s="42" t="s">
        <v>89</v>
      </c>
      <c r="D335" s="1176" t="s">
        <v>87</v>
      </c>
      <c r="E335" s="1158"/>
      <c r="F335" s="827" t="s">
        <v>312</v>
      </c>
      <c r="G335" s="48" t="s">
        <v>103</v>
      </c>
      <c r="H335" s="141" t="s">
        <v>24</v>
      </c>
      <c r="I335" s="26">
        <v>2007</v>
      </c>
      <c r="J335" s="999"/>
      <c r="K335" s="27">
        <v>75</v>
      </c>
      <c r="L335" s="27">
        <v>42</v>
      </c>
      <c r="M335" s="27">
        <v>42</v>
      </c>
      <c r="N335" s="469">
        <v>42</v>
      </c>
      <c r="O335" s="27">
        <v>39.5</v>
      </c>
      <c r="P335" s="791">
        <f t="shared" si="105"/>
        <v>38.979999999999997</v>
      </c>
      <c r="Q335" s="27">
        <v>38.5</v>
      </c>
      <c r="R335" s="27">
        <v>37.799999999999997</v>
      </c>
      <c r="S335" s="27">
        <v>37.200000000000003</v>
      </c>
      <c r="T335" s="791">
        <f t="shared" si="106"/>
        <v>37.173999999999999</v>
      </c>
      <c r="U335" s="791">
        <f t="shared" si="107"/>
        <v>36.68</v>
      </c>
      <c r="V335" s="787">
        <f t="shared" si="102"/>
        <v>36.549999999999997</v>
      </c>
      <c r="W335" s="27">
        <v>35.9</v>
      </c>
      <c r="X335" s="671">
        <f t="shared" si="103"/>
        <v>35.049999999999997</v>
      </c>
      <c r="Y335" s="27">
        <v>34.200000000000003</v>
      </c>
      <c r="Z335" s="671">
        <f t="shared" si="104"/>
        <v>33.200000000000003</v>
      </c>
      <c r="AA335" s="27">
        <v>32.200000000000003</v>
      </c>
      <c r="AB335" s="27">
        <v>31.1</v>
      </c>
      <c r="AC335" s="27">
        <v>30.1</v>
      </c>
      <c r="AD335" s="27">
        <v>29.1</v>
      </c>
      <c r="AE335" s="27">
        <v>28.2</v>
      </c>
      <c r="AF335" s="27">
        <v>27.3</v>
      </c>
      <c r="AG335" s="27">
        <v>26.5</v>
      </c>
      <c r="AH335" s="27">
        <v>25.8</v>
      </c>
      <c r="AI335" s="28">
        <v>25</v>
      </c>
      <c r="AJ335" s="1102"/>
      <c r="AK335" s="1102"/>
    </row>
    <row r="336" spans="2:37" ht="13.5" thickBot="1" x14ac:dyDescent="0.25">
      <c r="B336" s="33"/>
      <c r="C336" s="33"/>
      <c r="D336" s="33"/>
      <c r="E336" s="33"/>
      <c r="F336" s="100"/>
      <c r="G336" s="33"/>
      <c r="H336" s="912" t="s">
        <v>94</v>
      </c>
      <c r="I336" s="913"/>
      <c r="J336" s="914"/>
      <c r="K336" s="49">
        <f>MIN(K314:K335)</f>
        <v>75</v>
      </c>
      <c r="L336" s="49">
        <f t="shared" ref="L336:AC336" si="108">MIN(L314:L335)</f>
        <v>42</v>
      </c>
      <c r="M336" s="49">
        <f t="shared" si="108"/>
        <v>42</v>
      </c>
      <c r="N336" s="49">
        <f t="shared" si="108"/>
        <v>42</v>
      </c>
      <c r="O336" s="49">
        <f t="shared" si="108"/>
        <v>39.5</v>
      </c>
      <c r="P336" s="789">
        <f t="shared" si="105"/>
        <v>38.875999999999998</v>
      </c>
      <c r="Q336" s="49">
        <f t="shared" si="108"/>
        <v>38.299999999999997</v>
      </c>
      <c r="R336" s="49">
        <f t="shared" si="108"/>
        <v>37.75</v>
      </c>
      <c r="S336" s="49">
        <f t="shared" si="108"/>
        <v>37.200000000000003</v>
      </c>
      <c r="T336" s="789">
        <f t="shared" si="106"/>
        <v>37.173999999999999</v>
      </c>
      <c r="U336" s="789">
        <f t="shared" si="107"/>
        <v>36.68</v>
      </c>
      <c r="V336" s="49"/>
      <c r="W336" s="49">
        <f t="shared" si="108"/>
        <v>35.9</v>
      </c>
      <c r="X336" s="49"/>
      <c r="Y336" s="49">
        <f t="shared" si="108"/>
        <v>34</v>
      </c>
      <c r="Z336" s="49"/>
      <c r="AA336" s="49">
        <f t="shared" si="108"/>
        <v>31.1</v>
      </c>
      <c r="AB336" s="49">
        <f t="shared" si="108"/>
        <v>30.5</v>
      </c>
      <c r="AC336" s="49">
        <f t="shared" si="108"/>
        <v>30.1</v>
      </c>
      <c r="AD336" s="135"/>
      <c r="AE336" s="135"/>
      <c r="AF336" s="135"/>
      <c r="AG336" s="135"/>
      <c r="AH336" s="135"/>
      <c r="AI336" s="136"/>
      <c r="AJ336" s="1103"/>
      <c r="AK336" s="1103"/>
    </row>
    <row r="337" spans="2:37" x14ac:dyDescent="0.2">
      <c r="B337" s="33"/>
      <c r="C337" s="33"/>
      <c r="D337" s="33"/>
      <c r="E337" s="33"/>
      <c r="F337" s="100"/>
      <c r="G337" s="33"/>
      <c r="H337" s="16"/>
      <c r="I337" s="16"/>
      <c r="J337" s="16"/>
      <c r="K337" s="17"/>
      <c r="L337" s="17"/>
      <c r="M337" s="17"/>
      <c r="N337" s="17"/>
      <c r="O337" s="17"/>
      <c r="P337" s="495"/>
      <c r="Q337" s="17"/>
      <c r="R337" s="17"/>
      <c r="S337" s="17"/>
      <c r="T337" s="495"/>
      <c r="U337" s="495"/>
      <c r="V337" s="17"/>
      <c r="W337" s="17"/>
      <c r="X337" s="17"/>
      <c r="Y337" s="17"/>
      <c r="Z337" s="17"/>
      <c r="AA337" s="17"/>
      <c r="AB337" s="17"/>
      <c r="AC337" s="17"/>
      <c r="AD337" s="17"/>
      <c r="AE337" s="17"/>
      <c r="AF337" s="17"/>
      <c r="AG337" s="17"/>
      <c r="AH337" s="17"/>
      <c r="AI337" s="17"/>
    </row>
    <row r="338" spans="2:37" ht="13.5" thickBot="1" x14ac:dyDescent="0.25">
      <c r="B338" s="33"/>
      <c r="C338" s="33"/>
      <c r="D338" s="33"/>
      <c r="E338" s="33"/>
      <c r="F338" s="100"/>
      <c r="G338" s="33"/>
      <c r="H338" s="16"/>
      <c r="I338" s="16"/>
      <c r="J338" s="16"/>
      <c r="K338" s="17"/>
      <c r="L338" s="17"/>
      <c r="M338" s="17"/>
      <c r="N338" s="17"/>
      <c r="O338" s="17"/>
      <c r="P338" s="495"/>
      <c r="Q338" s="17"/>
      <c r="R338" s="17"/>
      <c r="S338" s="17"/>
      <c r="T338" s="495"/>
      <c r="U338" s="495"/>
      <c r="V338" s="17"/>
      <c r="W338" s="17"/>
      <c r="X338" s="17"/>
      <c r="Y338" s="17"/>
      <c r="Z338" s="17"/>
      <c r="AA338" s="17"/>
      <c r="AB338" s="17"/>
      <c r="AC338" s="17"/>
      <c r="AD338" s="17"/>
      <c r="AE338" s="17"/>
      <c r="AF338" s="17"/>
      <c r="AG338" s="17"/>
      <c r="AH338" s="17"/>
      <c r="AI338" s="17"/>
    </row>
    <row r="339" spans="2:37" x14ac:dyDescent="0.2">
      <c r="B339" s="205"/>
      <c r="C339" s="206"/>
      <c r="D339" s="206"/>
      <c r="E339" s="206"/>
      <c r="F339" s="206"/>
      <c r="G339" s="206"/>
      <c r="H339" s="206"/>
      <c r="I339" s="206"/>
      <c r="J339" s="207"/>
      <c r="K339" s="148" t="s">
        <v>95</v>
      </c>
      <c r="L339" s="149"/>
      <c r="M339" s="149"/>
      <c r="N339" s="149"/>
      <c r="O339" s="149"/>
      <c r="P339" s="701"/>
      <c r="Q339" s="149"/>
      <c r="R339" s="149"/>
      <c r="S339" s="149"/>
      <c r="T339" s="701"/>
      <c r="U339" s="701"/>
      <c r="V339" s="149"/>
      <c r="W339" s="149"/>
      <c r="X339" s="149"/>
      <c r="Y339" s="149"/>
      <c r="Z339" s="149"/>
      <c r="AA339" s="149"/>
      <c r="AB339" s="149"/>
      <c r="AC339" s="149"/>
      <c r="AD339" s="149"/>
      <c r="AE339" s="149"/>
      <c r="AF339" s="149"/>
      <c r="AG339" s="149"/>
      <c r="AH339" s="149"/>
      <c r="AI339" s="150"/>
      <c r="AJ339" s="1339" t="s">
        <v>473</v>
      </c>
      <c r="AK339" s="1339" t="s">
        <v>472</v>
      </c>
    </row>
    <row r="340" spans="2:37" ht="13.5" thickBot="1" x14ac:dyDescent="0.25">
      <c r="B340" s="208"/>
      <c r="C340" s="209"/>
      <c r="D340" s="209"/>
      <c r="E340" s="209"/>
      <c r="F340" s="209"/>
      <c r="G340" s="209"/>
      <c r="H340" s="209"/>
      <c r="I340" s="209"/>
      <c r="J340" s="210"/>
      <c r="K340" s="154" t="s">
        <v>169</v>
      </c>
      <c r="L340" s="155"/>
      <c r="M340" s="155"/>
      <c r="N340" s="155"/>
      <c r="O340" s="155"/>
      <c r="P340" s="704"/>
      <c r="Q340" s="155"/>
      <c r="R340" s="155"/>
      <c r="S340" s="155"/>
      <c r="T340" s="704"/>
      <c r="U340" s="704"/>
      <c r="V340" s="155"/>
      <c r="W340" s="155"/>
      <c r="X340" s="155"/>
      <c r="Y340" s="155"/>
      <c r="Z340" s="155"/>
      <c r="AA340" s="155"/>
      <c r="AB340" s="155"/>
      <c r="AC340" s="155"/>
      <c r="AD340" s="155"/>
      <c r="AE340" s="155"/>
      <c r="AF340" s="155"/>
      <c r="AG340" s="155"/>
      <c r="AH340" s="155"/>
      <c r="AI340" s="156"/>
      <c r="AJ340" s="1102"/>
      <c r="AK340" s="1102"/>
    </row>
    <row r="341" spans="2:37" ht="26.25" thickBot="1" x14ac:dyDescent="0.25">
      <c r="B341" s="157" t="s">
        <v>41</v>
      </c>
      <c r="C341" s="158" t="s">
        <v>42</v>
      </c>
      <c r="D341" s="159" t="s">
        <v>43</v>
      </c>
      <c r="E341" s="211"/>
      <c r="F341" s="161" t="s">
        <v>177</v>
      </c>
      <c r="G341" s="212" t="s">
        <v>47</v>
      </c>
      <c r="H341" s="163" t="s">
        <v>0</v>
      </c>
      <c r="I341" s="164" t="s">
        <v>1</v>
      </c>
      <c r="J341" s="164" t="s">
        <v>2</v>
      </c>
      <c r="K341" s="165" t="s">
        <v>3</v>
      </c>
      <c r="L341" s="165" t="s">
        <v>4</v>
      </c>
      <c r="M341" s="166" t="s">
        <v>5</v>
      </c>
      <c r="N341" s="164">
        <v>100</v>
      </c>
      <c r="O341" s="167">
        <v>150</v>
      </c>
      <c r="P341" s="779">
        <v>176</v>
      </c>
      <c r="Q341" s="167">
        <v>200</v>
      </c>
      <c r="R341" s="167">
        <v>250</v>
      </c>
      <c r="S341" s="167">
        <v>300</v>
      </c>
      <c r="T341" s="779">
        <v>302</v>
      </c>
      <c r="U341" s="779">
        <v>340</v>
      </c>
      <c r="V341" s="167">
        <v>350</v>
      </c>
      <c r="W341" s="167">
        <v>400</v>
      </c>
      <c r="X341" s="167">
        <v>450</v>
      </c>
      <c r="Y341" s="167">
        <v>500</v>
      </c>
      <c r="Z341" s="167">
        <v>550</v>
      </c>
      <c r="AA341" s="167">
        <v>600</v>
      </c>
      <c r="AB341" s="167">
        <v>650</v>
      </c>
      <c r="AC341" s="167">
        <v>700</v>
      </c>
      <c r="AD341" s="167">
        <v>750</v>
      </c>
      <c r="AE341" s="167">
        <v>800</v>
      </c>
      <c r="AF341" s="167">
        <v>850</v>
      </c>
      <c r="AG341" s="167">
        <v>900</v>
      </c>
      <c r="AH341" s="167">
        <v>950</v>
      </c>
      <c r="AI341" s="168">
        <v>1000</v>
      </c>
      <c r="AJ341" s="1102"/>
      <c r="AK341" s="1102"/>
    </row>
    <row r="342" spans="2:37" x14ac:dyDescent="0.2">
      <c r="B342" s="1037" t="s">
        <v>48</v>
      </c>
      <c r="C342" s="1298" t="s">
        <v>50</v>
      </c>
      <c r="D342" s="1039" t="s">
        <v>74</v>
      </c>
      <c r="E342" s="1040"/>
      <c r="F342" s="1041" t="s">
        <v>96</v>
      </c>
      <c r="G342" s="1258" t="s">
        <v>214</v>
      </c>
      <c r="H342" s="1292" t="s">
        <v>24</v>
      </c>
      <c r="I342" s="213">
        <v>1989</v>
      </c>
      <c r="J342" s="1109" t="s">
        <v>252</v>
      </c>
      <c r="K342" s="174">
        <v>65</v>
      </c>
      <c r="L342" s="174">
        <v>40</v>
      </c>
      <c r="M342" s="174"/>
      <c r="N342" s="174">
        <v>40</v>
      </c>
      <c r="O342" s="671">
        <f t="shared" ref="O342:O354" si="109">N342-(0.5*(N342-Q342))</f>
        <v>38.450000000000003</v>
      </c>
      <c r="P342" s="787">
        <f>IF(O342="",IF(N342="","",(N342-(N342-Q342)/($Q$5-$N$5)*($P$5-$N$5))),(O342-(O342-Q342)/($Q$5-$O$5)*($P$5-$O$5)))</f>
        <v>37.643999999999998</v>
      </c>
      <c r="Q342" s="174">
        <v>36.9</v>
      </c>
      <c r="R342" s="671">
        <f t="shared" ref="R342:R354" si="110">Q342-(0.5*(Q342-S342))</f>
        <v>36</v>
      </c>
      <c r="S342" s="174">
        <v>35.1</v>
      </c>
      <c r="T342" s="787">
        <f>IF(S342="","",(S342-(S342-W342)/($W$5-$S$5)*($T$5-$S$5)))</f>
        <v>35.072000000000003</v>
      </c>
      <c r="U342" s="787">
        <f>IF(S342="","",(S342-(S342-W342)/($W$5-$S$5)*($U$5-$S$5)))</f>
        <v>34.54</v>
      </c>
      <c r="V342" s="671">
        <f>S342-(0.5*(S342-W342))</f>
        <v>34.400000000000006</v>
      </c>
      <c r="W342" s="174">
        <v>33.700000000000003</v>
      </c>
      <c r="X342" s="671">
        <f t="shared" ref="X342:Z363" si="111">W342-(0.5*(W342-Y342))</f>
        <v>33.1</v>
      </c>
      <c r="Y342" s="174">
        <v>32.5</v>
      </c>
      <c r="Z342" s="671">
        <f t="shared" si="111"/>
        <v>31.95</v>
      </c>
      <c r="AA342" s="174">
        <v>31.4</v>
      </c>
      <c r="AB342" s="174">
        <v>30.8</v>
      </c>
      <c r="AC342" s="174">
        <v>30.2</v>
      </c>
      <c r="AD342" s="174">
        <v>29.6</v>
      </c>
      <c r="AE342" s="174">
        <v>28.8</v>
      </c>
      <c r="AF342" s="174">
        <v>28</v>
      </c>
      <c r="AG342" s="174">
        <v>27.2</v>
      </c>
      <c r="AH342" s="174">
        <v>26.2</v>
      </c>
      <c r="AI342" s="175">
        <v>25</v>
      </c>
      <c r="AJ342" s="1102"/>
      <c r="AK342" s="1102"/>
    </row>
    <row r="343" spans="2:37" x14ac:dyDescent="0.2">
      <c r="B343" s="1017"/>
      <c r="C343" s="1274"/>
      <c r="D343" s="1024"/>
      <c r="E343" s="1025"/>
      <c r="F343" s="1042"/>
      <c r="G343" s="1250"/>
      <c r="H343" s="1236"/>
      <c r="I343" s="214" t="s">
        <v>32</v>
      </c>
      <c r="J343" s="1049"/>
      <c r="K343" s="177"/>
      <c r="L343" s="178" t="s">
        <v>9</v>
      </c>
      <c r="M343" s="178"/>
      <c r="N343" s="174">
        <v>40</v>
      </c>
      <c r="O343" s="671">
        <f t="shared" si="109"/>
        <v>38.450000000000003</v>
      </c>
      <c r="P343" s="788">
        <f t="shared" ref="P343:P364" si="112">IF(O343="",IF(N343="","",(N343-(N343-Q343)/($Q$5-$N$5)*($P$5-$N$5))),(O343-(O343-Q343)/($Q$5-$O$5)*($P$5-$O$5)))</f>
        <v>37.643999999999998</v>
      </c>
      <c r="Q343" s="174">
        <v>36.9</v>
      </c>
      <c r="R343" s="671">
        <f t="shared" si="110"/>
        <v>36</v>
      </c>
      <c r="S343" s="174">
        <v>35.1</v>
      </c>
      <c r="T343" s="788">
        <f t="shared" ref="T343:T364" si="113">IF(S343="","",(S343-(S343-W343)/($W$5-$S$5)*($T$5-$S$5)))</f>
        <v>35.072000000000003</v>
      </c>
      <c r="U343" s="788">
        <f t="shared" ref="U343:U364" si="114">IF(S343="","",(S343-(S343-W343)/($W$5-$S$5)*($U$5-$S$5)))</f>
        <v>34.54</v>
      </c>
      <c r="V343" s="671">
        <f t="shared" ref="V343:V363" si="115">S343-(0.5*(S343-W343))</f>
        <v>34.400000000000006</v>
      </c>
      <c r="W343" s="174">
        <v>33.700000000000003</v>
      </c>
      <c r="X343" s="671">
        <f t="shared" si="111"/>
        <v>33.1</v>
      </c>
      <c r="Y343" s="174">
        <v>32.5</v>
      </c>
      <c r="Z343" s="671">
        <f t="shared" ref="Z343" si="116">Y343-(0.5*(Y343-AA343))</f>
        <v>31.95</v>
      </c>
      <c r="AA343" s="174">
        <v>31.4</v>
      </c>
      <c r="AB343" s="174">
        <v>30.8</v>
      </c>
      <c r="AC343" s="174">
        <v>30.2</v>
      </c>
      <c r="AD343" s="174">
        <v>29.6</v>
      </c>
      <c r="AE343" s="174">
        <v>28.8</v>
      </c>
      <c r="AF343" s="174">
        <v>28</v>
      </c>
      <c r="AG343" s="174">
        <v>27.2</v>
      </c>
      <c r="AH343" s="174">
        <v>26.2</v>
      </c>
      <c r="AI343" s="175">
        <v>25</v>
      </c>
      <c r="AJ343" s="1102"/>
      <c r="AK343" s="1102"/>
    </row>
    <row r="344" spans="2:37" x14ac:dyDescent="0.2">
      <c r="B344" s="1017"/>
      <c r="C344" s="1274"/>
      <c r="D344" s="1024"/>
      <c r="E344" s="1025"/>
      <c r="F344" s="1042"/>
      <c r="G344" s="1250"/>
      <c r="H344" s="1236"/>
      <c r="I344" s="214" t="s">
        <v>35</v>
      </c>
      <c r="J344" s="1049"/>
      <c r="K344" s="177"/>
      <c r="L344" s="178" t="s">
        <v>9</v>
      </c>
      <c r="M344" s="178"/>
      <c r="N344" s="174">
        <v>40</v>
      </c>
      <c r="O344" s="671">
        <f t="shared" si="109"/>
        <v>38.450000000000003</v>
      </c>
      <c r="P344" s="788">
        <f t="shared" si="112"/>
        <v>37.643999999999998</v>
      </c>
      <c r="Q344" s="174">
        <v>36.9</v>
      </c>
      <c r="R344" s="671">
        <f t="shared" si="110"/>
        <v>36</v>
      </c>
      <c r="S344" s="174">
        <v>35.1</v>
      </c>
      <c r="T344" s="788">
        <f t="shared" si="113"/>
        <v>35.072000000000003</v>
      </c>
      <c r="U344" s="788">
        <f t="shared" si="114"/>
        <v>34.54</v>
      </c>
      <c r="V344" s="671">
        <f t="shared" si="115"/>
        <v>34.400000000000006</v>
      </c>
      <c r="W344" s="174">
        <v>33.700000000000003</v>
      </c>
      <c r="X344" s="671">
        <f t="shared" si="111"/>
        <v>33.1</v>
      </c>
      <c r="Y344" s="174">
        <v>32.5</v>
      </c>
      <c r="Z344" s="671">
        <f t="shared" ref="Z344" si="117">Y344-(0.5*(Y344-AA344))</f>
        <v>31.95</v>
      </c>
      <c r="AA344" s="174">
        <v>31.4</v>
      </c>
      <c r="AB344" s="174">
        <v>30.8</v>
      </c>
      <c r="AC344" s="174">
        <v>30.2</v>
      </c>
      <c r="AD344" s="174">
        <v>29.6</v>
      </c>
      <c r="AE344" s="174">
        <v>28.8</v>
      </c>
      <c r="AF344" s="174">
        <v>28</v>
      </c>
      <c r="AG344" s="174">
        <v>27.2</v>
      </c>
      <c r="AH344" s="174">
        <v>26.2</v>
      </c>
      <c r="AI344" s="175">
        <v>25</v>
      </c>
      <c r="AJ344" s="1102"/>
      <c r="AK344" s="1102"/>
    </row>
    <row r="345" spans="2:37" x14ac:dyDescent="0.2">
      <c r="B345" s="1018"/>
      <c r="C345" s="1275"/>
      <c r="D345" s="1026"/>
      <c r="E345" s="1027"/>
      <c r="F345" s="1043"/>
      <c r="G345" s="1251"/>
      <c r="H345" s="1237"/>
      <c r="I345" s="214" t="s">
        <v>10</v>
      </c>
      <c r="J345" s="1049"/>
      <c r="K345" s="177"/>
      <c r="L345" s="178" t="s">
        <v>9</v>
      </c>
      <c r="M345" s="178"/>
      <c r="N345" s="174">
        <v>40</v>
      </c>
      <c r="O345" s="671">
        <f t="shared" si="109"/>
        <v>38.450000000000003</v>
      </c>
      <c r="P345" s="788">
        <f t="shared" si="112"/>
        <v>37.643999999999998</v>
      </c>
      <c r="Q345" s="174">
        <v>36.9</v>
      </c>
      <c r="R345" s="671">
        <f t="shared" si="110"/>
        <v>36</v>
      </c>
      <c r="S345" s="174">
        <v>35.1</v>
      </c>
      <c r="T345" s="788">
        <f t="shared" si="113"/>
        <v>35.072000000000003</v>
      </c>
      <c r="U345" s="788">
        <f t="shared" si="114"/>
        <v>34.54</v>
      </c>
      <c r="V345" s="671">
        <f t="shared" si="115"/>
        <v>34.400000000000006</v>
      </c>
      <c r="W345" s="174">
        <v>33.700000000000003</v>
      </c>
      <c r="X345" s="671">
        <f t="shared" si="111"/>
        <v>33.1</v>
      </c>
      <c r="Y345" s="174">
        <v>32.5</v>
      </c>
      <c r="Z345" s="671">
        <f t="shared" ref="Z345" si="118">Y345-(0.5*(Y345-AA345))</f>
        <v>31.95</v>
      </c>
      <c r="AA345" s="174">
        <v>31.4</v>
      </c>
      <c r="AB345" s="174">
        <v>30.8</v>
      </c>
      <c r="AC345" s="174">
        <v>30.2</v>
      </c>
      <c r="AD345" s="174">
        <v>29.6</v>
      </c>
      <c r="AE345" s="174">
        <v>28.8</v>
      </c>
      <c r="AF345" s="174">
        <v>28</v>
      </c>
      <c r="AG345" s="174">
        <v>27.2</v>
      </c>
      <c r="AH345" s="174">
        <v>26.2</v>
      </c>
      <c r="AI345" s="175">
        <v>25</v>
      </c>
      <c r="AJ345" s="1102"/>
      <c r="AK345" s="1102"/>
    </row>
    <row r="346" spans="2:37" x14ac:dyDescent="0.2">
      <c r="B346" s="1016" t="s">
        <v>57</v>
      </c>
      <c r="C346" s="1273" t="s">
        <v>63</v>
      </c>
      <c r="D346" s="1022" t="s">
        <v>75</v>
      </c>
      <c r="E346" s="1023"/>
      <c r="F346" s="1238" t="s">
        <v>263</v>
      </c>
      <c r="G346" s="1249" t="s">
        <v>214</v>
      </c>
      <c r="H346" s="1235" t="s">
        <v>24</v>
      </c>
      <c r="I346" s="214">
        <v>1992</v>
      </c>
      <c r="J346" s="1049"/>
      <c r="K346" s="179">
        <v>65</v>
      </c>
      <c r="L346" s="179">
        <v>40</v>
      </c>
      <c r="M346" s="179"/>
      <c r="N346" s="174">
        <v>40</v>
      </c>
      <c r="O346" s="671">
        <f t="shared" si="109"/>
        <v>38.450000000000003</v>
      </c>
      <c r="P346" s="788">
        <f t="shared" si="112"/>
        <v>37.643999999999998</v>
      </c>
      <c r="Q346" s="174">
        <v>36.9</v>
      </c>
      <c r="R346" s="671">
        <f t="shared" si="110"/>
        <v>36</v>
      </c>
      <c r="S346" s="174">
        <v>35.1</v>
      </c>
      <c r="T346" s="788">
        <f t="shared" si="113"/>
        <v>35.072000000000003</v>
      </c>
      <c r="U346" s="788">
        <f t="shared" si="114"/>
        <v>34.54</v>
      </c>
      <c r="V346" s="671">
        <f t="shared" si="115"/>
        <v>34.400000000000006</v>
      </c>
      <c r="W346" s="174">
        <v>33.700000000000003</v>
      </c>
      <c r="X346" s="671">
        <f t="shared" si="111"/>
        <v>33.1</v>
      </c>
      <c r="Y346" s="174">
        <v>32.5</v>
      </c>
      <c r="Z346" s="671">
        <f t="shared" ref="Z346" si="119">Y346-(0.5*(Y346-AA346))</f>
        <v>31.95</v>
      </c>
      <c r="AA346" s="174">
        <v>31.4</v>
      </c>
      <c r="AB346" s="174">
        <v>30.8</v>
      </c>
      <c r="AC346" s="174">
        <v>30.2</v>
      </c>
      <c r="AD346" s="174">
        <v>29.6</v>
      </c>
      <c r="AE346" s="174">
        <v>28.8</v>
      </c>
      <c r="AF346" s="174">
        <v>28</v>
      </c>
      <c r="AG346" s="174">
        <v>27.2</v>
      </c>
      <c r="AH346" s="174">
        <v>26.2</v>
      </c>
      <c r="AI346" s="175">
        <v>25</v>
      </c>
      <c r="AJ346" s="1102"/>
      <c r="AK346" s="1102"/>
    </row>
    <row r="347" spans="2:37" x14ac:dyDescent="0.2">
      <c r="B347" s="1017"/>
      <c r="C347" s="1274"/>
      <c r="D347" s="1024"/>
      <c r="E347" s="1025"/>
      <c r="F347" s="1042"/>
      <c r="G347" s="1250"/>
      <c r="H347" s="1236"/>
      <c r="I347" s="214" t="s">
        <v>11</v>
      </c>
      <c r="J347" s="1049"/>
      <c r="K347" s="177"/>
      <c r="L347" s="178" t="s">
        <v>9</v>
      </c>
      <c r="M347" s="178"/>
      <c r="N347" s="174">
        <v>40</v>
      </c>
      <c r="O347" s="671">
        <f t="shared" si="109"/>
        <v>38.450000000000003</v>
      </c>
      <c r="P347" s="788">
        <f t="shared" si="112"/>
        <v>37.643999999999998</v>
      </c>
      <c r="Q347" s="174">
        <v>36.9</v>
      </c>
      <c r="R347" s="671">
        <f t="shared" si="110"/>
        <v>36</v>
      </c>
      <c r="S347" s="174">
        <v>35.1</v>
      </c>
      <c r="T347" s="788">
        <f t="shared" si="113"/>
        <v>35.072000000000003</v>
      </c>
      <c r="U347" s="788">
        <f t="shared" si="114"/>
        <v>34.54</v>
      </c>
      <c r="V347" s="671">
        <f t="shared" si="115"/>
        <v>34.400000000000006</v>
      </c>
      <c r="W347" s="174">
        <v>33.700000000000003</v>
      </c>
      <c r="X347" s="671">
        <f t="shared" si="111"/>
        <v>33.1</v>
      </c>
      <c r="Y347" s="174">
        <v>32.5</v>
      </c>
      <c r="Z347" s="671">
        <f t="shared" ref="Z347" si="120">Y347-(0.5*(Y347-AA347))</f>
        <v>31.95</v>
      </c>
      <c r="AA347" s="174">
        <v>31.4</v>
      </c>
      <c r="AB347" s="174">
        <v>30.8</v>
      </c>
      <c r="AC347" s="174">
        <v>30.2</v>
      </c>
      <c r="AD347" s="174">
        <v>29.6</v>
      </c>
      <c r="AE347" s="174">
        <v>28.8</v>
      </c>
      <c r="AF347" s="174">
        <v>28</v>
      </c>
      <c r="AG347" s="174">
        <v>27.2</v>
      </c>
      <c r="AH347" s="174">
        <v>26.2</v>
      </c>
      <c r="AI347" s="175">
        <v>25</v>
      </c>
      <c r="AJ347" s="1102"/>
      <c r="AK347" s="1102"/>
    </row>
    <row r="348" spans="2:37" x14ac:dyDescent="0.2">
      <c r="B348" s="1017"/>
      <c r="C348" s="1274"/>
      <c r="D348" s="1024"/>
      <c r="E348" s="1025"/>
      <c r="F348" s="1042"/>
      <c r="G348" s="1250"/>
      <c r="H348" s="1236"/>
      <c r="I348" s="214" t="s">
        <v>12</v>
      </c>
      <c r="J348" s="1049"/>
      <c r="K348" s="177"/>
      <c r="L348" s="178" t="s">
        <v>9</v>
      </c>
      <c r="M348" s="178"/>
      <c r="N348" s="174">
        <v>40</v>
      </c>
      <c r="O348" s="671">
        <f t="shared" si="109"/>
        <v>38.450000000000003</v>
      </c>
      <c r="P348" s="788">
        <f t="shared" si="112"/>
        <v>37.643999999999998</v>
      </c>
      <c r="Q348" s="174">
        <v>36.9</v>
      </c>
      <c r="R348" s="671">
        <f t="shared" si="110"/>
        <v>36</v>
      </c>
      <c r="S348" s="174">
        <v>35.1</v>
      </c>
      <c r="T348" s="788">
        <f t="shared" si="113"/>
        <v>35.072000000000003</v>
      </c>
      <c r="U348" s="788">
        <f t="shared" si="114"/>
        <v>34.54</v>
      </c>
      <c r="V348" s="671">
        <f t="shared" si="115"/>
        <v>34.400000000000006</v>
      </c>
      <c r="W348" s="174">
        <v>33.700000000000003</v>
      </c>
      <c r="X348" s="671">
        <f t="shared" si="111"/>
        <v>33.1</v>
      </c>
      <c r="Y348" s="174">
        <v>32.5</v>
      </c>
      <c r="Z348" s="671">
        <f t="shared" ref="Z348" si="121">Y348-(0.5*(Y348-AA348))</f>
        <v>31.95</v>
      </c>
      <c r="AA348" s="174">
        <v>31.4</v>
      </c>
      <c r="AB348" s="174">
        <v>30.8</v>
      </c>
      <c r="AC348" s="174">
        <v>30.2</v>
      </c>
      <c r="AD348" s="174">
        <v>29.6</v>
      </c>
      <c r="AE348" s="174">
        <v>28.8</v>
      </c>
      <c r="AF348" s="174">
        <v>28</v>
      </c>
      <c r="AG348" s="174">
        <v>27.2</v>
      </c>
      <c r="AH348" s="174">
        <v>26.2</v>
      </c>
      <c r="AI348" s="175">
        <v>25</v>
      </c>
      <c r="AJ348" s="1102"/>
      <c r="AK348" s="1102"/>
    </row>
    <row r="349" spans="2:37" x14ac:dyDescent="0.2">
      <c r="B349" s="1018"/>
      <c r="C349" s="1275"/>
      <c r="D349" s="1026"/>
      <c r="E349" s="1027"/>
      <c r="F349" s="1043"/>
      <c r="G349" s="1251"/>
      <c r="H349" s="1237"/>
      <c r="I349" s="214" t="s">
        <v>13</v>
      </c>
      <c r="J349" s="1049"/>
      <c r="K349" s="177"/>
      <c r="L349" s="178" t="s">
        <v>9</v>
      </c>
      <c r="M349" s="178"/>
      <c r="N349" s="174">
        <v>40</v>
      </c>
      <c r="O349" s="671">
        <f t="shared" si="109"/>
        <v>38.450000000000003</v>
      </c>
      <c r="P349" s="788">
        <f t="shared" si="112"/>
        <v>37.643999999999998</v>
      </c>
      <c r="Q349" s="174">
        <v>36.9</v>
      </c>
      <c r="R349" s="671">
        <f t="shared" si="110"/>
        <v>36</v>
      </c>
      <c r="S349" s="174">
        <v>35.1</v>
      </c>
      <c r="T349" s="788">
        <f t="shared" si="113"/>
        <v>35.072000000000003</v>
      </c>
      <c r="U349" s="788">
        <f t="shared" si="114"/>
        <v>34.54</v>
      </c>
      <c r="V349" s="671">
        <f t="shared" si="115"/>
        <v>34.400000000000006</v>
      </c>
      <c r="W349" s="174">
        <v>33.700000000000003</v>
      </c>
      <c r="X349" s="671">
        <f t="shared" si="111"/>
        <v>33.1</v>
      </c>
      <c r="Y349" s="174">
        <v>32.5</v>
      </c>
      <c r="Z349" s="671">
        <f t="shared" ref="Z349" si="122">Y349-(0.5*(Y349-AA349))</f>
        <v>31.95</v>
      </c>
      <c r="AA349" s="174">
        <v>31.4</v>
      </c>
      <c r="AB349" s="174">
        <v>30.8</v>
      </c>
      <c r="AC349" s="174">
        <v>30.2</v>
      </c>
      <c r="AD349" s="174">
        <v>29.6</v>
      </c>
      <c r="AE349" s="174">
        <v>28.8</v>
      </c>
      <c r="AF349" s="174">
        <v>28</v>
      </c>
      <c r="AG349" s="174">
        <v>27.2</v>
      </c>
      <c r="AH349" s="174">
        <v>26.2</v>
      </c>
      <c r="AI349" s="175">
        <v>25</v>
      </c>
      <c r="AJ349" s="1102"/>
      <c r="AK349" s="1102"/>
    </row>
    <row r="350" spans="2:37" x14ac:dyDescent="0.2">
      <c r="B350" s="1016" t="s">
        <v>57</v>
      </c>
      <c r="C350" s="1273" t="s">
        <v>231</v>
      </c>
      <c r="D350" s="1022" t="s">
        <v>75</v>
      </c>
      <c r="E350" s="1023"/>
      <c r="F350" s="1238" t="s">
        <v>277</v>
      </c>
      <c r="G350" s="1249" t="s">
        <v>214</v>
      </c>
      <c r="H350" s="1235" t="s">
        <v>24</v>
      </c>
      <c r="I350" s="214">
        <v>1995</v>
      </c>
      <c r="J350" s="1049"/>
      <c r="K350" s="217">
        <v>65</v>
      </c>
      <c r="L350" s="217">
        <v>40</v>
      </c>
      <c r="M350" s="217">
        <v>40</v>
      </c>
      <c r="N350" s="174">
        <v>40</v>
      </c>
      <c r="O350" s="671">
        <f t="shared" si="109"/>
        <v>38.450000000000003</v>
      </c>
      <c r="P350" s="788">
        <f t="shared" si="112"/>
        <v>37.643999999999998</v>
      </c>
      <c r="Q350" s="174">
        <v>36.9</v>
      </c>
      <c r="R350" s="671">
        <f t="shared" si="110"/>
        <v>36</v>
      </c>
      <c r="S350" s="174">
        <v>35.1</v>
      </c>
      <c r="T350" s="788">
        <f t="shared" si="113"/>
        <v>35.072000000000003</v>
      </c>
      <c r="U350" s="788">
        <f t="shared" si="114"/>
        <v>34.54</v>
      </c>
      <c r="V350" s="671">
        <f t="shared" si="115"/>
        <v>34.400000000000006</v>
      </c>
      <c r="W350" s="174">
        <v>33.700000000000003</v>
      </c>
      <c r="X350" s="671">
        <f t="shared" si="111"/>
        <v>33.1</v>
      </c>
      <c r="Y350" s="174">
        <v>32.5</v>
      </c>
      <c r="Z350" s="671">
        <f t="shared" ref="Z350" si="123">Y350-(0.5*(Y350-AA350))</f>
        <v>31.95</v>
      </c>
      <c r="AA350" s="174">
        <v>31.4</v>
      </c>
      <c r="AB350" s="174">
        <v>30.8</v>
      </c>
      <c r="AC350" s="174">
        <v>30.2</v>
      </c>
      <c r="AD350" s="174">
        <v>29.6</v>
      </c>
      <c r="AE350" s="174">
        <v>28.8</v>
      </c>
      <c r="AF350" s="174">
        <v>28</v>
      </c>
      <c r="AG350" s="174">
        <v>27.2</v>
      </c>
      <c r="AH350" s="174">
        <v>26.2</v>
      </c>
      <c r="AI350" s="175">
        <v>25</v>
      </c>
      <c r="AJ350" s="1102"/>
      <c r="AK350" s="1102"/>
    </row>
    <row r="351" spans="2:37" x14ac:dyDescent="0.2">
      <c r="B351" s="1017"/>
      <c r="C351" s="1274"/>
      <c r="D351" s="1024"/>
      <c r="E351" s="1025"/>
      <c r="F351" s="1042"/>
      <c r="G351" s="1250"/>
      <c r="H351" s="1236"/>
      <c r="I351" s="214" t="s">
        <v>26</v>
      </c>
      <c r="J351" s="1049"/>
      <c r="K351" s="177"/>
      <c r="L351" s="178" t="s">
        <v>9</v>
      </c>
      <c r="M351" s="178"/>
      <c r="N351" s="174">
        <v>40</v>
      </c>
      <c r="O351" s="671">
        <f t="shared" si="109"/>
        <v>38.450000000000003</v>
      </c>
      <c r="P351" s="788">
        <f t="shared" si="112"/>
        <v>37.643999999999998</v>
      </c>
      <c r="Q351" s="174">
        <v>36.9</v>
      </c>
      <c r="R351" s="671">
        <f t="shared" si="110"/>
        <v>36</v>
      </c>
      <c r="S351" s="174">
        <v>35.1</v>
      </c>
      <c r="T351" s="788">
        <f t="shared" si="113"/>
        <v>35.072000000000003</v>
      </c>
      <c r="U351" s="788">
        <f t="shared" si="114"/>
        <v>34.54</v>
      </c>
      <c r="V351" s="671">
        <f t="shared" si="115"/>
        <v>34.400000000000006</v>
      </c>
      <c r="W351" s="174">
        <v>33.700000000000003</v>
      </c>
      <c r="X351" s="671">
        <f t="shared" si="111"/>
        <v>33.1</v>
      </c>
      <c r="Y351" s="174">
        <v>32.5</v>
      </c>
      <c r="Z351" s="671">
        <f t="shared" ref="Z351" si="124">Y351-(0.5*(Y351-AA351))</f>
        <v>31.95</v>
      </c>
      <c r="AA351" s="174">
        <v>31.4</v>
      </c>
      <c r="AB351" s="174">
        <v>30.8</v>
      </c>
      <c r="AC351" s="174">
        <v>30.2</v>
      </c>
      <c r="AD351" s="174">
        <v>29.6</v>
      </c>
      <c r="AE351" s="174">
        <v>28.8</v>
      </c>
      <c r="AF351" s="174">
        <v>28</v>
      </c>
      <c r="AG351" s="174">
        <v>27.2</v>
      </c>
      <c r="AH351" s="174">
        <v>26.2</v>
      </c>
      <c r="AI351" s="175">
        <v>25</v>
      </c>
      <c r="AJ351" s="1102"/>
      <c r="AK351" s="1102"/>
    </row>
    <row r="352" spans="2:37" x14ac:dyDescent="0.2">
      <c r="B352" s="1017"/>
      <c r="C352" s="1274"/>
      <c r="D352" s="1024"/>
      <c r="E352" s="1025"/>
      <c r="F352" s="1042"/>
      <c r="G352" s="1250"/>
      <c r="H352" s="1236"/>
      <c r="I352" s="214" t="s">
        <v>15</v>
      </c>
      <c r="J352" s="1049"/>
      <c r="K352" s="177"/>
      <c r="L352" s="178" t="s">
        <v>9</v>
      </c>
      <c r="M352" s="178"/>
      <c r="N352" s="174">
        <v>40</v>
      </c>
      <c r="O352" s="671">
        <f t="shared" si="109"/>
        <v>38.450000000000003</v>
      </c>
      <c r="P352" s="788">
        <f t="shared" si="112"/>
        <v>37.643999999999998</v>
      </c>
      <c r="Q352" s="174">
        <v>36.9</v>
      </c>
      <c r="R352" s="671">
        <f t="shared" si="110"/>
        <v>36</v>
      </c>
      <c r="S352" s="174">
        <v>35.1</v>
      </c>
      <c r="T352" s="788">
        <f t="shared" si="113"/>
        <v>35.072000000000003</v>
      </c>
      <c r="U352" s="788">
        <f t="shared" si="114"/>
        <v>34.54</v>
      </c>
      <c r="V352" s="671">
        <f t="shared" si="115"/>
        <v>34.400000000000006</v>
      </c>
      <c r="W352" s="174">
        <v>33.700000000000003</v>
      </c>
      <c r="X352" s="671">
        <f t="shared" si="111"/>
        <v>33.1</v>
      </c>
      <c r="Y352" s="174">
        <v>32.5</v>
      </c>
      <c r="Z352" s="671">
        <f t="shared" ref="Z352" si="125">Y352-(0.5*(Y352-AA352))</f>
        <v>31.95</v>
      </c>
      <c r="AA352" s="174">
        <v>31.4</v>
      </c>
      <c r="AB352" s="174">
        <v>30.8</v>
      </c>
      <c r="AC352" s="174">
        <v>30.2</v>
      </c>
      <c r="AD352" s="174">
        <v>29.6</v>
      </c>
      <c r="AE352" s="174">
        <v>28.8</v>
      </c>
      <c r="AF352" s="174">
        <v>28</v>
      </c>
      <c r="AG352" s="174">
        <v>27.2</v>
      </c>
      <c r="AH352" s="174">
        <v>26.2</v>
      </c>
      <c r="AI352" s="175">
        <v>25</v>
      </c>
      <c r="AJ352" s="1102"/>
      <c r="AK352" s="1102"/>
    </row>
    <row r="353" spans="2:37" x14ac:dyDescent="0.2">
      <c r="B353" s="1018"/>
      <c r="C353" s="1275"/>
      <c r="D353" s="1026"/>
      <c r="E353" s="1027"/>
      <c r="F353" s="1043"/>
      <c r="G353" s="1251"/>
      <c r="H353" s="1237"/>
      <c r="I353" s="214" t="s">
        <v>27</v>
      </c>
      <c r="J353" s="1049"/>
      <c r="K353" s="177"/>
      <c r="L353" s="178" t="s">
        <v>9</v>
      </c>
      <c r="M353" s="178"/>
      <c r="N353" s="174">
        <v>40</v>
      </c>
      <c r="O353" s="671">
        <f t="shared" si="109"/>
        <v>38.450000000000003</v>
      </c>
      <c r="P353" s="788">
        <f t="shared" si="112"/>
        <v>37.643999999999998</v>
      </c>
      <c r="Q353" s="174">
        <v>36.9</v>
      </c>
      <c r="R353" s="671">
        <f t="shared" si="110"/>
        <v>36</v>
      </c>
      <c r="S353" s="174">
        <v>35.1</v>
      </c>
      <c r="T353" s="788">
        <f t="shared" si="113"/>
        <v>35.072000000000003</v>
      </c>
      <c r="U353" s="788">
        <f t="shared" si="114"/>
        <v>34.54</v>
      </c>
      <c r="V353" s="671">
        <f t="shared" si="115"/>
        <v>34.400000000000006</v>
      </c>
      <c r="W353" s="174">
        <v>33.700000000000003</v>
      </c>
      <c r="X353" s="671">
        <f t="shared" si="111"/>
        <v>33.1</v>
      </c>
      <c r="Y353" s="174">
        <v>32.5</v>
      </c>
      <c r="Z353" s="671">
        <f t="shared" ref="Z353" si="126">Y353-(0.5*(Y353-AA353))</f>
        <v>31.95</v>
      </c>
      <c r="AA353" s="174">
        <v>31.4</v>
      </c>
      <c r="AB353" s="174">
        <v>30.8</v>
      </c>
      <c r="AC353" s="174">
        <v>30.2</v>
      </c>
      <c r="AD353" s="174">
        <v>29.6</v>
      </c>
      <c r="AE353" s="174">
        <v>28.8</v>
      </c>
      <c r="AF353" s="174">
        <v>28</v>
      </c>
      <c r="AG353" s="174">
        <v>27.2</v>
      </c>
      <c r="AH353" s="174">
        <v>26.2</v>
      </c>
      <c r="AI353" s="175">
        <v>25</v>
      </c>
      <c r="AJ353" s="1102"/>
      <c r="AK353" s="1102"/>
    </row>
    <row r="354" spans="2:37" x14ac:dyDescent="0.2">
      <c r="B354" s="1016" t="s">
        <v>57</v>
      </c>
      <c r="C354" s="1273" t="s">
        <v>231</v>
      </c>
      <c r="D354" s="1022" t="s">
        <v>75</v>
      </c>
      <c r="E354" s="1023"/>
      <c r="F354" s="1238" t="s">
        <v>288</v>
      </c>
      <c r="G354" s="1249" t="s">
        <v>214</v>
      </c>
      <c r="H354" s="1235" t="s">
        <v>24</v>
      </c>
      <c r="I354" s="214">
        <v>1998</v>
      </c>
      <c r="J354" s="1049"/>
      <c r="K354" s="179">
        <v>65</v>
      </c>
      <c r="L354" s="179">
        <v>40</v>
      </c>
      <c r="M354" s="179">
        <v>40</v>
      </c>
      <c r="N354" s="174">
        <v>40</v>
      </c>
      <c r="O354" s="671">
        <f t="shared" si="109"/>
        <v>38.1</v>
      </c>
      <c r="P354" s="788">
        <f t="shared" si="112"/>
        <v>37.112000000000002</v>
      </c>
      <c r="Q354" s="179">
        <v>36.200000000000003</v>
      </c>
      <c r="R354" s="671">
        <f t="shared" si="110"/>
        <v>35.1</v>
      </c>
      <c r="S354" s="179">
        <v>34</v>
      </c>
      <c r="T354" s="788">
        <f t="shared" si="113"/>
        <v>33.97</v>
      </c>
      <c r="U354" s="788">
        <f t="shared" si="114"/>
        <v>33.4</v>
      </c>
      <c r="V354" s="671">
        <f t="shared" si="115"/>
        <v>33.25</v>
      </c>
      <c r="W354" s="179">
        <v>32.5</v>
      </c>
      <c r="X354" s="671">
        <f t="shared" si="111"/>
        <v>31.95</v>
      </c>
      <c r="Y354" s="179">
        <v>31.4</v>
      </c>
      <c r="Z354" s="671">
        <f t="shared" ref="Z354" si="127">Y354-(0.5*(Y354-AA354))</f>
        <v>30.95</v>
      </c>
      <c r="AA354" s="179">
        <v>30.5</v>
      </c>
      <c r="AB354" s="179">
        <v>30.1</v>
      </c>
      <c r="AC354" s="218">
        <v>29.6</v>
      </c>
      <c r="AD354" s="218">
        <v>29.1</v>
      </c>
      <c r="AE354" s="218">
        <v>28.6</v>
      </c>
      <c r="AF354" s="218">
        <v>27.9</v>
      </c>
      <c r="AG354" s="174">
        <v>27.2</v>
      </c>
      <c r="AH354" s="218">
        <v>26.2</v>
      </c>
      <c r="AI354" s="219">
        <v>25.3</v>
      </c>
      <c r="AJ354" s="1102"/>
      <c r="AK354" s="1102"/>
    </row>
    <row r="355" spans="2:37" x14ac:dyDescent="0.2">
      <c r="B355" s="1017"/>
      <c r="C355" s="1274"/>
      <c r="D355" s="1024"/>
      <c r="E355" s="1025"/>
      <c r="F355" s="1042"/>
      <c r="G355" s="1250"/>
      <c r="H355" s="1236"/>
      <c r="I355" s="214" t="s">
        <v>17</v>
      </c>
      <c r="J355" s="1049"/>
      <c r="K355" s="179">
        <v>65</v>
      </c>
      <c r="L355" s="179">
        <v>40</v>
      </c>
      <c r="M355" s="179">
        <v>40</v>
      </c>
      <c r="N355" s="174">
        <v>40</v>
      </c>
      <c r="O355" s="179">
        <v>37.5</v>
      </c>
      <c r="P355" s="788">
        <f t="shared" si="112"/>
        <v>36.823999999999998</v>
      </c>
      <c r="Q355" s="179">
        <v>36.200000000000003</v>
      </c>
      <c r="R355" s="179">
        <v>35</v>
      </c>
      <c r="S355" s="179">
        <v>34</v>
      </c>
      <c r="T355" s="788">
        <f t="shared" si="113"/>
        <v>33.97</v>
      </c>
      <c r="U355" s="788">
        <f t="shared" si="114"/>
        <v>33.4</v>
      </c>
      <c r="V355" s="671">
        <f t="shared" si="115"/>
        <v>33.25</v>
      </c>
      <c r="W355" s="179">
        <v>32.5</v>
      </c>
      <c r="X355" s="671">
        <f t="shared" si="111"/>
        <v>31.95</v>
      </c>
      <c r="Y355" s="179">
        <v>31.4</v>
      </c>
      <c r="Z355" s="671">
        <f t="shared" ref="Z355" si="128">Y355-(0.5*(Y355-AA355))</f>
        <v>30.95</v>
      </c>
      <c r="AA355" s="218">
        <v>30.5</v>
      </c>
      <c r="AB355" s="218">
        <v>30.1</v>
      </c>
      <c r="AC355" s="218">
        <v>29.6</v>
      </c>
      <c r="AD355" s="218">
        <v>29.1</v>
      </c>
      <c r="AE355" s="218">
        <v>28.6</v>
      </c>
      <c r="AF355" s="218">
        <v>28</v>
      </c>
      <c r="AG355" s="174">
        <v>27.2</v>
      </c>
      <c r="AH355" s="218">
        <v>26.3</v>
      </c>
      <c r="AI355" s="219">
        <v>25.3</v>
      </c>
      <c r="AJ355" s="1102"/>
      <c r="AK355" s="1102"/>
    </row>
    <row r="356" spans="2:37" x14ac:dyDescent="0.2">
      <c r="B356" s="1018"/>
      <c r="C356" s="1275"/>
      <c r="D356" s="1026"/>
      <c r="E356" s="1027"/>
      <c r="F356" s="1043"/>
      <c r="G356" s="1251"/>
      <c r="H356" s="1237"/>
      <c r="I356" s="214" t="s">
        <v>18</v>
      </c>
      <c r="J356" s="1049"/>
      <c r="K356" s="177"/>
      <c r="L356" s="178" t="s">
        <v>9</v>
      </c>
      <c r="M356" s="178"/>
      <c r="N356" s="174">
        <v>40</v>
      </c>
      <c r="O356" s="179">
        <v>37.5</v>
      </c>
      <c r="P356" s="788">
        <f t="shared" si="112"/>
        <v>36.823999999999998</v>
      </c>
      <c r="Q356" s="179">
        <v>36.200000000000003</v>
      </c>
      <c r="R356" s="179">
        <v>35</v>
      </c>
      <c r="S356" s="179">
        <v>34</v>
      </c>
      <c r="T356" s="788">
        <f t="shared" si="113"/>
        <v>33.97</v>
      </c>
      <c r="U356" s="788">
        <f t="shared" si="114"/>
        <v>33.4</v>
      </c>
      <c r="V356" s="671">
        <f t="shared" si="115"/>
        <v>33.25</v>
      </c>
      <c r="W356" s="179">
        <v>32.5</v>
      </c>
      <c r="X356" s="671">
        <f t="shared" si="111"/>
        <v>31.95</v>
      </c>
      <c r="Y356" s="179">
        <v>31.4</v>
      </c>
      <c r="Z356" s="671">
        <f t="shared" ref="Z356" si="129">Y356-(0.5*(Y356-AA356))</f>
        <v>30.95</v>
      </c>
      <c r="AA356" s="218">
        <v>30.5</v>
      </c>
      <c r="AB356" s="218">
        <v>30.1</v>
      </c>
      <c r="AC356" s="218">
        <v>29.6</v>
      </c>
      <c r="AD356" s="218">
        <v>29.1</v>
      </c>
      <c r="AE356" s="218">
        <v>28.6</v>
      </c>
      <c r="AF356" s="218">
        <v>28</v>
      </c>
      <c r="AG356" s="174">
        <v>27.2</v>
      </c>
      <c r="AH356" s="218">
        <v>26.3</v>
      </c>
      <c r="AI356" s="219">
        <v>25.3</v>
      </c>
      <c r="AJ356" s="1102"/>
      <c r="AK356" s="1102"/>
    </row>
    <row r="357" spans="2:37" x14ac:dyDescent="0.2">
      <c r="B357" s="1016" t="s">
        <v>57</v>
      </c>
      <c r="C357" s="1019" t="s">
        <v>71</v>
      </c>
      <c r="D357" s="1022" t="s">
        <v>75</v>
      </c>
      <c r="E357" s="1023"/>
      <c r="F357" s="1238" t="s">
        <v>288</v>
      </c>
      <c r="G357" s="1249" t="s">
        <v>214</v>
      </c>
      <c r="H357" s="1235" t="s">
        <v>24</v>
      </c>
      <c r="I357" s="214">
        <v>2001</v>
      </c>
      <c r="J357" s="1049"/>
      <c r="K357" s="179">
        <v>65</v>
      </c>
      <c r="L357" s="179">
        <v>40</v>
      </c>
      <c r="M357" s="179">
        <v>40</v>
      </c>
      <c r="N357" s="174">
        <v>40</v>
      </c>
      <c r="O357" s="179">
        <v>37.5</v>
      </c>
      <c r="P357" s="788">
        <f t="shared" si="112"/>
        <v>36.823999999999998</v>
      </c>
      <c r="Q357" s="179">
        <v>36.200000000000003</v>
      </c>
      <c r="R357" s="179">
        <v>35</v>
      </c>
      <c r="S357" s="179">
        <v>34</v>
      </c>
      <c r="T357" s="788">
        <f t="shared" si="113"/>
        <v>33.97</v>
      </c>
      <c r="U357" s="788">
        <f t="shared" si="114"/>
        <v>33.4</v>
      </c>
      <c r="V357" s="671">
        <f t="shared" si="115"/>
        <v>33.25</v>
      </c>
      <c r="W357" s="179">
        <v>32.5</v>
      </c>
      <c r="X357" s="671">
        <f t="shared" si="111"/>
        <v>31.95</v>
      </c>
      <c r="Y357" s="179">
        <v>31.4</v>
      </c>
      <c r="Z357" s="671">
        <f t="shared" ref="Z357" si="130">Y357-(0.5*(Y357-AA357))</f>
        <v>30.95</v>
      </c>
      <c r="AA357" s="218">
        <v>30.5</v>
      </c>
      <c r="AB357" s="218">
        <v>30.1</v>
      </c>
      <c r="AC357" s="218">
        <v>29.6</v>
      </c>
      <c r="AD357" s="218">
        <v>29.1</v>
      </c>
      <c r="AE357" s="218">
        <v>28.6</v>
      </c>
      <c r="AF357" s="218">
        <v>28</v>
      </c>
      <c r="AG357" s="174">
        <v>27.2</v>
      </c>
      <c r="AH357" s="218">
        <v>26.3</v>
      </c>
      <c r="AI357" s="219">
        <v>25.3</v>
      </c>
      <c r="AJ357" s="1102"/>
      <c r="AK357" s="1102"/>
    </row>
    <row r="358" spans="2:37" x14ac:dyDescent="0.2">
      <c r="B358" s="1017"/>
      <c r="C358" s="1020"/>
      <c r="D358" s="1024"/>
      <c r="E358" s="1025"/>
      <c r="F358" s="1042"/>
      <c r="G358" s="1250"/>
      <c r="H358" s="1236"/>
      <c r="I358" s="214" t="s">
        <v>20</v>
      </c>
      <c r="J358" s="1049"/>
      <c r="K358" s="177"/>
      <c r="L358" s="178" t="s">
        <v>9</v>
      </c>
      <c r="M358" s="178"/>
      <c r="N358" s="174">
        <v>40</v>
      </c>
      <c r="O358" s="179">
        <v>37.5</v>
      </c>
      <c r="P358" s="788">
        <f t="shared" si="112"/>
        <v>36.823999999999998</v>
      </c>
      <c r="Q358" s="179">
        <v>36.200000000000003</v>
      </c>
      <c r="R358" s="179">
        <v>35</v>
      </c>
      <c r="S358" s="179">
        <v>34</v>
      </c>
      <c r="T358" s="788">
        <f t="shared" si="113"/>
        <v>33.97</v>
      </c>
      <c r="U358" s="788">
        <f t="shared" si="114"/>
        <v>33.4</v>
      </c>
      <c r="V358" s="671">
        <f t="shared" si="115"/>
        <v>33.25</v>
      </c>
      <c r="W358" s="179">
        <v>32.5</v>
      </c>
      <c r="X358" s="671">
        <f t="shared" si="111"/>
        <v>31.95</v>
      </c>
      <c r="Y358" s="179">
        <v>31.4</v>
      </c>
      <c r="Z358" s="671">
        <f t="shared" ref="Z358" si="131">Y358-(0.5*(Y358-AA358))</f>
        <v>30.95</v>
      </c>
      <c r="AA358" s="218">
        <v>30.5</v>
      </c>
      <c r="AB358" s="218">
        <v>30.1</v>
      </c>
      <c r="AC358" s="218">
        <v>29.6</v>
      </c>
      <c r="AD358" s="218">
        <v>29.1</v>
      </c>
      <c r="AE358" s="218">
        <v>28.6</v>
      </c>
      <c r="AF358" s="218">
        <v>28</v>
      </c>
      <c r="AG358" s="174">
        <v>27.2</v>
      </c>
      <c r="AH358" s="218">
        <v>26.3</v>
      </c>
      <c r="AI358" s="219">
        <v>25.3</v>
      </c>
      <c r="AJ358" s="1102"/>
      <c r="AK358" s="1102"/>
    </row>
    <row r="359" spans="2:37" x14ac:dyDescent="0.2">
      <c r="B359" s="1018"/>
      <c r="C359" s="1021"/>
      <c r="D359" s="1026"/>
      <c r="E359" s="1027"/>
      <c r="F359" s="1043"/>
      <c r="G359" s="1251"/>
      <c r="H359" s="1237"/>
      <c r="I359" s="214" t="s">
        <v>21</v>
      </c>
      <c r="J359" s="1049"/>
      <c r="K359" s="177"/>
      <c r="L359" s="178" t="s">
        <v>9</v>
      </c>
      <c r="M359" s="178"/>
      <c r="N359" s="174">
        <v>40</v>
      </c>
      <c r="O359" s="179">
        <v>37.5</v>
      </c>
      <c r="P359" s="788">
        <f t="shared" si="112"/>
        <v>36.823999999999998</v>
      </c>
      <c r="Q359" s="179">
        <v>36.200000000000003</v>
      </c>
      <c r="R359" s="179">
        <v>35</v>
      </c>
      <c r="S359" s="179">
        <v>34</v>
      </c>
      <c r="T359" s="788">
        <f t="shared" si="113"/>
        <v>33.97</v>
      </c>
      <c r="U359" s="788">
        <f t="shared" si="114"/>
        <v>33.4</v>
      </c>
      <c r="V359" s="671">
        <f t="shared" si="115"/>
        <v>33.25</v>
      </c>
      <c r="W359" s="179">
        <v>32.5</v>
      </c>
      <c r="X359" s="671">
        <f t="shared" si="111"/>
        <v>31.95</v>
      </c>
      <c r="Y359" s="179">
        <v>31.4</v>
      </c>
      <c r="Z359" s="671">
        <f t="shared" ref="Z359" si="132">Y359-(0.5*(Y359-AA359))</f>
        <v>30.95</v>
      </c>
      <c r="AA359" s="218">
        <v>30.5</v>
      </c>
      <c r="AB359" s="218">
        <v>30.1</v>
      </c>
      <c r="AC359" s="218">
        <v>29.6</v>
      </c>
      <c r="AD359" s="218">
        <v>29.1</v>
      </c>
      <c r="AE359" s="218">
        <v>28.6</v>
      </c>
      <c r="AF359" s="218">
        <v>28</v>
      </c>
      <c r="AG359" s="174">
        <v>27.2</v>
      </c>
      <c r="AH359" s="218">
        <v>26.3</v>
      </c>
      <c r="AI359" s="219">
        <v>25.3</v>
      </c>
      <c r="AJ359" s="1102"/>
      <c r="AK359" s="1102"/>
    </row>
    <row r="360" spans="2:37" x14ac:dyDescent="0.2">
      <c r="B360" s="1016" t="s">
        <v>57</v>
      </c>
      <c r="C360" s="1019" t="s">
        <v>86</v>
      </c>
      <c r="D360" s="1022" t="s">
        <v>75</v>
      </c>
      <c r="E360" s="1023"/>
      <c r="F360" s="1238" t="s">
        <v>298</v>
      </c>
      <c r="G360" s="1249" t="s">
        <v>214</v>
      </c>
      <c r="H360" s="1235" t="s">
        <v>24</v>
      </c>
      <c r="I360" s="176">
        <v>2004</v>
      </c>
      <c r="J360" s="1049"/>
      <c r="K360" s="179">
        <v>65</v>
      </c>
      <c r="L360" s="179">
        <v>40</v>
      </c>
      <c r="M360" s="179">
        <v>40</v>
      </c>
      <c r="N360" s="174">
        <v>40</v>
      </c>
      <c r="O360" s="179">
        <v>37.5</v>
      </c>
      <c r="P360" s="788">
        <f t="shared" si="112"/>
        <v>36.823999999999998</v>
      </c>
      <c r="Q360" s="179">
        <v>36.200000000000003</v>
      </c>
      <c r="R360" s="179">
        <v>35</v>
      </c>
      <c r="S360" s="179">
        <v>34</v>
      </c>
      <c r="T360" s="788">
        <f t="shared" si="113"/>
        <v>33.97</v>
      </c>
      <c r="U360" s="788">
        <f t="shared" si="114"/>
        <v>33.4</v>
      </c>
      <c r="V360" s="671">
        <f t="shared" si="115"/>
        <v>33.25</v>
      </c>
      <c r="W360" s="179">
        <v>32.5</v>
      </c>
      <c r="X360" s="671">
        <f t="shared" si="111"/>
        <v>31.95</v>
      </c>
      <c r="Y360" s="179">
        <v>31.4</v>
      </c>
      <c r="Z360" s="671">
        <f t="shared" ref="Z360" si="133">Y360-(0.5*(Y360-AA360))</f>
        <v>30.95</v>
      </c>
      <c r="AA360" s="218">
        <v>30.5</v>
      </c>
      <c r="AB360" s="218">
        <v>30.1</v>
      </c>
      <c r="AC360" s="218">
        <v>29.6</v>
      </c>
      <c r="AD360" s="218">
        <v>29.1</v>
      </c>
      <c r="AE360" s="218">
        <v>28.6</v>
      </c>
      <c r="AF360" s="218">
        <v>28</v>
      </c>
      <c r="AG360" s="174">
        <v>27.2</v>
      </c>
      <c r="AH360" s="218">
        <v>26.3</v>
      </c>
      <c r="AI360" s="219">
        <v>25.3</v>
      </c>
      <c r="AJ360" s="1102"/>
      <c r="AK360" s="1102"/>
    </row>
    <row r="361" spans="2:37" x14ac:dyDescent="0.2">
      <c r="B361" s="1017"/>
      <c r="C361" s="1020"/>
      <c r="D361" s="1024"/>
      <c r="E361" s="1025"/>
      <c r="F361" s="1042"/>
      <c r="G361" s="1250"/>
      <c r="H361" s="1236"/>
      <c r="I361" s="176" t="s">
        <v>22</v>
      </c>
      <c r="J361" s="1049"/>
      <c r="K361" s="177"/>
      <c r="L361" s="178" t="s">
        <v>9</v>
      </c>
      <c r="M361" s="178"/>
      <c r="N361" s="174">
        <v>40</v>
      </c>
      <c r="O361" s="179">
        <v>37.5</v>
      </c>
      <c r="P361" s="788">
        <f t="shared" si="112"/>
        <v>36.823999999999998</v>
      </c>
      <c r="Q361" s="179">
        <v>36.200000000000003</v>
      </c>
      <c r="R361" s="179">
        <v>35</v>
      </c>
      <c r="S361" s="179">
        <v>34</v>
      </c>
      <c r="T361" s="788">
        <f t="shared" si="113"/>
        <v>33.97</v>
      </c>
      <c r="U361" s="788">
        <f t="shared" si="114"/>
        <v>33.4</v>
      </c>
      <c r="V361" s="671">
        <f t="shared" si="115"/>
        <v>33.25</v>
      </c>
      <c r="W361" s="179">
        <v>32.5</v>
      </c>
      <c r="X361" s="671">
        <f t="shared" si="111"/>
        <v>31.95</v>
      </c>
      <c r="Y361" s="179">
        <v>31.4</v>
      </c>
      <c r="Z361" s="671">
        <f t="shared" ref="Z361" si="134">Y361-(0.5*(Y361-AA361))</f>
        <v>30.95</v>
      </c>
      <c r="AA361" s="218">
        <v>30.5</v>
      </c>
      <c r="AB361" s="218">
        <v>30.1</v>
      </c>
      <c r="AC361" s="218">
        <v>29.6</v>
      </c>
      <c r="AD361" s="218">
        <v>29.1</v>
      </c>
      <c r="AE361" s="218">
        <v>28.6</v>
      </c>
      <c r="AF361" s="218">
        <v>28</v>
      </c>
      <c r="AG361" s="174">
        <v>27.2</v>
      </c>
      <c r="AH361" s="218">
        <v>26.3</v>
      </c>
      <c r="AI361" s="219">
        <v>25.3</v>
      </c>
      <c r="AJ361" s="1102"/>
      <c r="AK361" s="1102"/>
    </row>
    <row r="362" spans="2:37" x14ac:dyDescent="0.2">
      <c r="B362" s="1018"/>
      <c r="C362" s="1021"/>
      <c r="D362" s="1026"/>
      <c r="E362" s="1027"/>
      <c r="F362" s="1043"/>
      <c r="G362" s="1251"/>
      <c r="H362" s="1237"/>
      <c r="I362" s="176" t="s">
        <v>23</v>
      </c>
      <c r="J362" s="1049"/>
      <c r="K362" s="177"/>
      <c r="L362" s="178" t="s">
        <v>9</v>
      </c>
      <c r="M362" s="178"/>
      <c r="N362" s="174">
        <v>40</v>
      </c>
      <c r="O362" s="179">
        <v>37.5</v>
      </c>
      <c r="P362" s="788">
        <f t="shared" si="112"/>
        <v>36.823999999999998</v>
      </c>
      <c r="Q362" s="179">
        <v>36.200000000000003</v>
      </c>
      <c r="R362" s="179">
        <v>35</v>
      </c>
      <c r="S362" s="179">
        <v>34</v>
      </c>
      <c r="T362" s="788">
        <f t="shared" si="113"/>
        <v>33.97</v>
      </c>
      <c r="U362" s="788">
        <f t="shared" si="114"/>
        <v>33.4</v>
      </c>
      <c r="V362" s="671">
        <f t="shared" si="115"/>
        <v>33.25</v>
      </c>
      <c r="W362" s="179">
        <v>32.5</v>
      </c>
      <c r="X362" s="671">
        <f t="shared" si="111"/>
        <v>31.95</v>
      </c>
      <c r="Y362" s="179">
        <v>31.4</v>
      </c>
      <c r="Z362" s="671">
        <f t="shared" ref="Z362" si="135">Y362-(0.5*(Y362-AA362))</f>
        <v>30.95</v>
      </c>
      <c r="AA362" s="218">
        <v>30.5</v>
      </c>
      <c r="AB362" s="218">
        <v>30.1</v>
      </c>
      <c r="AC362" s="218">
        <v>29.6</v>
      </c>
      <c r="AD362" s="218">
        <v>29.1</v>
      </c>
      <c r="AE362" s="218">
        <v>28.6</v>
      </c>
      <c r="AF362" s="218">
        <v>28</v>
      </c>
      <c r="AG362" s="174">
        <v>27.2</v>
      </c>
      <c r="AH362" s="218">
        <v>26.3</v>
      </c>
      <c r="AI362" s="219">
        <v>25.3</v>
      </c>
      <c r="AJ362" s="1102"/>
      <c r="AK362" s="1102"/>
    </row>
    <row r="363" spans="2:37" ht="13.5" thickBot="1" x14ac:dyDescent="0.25">
      <c r="B363" s="187" t="s">
        <v>57</v>
      </c>
      <c r="C363" s="220" t="s">
        <v>245</v>
      </c>
      <c r="D363" s="1287" t="s">
        <v>87</v>
      </c>
      <c r="E363" s="1288"/>
      <c r="F363" s="222" t="s">
        <v>288</v>
      </c>
      <c r="G363" s="192" t="s">
        <v>214</v>
      </c>
      <c r="H363" s="193" t="s">
        <v>24</v>
      </c>
      <c r="I363" s="188">
        <v>2007</v>
      </c>
      <c r="J363" s="1110"/>
      <c r="K363" s="194">
        <v>65</v>
      </c>
      <c r="L363" s="194">
        <v>40</v>
      </c>
      <c r="M363" s="194">
        <v>40</v>
      </c>
      <c r="N363" s="174">
        <v>40</v>
      </c>
      <c r="O363" s="194">
        <v>37.5</v>
      </c>
      <c r="P363" s="791">
        <f t="shared" si="112"/>
        <v>36.823999999999998</v>
      </c>
      <c r="Q363" s="194">
        <v>36.200000000000003</v>
      </c>
      <c r="R363" s="194">
        <v>35</v>
      </c>
      <c r="S363" s="194">
        <v>34</v>
      </c>
      <c r="T363" s="791">
        <f t="shared" si="113"/>
        <v>33.97</v>
      </c>
      <c r="U363" s="791">
        <f t="shared" si="114"/>
        <v>33.4</v>
      </c>
      <c r="V363" s="671">
        <f t="shared" si="115"/>
        <v>33.25</v>
      </c>
      <c r="W363" s="194">
        <v>32.5</v>
      </c>
      <c r="X363" s="671">
        <f t="shared" si="111"/>
        <v>31.95</v>
      </c>
      <c r="Y363" s="194">
        <v>31.4</v>
      </c>
      <c r="Z363" s="671">
        <f t="shared" ref="Z363" si="136">Y363-(0.5*(Y363-AA363))</f>
        <v>30.95</v>
      </c>
      <c r="AA363" s="194">
        <v>30.5</v>
      </c>
      <c r="AB363" s="194">
        <v>30.1</v>
      </c>
      <c r="AC363" s="194">
        <v>29.6</v>
      </c>
      <c r="AD363" s="194">
        <v>29.1</v>
      </c>
      <c r="AE363" s="194">
        <v>28.6</v>
      </c>
      <c r="AF363" s="194">
        <v>28</v>
      </c>
      <c r="AG363" s="194">
        <v>27.2</v>
      </c>
      <c r="AH363" s="194">
        <v>26.3</v>
      </c>
      <c r="AI363" s="195">
        <v>25.3</v>
      </c>
      <c r="AJ363" s="1102"/>
      <c r="AK363" s="1102"/>
    </row>
    <row r="364" spans="2:37" ht="13.5" thickBot="1" x14ac:dyDescent="0.25">
      <c r="B364" s="143"/>
      <c r="C364" s="143"/>
      <c r="D364" s="143"/>
      <c r="E364" s="143"/>
      <c r="F364" s="144"/>
      <c r="G364" s="143"/>
      <c r="H364" s="196" t="s">
        <v>94</v>
      </c>
      <c r="I364" s="197"/>
      <c r="J364" s="198"/>
      <c r="K364" s="199">
        <f t="shared" ref="K364:S364" si="137">MIN(K342:K363)</f>
        <v>65</v>
      </c>
      <c r="L364" s="199">
        <f t="shared" si="137"/>
        <v>40</v>
      </c>
      <c r="M364" s="199">
        <f t="shared" si="137"/>
        <v>40</v>
      </c>
      <c r="N364" s="199">
        <f t="shared" si="137"/>
        <v>40</v>
      </c>
      <c r="O364" s="199">
        <f t="shared" si="137"/>
        <v>37.5</v>
      </c>
      <c r="P364" s="789">
        <f t="shared" si="112"/>
        <v>36.823999999999998</v>
      </c>
      <c r="Q364" s="199">
        <f t="shared" si="137"/>
        <v>36.200000000000003</v>
      </c>
      <c r="R364" s="199">
        <f t="shared" si="137"/>
        <v>35</v>
      </c>
      <c r="S364" s="199">
        <f t="shared" si="137"/>
        <v>34</v>
      </c>
      <c r="T364" s="789">
        <f t="shared" si="113"/>
        <v>33.97</v>
      </c>
      <c r="U364" s="789">
        <f t="shared" si="114"/>
        <v>33.4</v>
      </c>
      <c r="V364" s="199"/>
      <c r="W364" s="199">
        <f>MIN(W342:W363)</f>
        <v>32.5</v>
      </c>
      <c r="X364" s="199"/>
      <c r="Y364" s="199">
        <f>MIN(Y342:Y363)</f>
        <v>31.4</v>
      </c>
      <c r="Z364" s="199"/>
      <c r="AA364" s="199">
        <f>MIN(AA342:AA363)</f>
        <v>30.5</v>
      </c>
      <c r="AB364" s="199">
        <f>MIN(AB342:AB363)</f>
        <v>30.1</v>
      </c>
      <c r="AC364" s="199">
        <f>MIN(AC342:AC363)</f>
        <v>29.6</v>
      </c>
      <c r="AD364" s="302"/>
      <c r="AE364" s="302"/>
      <c r="AF364" s="302"/>
      <c r="AG364" s="302"/>
      <c r="AH364" s="302"/>
      <c r="AI364" s="303"/>
      <c r="AJ364" s="1103"/>
      <c r="AK364" s="1103"/>
    </row>
    <row r="365" spans="2:37" x14ac:dyDescent="0.2">
      <c r="B365" s="33"/>
      <c r="C365" s="33"/>
      <c r="D365" s="33"/>
      <c r="E365" s="33"/>
      <c r="F365" s="100"/>
      <c r="G365" s="33"/>
      <c r="H365" s="16"/>
      <c r="I365" s="16"/>
      <c r="J365" s="16"/>
      <c r="K365" s="17"/>
      <c r="L365" s="17"/>
      <c r="M365" s="17"/>
      <c r="N365" s="17"/>
      <c r="O365" s="17"/>
      <c r="P365" s="495"/>
      <c r="Q365" s="17"/>
      <c r="R365" s="17"/>
      <c r="S365" s="17"/>
      <c r="T365" s="495"/>
      <c r="U365" s="495"/>
      <c r="V365" s="17"/>
      <c r="W365" s="17"/>
      <c r="X365" s="17"/>
      <c r="Y365" s="17"/>
      <c r="Z365" s="17"/>
      <c r="AA365" s="17"/>
      <c r="AB365" s="17"/>
      <c r="AC365" s="17"/>
      <c r="AD365" s="17"/>
      <c r="AE365" s="17"/>
      <c r="AF365" s="17"/>
      <c r="AG365" s="17"/>
      <c r="AH365" s="17"/>
      <c r="AI365" s="17"/>
    </row>
    <row r="366" spans="2:37" ht="13.5" thickBot="1" x14ac:dyDescent="0.25">
      <c r="B366" s="33"/>
      <c r="C366" s="33"/>
      <c r="D366" s="33"/>
      <c r="E366" s="33"/>
      <c r="F366" s="100"/>
      <c r="G366" s="100"/>
      <c r="H366" s="33"/>
      <c r="I366" s="15"/>
      <c r="J366" s="16"/>
      <c r="K366" s="16"/>
      <c r="L366" s="17"/>
      <c r="M366" s="17"/>
      <c r="N366" s="17"/>
      <c r="O366" s="17"/>
      <c r="P366" s="495"/>
      <c r="Q366" s="17"/>
      <c r="R366" s="17"/>
      <c r="S366" s="17"/>
      <c r="T366" s="495"/>
      <c r="U366" s="495"/>
      <c r="V366" s="17"/>
      <c r="W366" s="17"/>
      <c r="X366" s="17"/>
      <c r="Y366" s="17"/>
      <c r="Z366" s="17"/>
      <c r="AA366" s="17"/>
      <c r="AB366" s="17"/>
      <c r="AC366" s="17"/>
      <c r="AD366" s="17"/>
      <c r="AE366" s="17"/>
      <c r="AF366" s="17"/>
      <c r="AG366" s="17"/>
      <c r="AH366" s="17"/>
      <c r="AI366" s="17"/>
      <c r="AJ366" s="17"/>
    </row>
    <row r="367" spans="2:37" x14ac:dyDescent="0.2">
      <c r="B367" s="915"/>
      <c r="C367" s="916"/>
      <c r="D367" s="916"/>
      <c r="E367" s="916"/>
      <c r="F367" s="916"/>
      <c r="G367" s="916"/>
      <c r="H367" s="916"/>
      <c r="I367" s="916"/>
      <c r="J367" s="917"/>
      <c r="K367" s="921" t="s">
        <v>95</v>
      </c>
      <c r="L367" s="922"/>
      <c r="M367" s="922"/>
      <c r="N367" s="922"/>
      <c r="O367" s="922"/>
      <c r="P367" s="922"/>
      <c r="Q367" s="922"/>
      <c r="R367" s="922"/>
      <c r="S367" s="922"/>
      <c r="T367" s="922"/>
      <c r="U367" s="922"/>
      <c r="V367" s="922"/>
      <c r="W367" s="922"/>
      <c r="X367" s="922"/>
      <c r="Y367" s="922"/>
      <c r="Z367" s="922"/>
      <c r="AA367" s="922"/>
      <c r="AB367" s="922"/>
      <c r="AC367" s="922"/>
      <c r="AD367" s="922"/>
      <c r="AE367" s="922"/>
      <c r="AF367" s="922"/>
      <c r="AG367" s="922"/>
      <c r="AH367" s="922"/>
      <c r="AI367" s="923"/>
      <c r="AJ367" s="1339" t="s">
        <v>473</v>
      </c>
      <c r="AK367" s="1339" t="s">
        <v>472</v>
      </c>
    </row>
    <row r="368" spans="2:37" ht="13.5" thickBot="1" x14ac:dyDescent="0.25">
      <c r="B368" s="987"/>
      <c r="C368" s="988"/>
      <c r="D368" s="988"/>
      <c r="E368" s="988"/>
      <c r="F368" s="988"/>
      <c r="G368" s="988"/>
      <c r="H368" s="919"/>
      <c r="I368" s="919"/>
      <c r="J368" s="920"/>
      <c r="K368" s="949" t="s">
        <v>169</v>
      </c>
      <c r="L368" s="950"/>
      <c r="M368" s="950"/>
      <c r="N368" s="950"/>
      <c r="O368" s="950"/>
      <c r="P368" s="950"/>
      <c r="Q368" s="950"/>
      <c r="R368" s="950"/>
      <c r="S368" s="950"/>
      <c r="T368" s="950"/>
      <c r="U368" s="950"/>
      <c r="V368" s="950"/>
      <c r="W368" s="950"/>
      <c r="X368" s="950"/>
      <c r="Y368" s="950"/>
      <c r="Z368" s="950"/>
      <c r="AA368" s="950"/>
      <c r="AB368" s="950"/>
      <c r="AC368" s="950"/>
      <c r="AD368" s="950"/>
      <c r="AE368" s="950"/>
      <c r="AF368" s="950"/>
      <c r="AG368" s="950"/>
      <c r="AH368" s="950"/>
      <c r="AI368" s="951"/>
      <c r="AJ368" s="1102"/>
      <c r="AK368" s="1102"/>
    </row>
    <row r="369" spans="2:37" ht="39" customHeight="1" thickBot="1" x14ac:dyDescent="0.25">
      <c r="B369" s="51" t="s">
        <v>41</v>
      </c>
      <c r="C369" s="52" t="s">
        <v>42</v>
      </c>
      <c r="D369" s="971" t="s">
        <v>43</v>
      </c>
      <c r="E369" s="972"/>
      <c r="F369" s="88" t="s">
        <v>177</v>
      </c>
      <c r="G369" s="95" t="s">
        <v>47</v>
      </c>
      <c r="H369" s="54" t="s">
        <v>0</v>
      </c>
      <c r="I369" s="55" t="s">
        <v>1</v>
      </c>
      <c r="J369" s="55" t="s">
        <v>2</v>
      </c>
      <c r="K369" s="56" t="s">
        <v>3</v>
      </c>
      <c r="L369" s="56" t="s">
        <v>4</v>
      </c>
      <c r="M369" s="57" t="s">
        <v>5</v>
      </c>
      <c r="N369" s="58" t="s">
        <v>6</v>
      </c>
      <c r="O369" s="58">
        <v>150</v>
      </c>
      <c r="P369" s="779">
        <v>176</v>
      </c>
      <c r="Q369" s="58">
        <v>200</v>
      </c>
      <c r="R369" s="58">
        <v>250</v>
      </c>
      <c r="S369" s="58">
        <v>300</v>
      </c>
      <c r="T369" s="779">
        <v>302</v>
      </c>
      <c r="U369" s="779">
        <v>340</v>
      </c>
      <c r="V369" s="58">
        <v>350</v>
      </c>
      <c r="W369" s="58">
        <v>400</v>
      </c>
      <c r="X369" s="58">
        <v>450</v>
      </c>
      <c r="Y369" s="58">
        <v>500</v>
      </c>
      <c r="Z369" s="58">
        <v>550</v>
      </c>
      <c r="AA369" s="58">
        <v>600</v>
      </c>
      <c r="AB369" s="58">
        <v>650</v>
      </c>
      <c r="AC369" s="58">
        <v>700</v>
      </c>
      <c r="AD369" s="58">
        <v>750</v>
      </c>
      <c r="AE369" s="58">
        <v>800</v>
      </c>
      <c r="AF369" s="58">
        <v>850</v>
      </c>
      <c r="AG369" s="58">
        <v>900</v>
      </c>
      <c r="AH369" s="58">
        <v>950</v>
      </c>
      <c r="AI369" s="59">
        <v>1000</v>
      </c>
      <c r="AJ369" s="1102"/>
      <c r="AK369" s="1102"/>
    </row>
    <row r="370" spans="2:37" x14ac:dyDescent="0.2">
      <c r="B370" s="925" t="s">
        <v>48</v>
      </c>
      <c r="C370" s="928" t="s">
        <v>50</v>
      </c>
      <c r="D370" s="932" t="s">
        <v>74</v>
      </c>
      <c r="E370" s="933"/>
      <c r="F370" s="982" t="s">
        <v>96</v>
      </c>
      <c r="G370" s="940" t="s">
        <v>96</v>
      </c>
      <c r="H370" s="1179" t="s">
        <v>24</v>
      </c>
      <c r="I370" s="38">
        <v>1989</v>
      </c>
      <c r="J370" s="979" t="s">
        <v>178</v>
      </c>
      <c r="K370" s="39"/>
      <c r="L370" s="39">
        <v>45</v>
      </c>
      <c r="M370" s="39"/>
      <c r="N370" s="39">
        <v>45</v>
      </c>
      <c r="O370" s="671">
        <f t="shared" ref="O370:O382" si="138">N370-(0.5*(N370-Q370))</f>
        <v>43.15</v>
      </c>
      <c r="P370" s="787">
        <f>IF(O370="",IF(N370="","",(N370-(N370-Q370)/($Q$5-$N$5)*($P$5-$N$5))),(O370-(O370-Q370)/($Q$5-$O$5)*($P$5-$O$5)))</f>
        <v>42.187999999999995</v>
      </c>
      <c r="Q370" s="39">
        <v>41.3</v>
      </c>
      <c r="R370" s="671">
        <f t="shared" ref="R370:R382" si="139">Q370-(0.5*(Q370-S370))</f>
        <v>40.25</v>
      </c>
      <c r="S370" s="39">
        <v>39.200000000000003</v>
      </c>
      <c r="T370" s="787">
        <f>IF(S370="","",(S370-(S370-W370)/($W$5-$S$5)*($T$5-$S$5)))</f>
        <v>39.182000000000002</v>
      </c>
      <c r="U370" s="787">
        <f>IF(S370="","",(S370-(S370-W370)/($W$5-$S$5)*($U$5-$S$5)))</f>
        <v>38.840000000000003</v>
      </c>
      <c r="V370" s="671">
        <f>S370-(0.5*(S370-W370))</f>
        <v>38.75</v>
      </c>
      <c r="W370" s="39">
        <v>38.299999999999997</v>
      </c>
      <c r="X370" s="671">
        <f t="shared" ref="X370:X391" si="140">W370-(0.5*(W370-Y370))</f>
        <v>37.75</v>
      </c>
      <c r="Y370" s="39">
        <v>37.200000000000003</v>
      </c>
      <c r="Z370" s="671">
        <f t="shared" ref="Z370:Z391" si="141">Y370-(0.5*(Y370-AA370))</f>
        <v>36.85</v>
      </c>
      <c r="AA370" s="39">
        <v>36.5</v>
      </c>
      <c r="AB370" s="39">
        <v>36</v>
      </c>
      <c r="AC370" s="39">
        <v>35.6</v>
      </c>
      <c r="AD370" s="39">
        <v>35</v>
      </c>
      <c r="AE370" s="39">
        <v>34.299999999999997</v>
      </c>
      <c r="AF370" s="39">
        <v>33.4</v>
      </c>
      <c r="AG370" s="39">
        <v>32.5</v>
      </c>
      <c r="AH370" s="39">
        <v>31.2</v>
      </c>
      <c r="AI370" s="40">
        <v>29.7</v>
      </c>
      <c r="AJ370" s="1102"/>
      <c r="AK370" s="1102"/>
    </row>
    <row r="371" spans="2:37" x14ac:dyDescent="0.2">
      <c r="B371" s="925"/>
      <c r="C371" s="928"/>
      <c r="D371" s="932"/>
      <c r="E371" s="933"/>
      <c r="F371" s="982"/>
      <c r="G371" s="940"/>
      <c r="H371" s="962"/>
      <c r="I371" s="1" t="s">
        <v>32</v>
      </c>
      <c r="J371" s="980"/>
      <c r="K371" s="5"/>
      <c r="L371" s="7" t="s">
        <v>9</v>
      </c>
      <c r="M371" s="7"/>
      <c r="N371" s="469">
        <v>45</v>
      </c>
      <c r="O371" s="671">
        <f t="shared" si="138"/>
        <v>43.15</v>
      </c>
      <c r="P371" s="788">
        <f t="shared" ref="P371:P392" si="142">IF(O371="",IF(N371="","",(N371-(N371-Q371)/($Q$5-$N$5)*($P$5-$N$5))),(O371-(O371-Q371)/($Q$5-$O$5)*($P$5-$O$5)))</f>
        <v>42.187999999999995</v>
      </c>
      <c r="Q371" s="469">
        <v>41.3</v>
      </c>
      <c r="R371" s="671">
        <f t="shared" si="139"/>
        <v>40.25</v>
      </c>
      <c r="S371" s="469">
        <v>39.200000000000003</v>
      </c>
      <c r="T371" s="788">
        <f t="shared" ref="T371:T392" si="143">IF(S371="","",(S371-(S371-W371)/($W$5-$S$5)*($T$5-$S$5)))</f>
        <v>39.182000000000002</v>
      </c>
      <c r="U371" s="788">
        <f t="shared" ref="U371:U392" si="144">IF(S371="","",(S371-(S371-W371)/($W$5-$S$5)*($U$5-$S$5)))</f>
        <v>38.840000000000003</v>
      </c>
      <c r="V371" s="671">
        <f t="shared" ref="V371:V391" si="145">S371-(0.5*(S371-W371))</f>
        <v>38.75</v>
      </c>
      <c r="W371" s="469">
        <v>38.299999999999997</v>
      </c>
      <c r="X371" s="671">
        <f t="shared" si="140"/>
        <v>37.75</v>
      </c>
      <c r="Y371" s="469">
        <v>37.200000000000003</v>
      </c>
      <c r="Z371" s="671">
        <f t="shared" si="141"/>
        <v>36.85</v>
      </c>
      <c r="AA371" s="469">
        <v>36.5</v>
      </c>
      <c r="AB371" s="469">
        <v>36</v>
      </c>
      <c r="AC371" s="469">
        <v>35.6</v>
      </c>
      <c r="AD371" s="469">
        <v>35</v>
      </c>
      <c r="AE371" s="469">
        <v>34.299999999999997</v>
      </c>
      <c r="AF371" s="469">
        <v>33.4</v>
      </c>
      <c r="AG371" s="469">
        <v>32.5</v>
      </c>
      <c r="AH371" s="469">
        <v>31.2</v>
      </c>
      <c r="AI371" s="470">
        <v>29.7</v>
      </c>
      <c r="AJ371" s="1102"/>
      <c r="AK371" s="1102"/>
    </row>
    <row r="372" spans="2:37" x14ac:dyDescent="0.2">
      <c r="B372" s="925"/>
      <c r="C372" s="928"/>
      <c r="D372" s="932"/>
      <c r="E372" s="933"/>
      <c r="F372" s="982"/>
      <c r="G372" s="940"/>
      <c r="H372" s="962"/>
      <c r="I372" s="1" t="s">
        <v>35</v>
      </c>
      <c r="J372" s="980"/>
      <c r="K372" s="5"/>
      <c r="L372" s="7" t="s">
        <v>9</v>
      </c>
      <c r="M372" s="7"/>
      <c r="N372" s="469">
        <v>45</v>
      </c>
      <c r="O372" s="671">
        <f t="shared" si="138"/>
        <v>43.15</v>
      </c>
      <c r="P372" s="788">
        <f t="shared" si="142"/>
        <v>42.187999999999995</v>
      </c>
      <c r="Q372" s="469">
        <v>41.3</v>
      </c>
      <c r="R372" s="671">
        <f t="shared" si="139"/>
        <v>40.25</v>
      </c>
      <c r="S372" s="469">
        <v>39.200000000000003</v>
      </c>
      <c r="T372" s="788">
        <f t="shared" si="143"/>
        <v>39.182000000000002</v>
      </c>
      <c r="U372" s="788">
        <f t="shared" si="144"/>
        <v>38.840000000000003</v>
      </c>
      <c r="V372" s="671">
        <f t="shared" si="145"/>
        <v>38.75</v>
      </c>
      <c r="W372" s="469">
        <v>38.299999999999997</v>
      </c>
      <c r="X372" s="671">
        <f t="shared" si="140"/>
        <v>37.75</v>
      </c>
      <c r="Y372" s="469">
        <v>37.200000000000003</v>
      </c>
      <c r="Z372" s="671">
        <f t="shared" si="141"/>
        <v>36.85</v>
      </c>
      <c r="AA372" s="469">
        <v>36.5</v>
      </c>
      <c r="AB372" s="469">
        <v>36</v>
      </c>
      <c r="AC372" s="469">
        <v>35.6</v>
      </c>
      <c r="AD372" s="469">
        <v>35</v>
      </c>
      <c r="AE372" s="469">
        <v>34.299999999999997</v>
      </c>
      <c r="AF372" s="469">
        <v>33.4</v>
      </c>
      <c r="AG372" s="469">
        <v>32.5</v>
      </c>
      <c r="AH372" s="469">
        <v>31.2</v>
      </c>
      <c r="AI372" s="470">
        <v>29.7</v>
      </c>
      <c r="AJ372" s="1102"/>
      <c r="AK372" s="1102"/>
    </row>
    <row r="373" spans="2:37" x14ac:dyDescent="0.2">
      <c r="B373" s="985"/>
      <c r="C373" s="986"/>
      <c r="D373" s="945"/>
      <c r="E373" s="946"/>
      <c r="F373" s="996"/>
      <c r="G373" s="948"/>
      <c r="H373" s="963"/>
      <c r="I373" s="1" t="s">
        <v>10</v>
      </c>
      <c r="J373" s="980"/>
      <c r="K373" s="5"/>
      <c r="L373" s="7" t="s">
        <v>9</v>
      </c>
      <c r="M373" s="7"/>
      <c r="N373" s="469">
        <v>45</v>
      </c>
      <c r="O373" s="671">
        <f t="shared" si="138"/>
        <v>43.15</v>
      </c>
      <c r="P373" s="788">
        <f t="shared" si="142"/>
        <v>42.187999999999995</v>
      </c>
      <c r="Q373" s="469">
        <v>41.3</v>
      </c>
      <c r="R373" s="671">
        <f t="shared" si="139"/>
        <v>40.25</v>
      </c>
      <c r="S373" s="469">
        <v>39.200000000000003</v>
      </c>
      <c r="T373" s="788">
        <f t="shared" si="143"/>
        <v>39.182000000000002</v>
      </c>
      <c r="U373" s="788">
        <f t="shared" si="144"/>
        <v>38.840000000000003</v>
      </c>
      <c r="V373" s="671">
        <f t="shared" si="145"/>
        <v>38.75</v>
      </c>
      <c r="W373" s="469">
        <v>38.299999999999997</v>
      </c>
      <c r="X373" s="671">
        <f t="shared" si="140"/>
        <v>37.75</v>
      </c>
      <c r="Y373" s="469">
        <v>37.200000000000003</v>
      </c>
      <c r="Z373" s="671">
        <f t="shared" si="141"/>
        <v>36.85</v>
      </c>
      <c r="AA373" s="469">
        <v>36.5</v>
      </c>
      <c r="AB373" s="469">
        <v>36</v>
      </c>
      <c r="AC373" s="469">
        <v>35.6</v>
      </c>
      <c r="AD373" s="469">
        <v>35</v>
      </c>
      <c r="AE373" s="469">
        <v>34.299999999999997</v>
      </c>
      <c r="AF373" s="469">
        <v>33.4</v>
      </c>
      <c r="AG373" s="469">
        <v>32.5</v>
      </c>
      <c r="AH373" s="469">
        <v>31.2</v>
      </c>
      <c r="AI373" s="470">
        <v>29.7</v>
      </c>
      <c r="AJ373" s="1102"/>
      <c r="AK373" s="1102"/>
    </row>
    <row r="374" spans="2:37" ht="12.75" customHeight="1" x14ac:dyDescent="0.2">
      <c r="B374" s="924" t="s">
        <v>57</v>
      </c>
      <c r="C374" s="927" t="s">
        <v>60</v>
      </c>
      <c r="D374" s="930" t="s">
        <v>75</v>
      </c>
      <c r="E374" s="931"/>
      <c r="F374" s="981">
        <v>1000</v>
      </c>
      <c r="G374" s="939" t="s">
        <v>51</v>
      </c>
      <c r="H374" s="961" t="s">
        <v>24</v>
      </c>
      <c r="I374" s="64">
        <v>1992</v>
      </c>
      <c r="J374" s="980"/>
      <c r="K374" s="3"/>
      <c r="L374" s="3">
        <v>45</v>
      </c>
      <c r="M374" s="3">
        <v>45</v>
      </c>
      <c r="N374" s="469">
        <v>45</v>
      </c>
      <c r="O374" s="671">
        <f t="shared" si="138"/>
        <v>43.15</v>
      </c>
      <c r="P374" s="788">
        <f t="shared" si="142"/>
        <v>42.187999999999995</v>
      </c>
      <c r="Q374" s="469">
        <v>41.3</v>
      </c>
      <c r="R374" s="671">
        <f t="shared" si="139"/>
        <v>40.25</v>
      </c>
      <c r="S374" s="469">
        <v>39.200000000000003</v>
      </c>
      <c r="T374" s="788">
        <f t="shared" si="143"/>
        <v>39.182000000000002</v>
      </c>
      <c r="U374" s="788">
        <f t="shared" si="144"/>
        <v>38.840000000000003</v>
      </c>
      <c r="V374" s="671">
        <f t="shared" si="145"/>
        <v>38.75</v>
      </c>
      <c r="W374" s="469">
        <v>38.299999999999997</v>
      </c>
      <c r="X374" s="671">
        <f t="shared" si="140"/>
        <v>37.75</v>
      </c>
      <c r="Y374" s="469">
        <v>37.200000000000003</v>
      </c>
      <c r="Z374" s="671">
        <f t="shared" si="141"/>
        <v>36.85</v>
      </c>
      <c r="AA374" s="469">
        <v>36.5</v>
      </c>
      <c r="AB374" s="469">
        <v>36</v>
      </c>
      <c r="AC374" s="469">
        <v>35.6</v>
      </c>
      <c r="AD374" s="469">
        <v>35</v>
      </c>
      <c r="AE374" s="469">
        <v>34.299999999999997</v>
      </c>
      <c r="AF374" s="469">
        <v>33.4</v>
      </c>
      <c r="AG374" s="469">
        <v>32.5</v>
      </c>
      <c r="AH374" s="469">
        <v>31.2</v>
      </c>
      <c r="AI374" s="470">
        <v>29.7</v>
      </c>
      <c r="AJ374" s="1102"/>
      <c r="AK374" s="1102"/>
    </row>
    <row r="375" spans="2:37" x14ac:dyDescent="0.2">
      <c r="B375" s="925"/>
      <c r="C375" s="928"/>
      <c r="D375" s="932"/>
      <c r="E375" s="933"/>
      <c r="F375" s="982"/>
      <c r="G375" s="940"/>
      <c r="H375" s="962"/>
      <c r="I375" s="1" t="s">
        <v>11</v>
      </c>
      <c r="J375" s="980"/>
      <c r="K375" s="2"/>
      <c r="L375" s="2">
        <v>45</v>
      </c>
      <c r="M375" s="2">
        <v>45</v>
      </c>
      <c r="N375" s="469">
        <v>45</v>
      </c>
      <c r="O375" s="671">
        <f t="shared" si="138"/>
        <v>43.15</v>
      </c>
      <c r="P375" s="788">
        <f t="shared" si="142"/>
        <v>42.187999999999995</v>
      </c>
      <c r="Q375" s="469">
        <v>41.3</v>
      </c>
      <c r="R375" s="671">
        <f t="shared" si="139"/>
        <v>40.25</v>
      </c>
      <c r="S375" s="469">
        <v>39.200000000000003</v>
      </c>
      <c r="T375" s="788">
        <f t="shared" si="143"/>
        <v>39.182000000000002</v>
      </c>
      <c r="U375" s="788">
        <f t="shared" si="144"/>
        <v>38.840000000000003</v>
      </c>
      <c r="V375" s="671">
        <f t="shared" si="145"/>
        <v>38.75</v>
      </c>
      <c r="W375" s="469">
        <v>38.299999999999997</v>
      </c>
      <c r="X375" s="671">
        <f t="shared" si="140"/>
        <v>37.75</v>
      </c>
      <c r="Y375" s="469">
        <v>37.200000000000003</v>
      </c>
      <c r="Z375" s="671">
        <f t="shared" si="141"/>
        <v>36.85</v>
      </c>
      <c r="AA375" s="469">
        <v>36.5</v>
      </c>
      <c r="AB375" s="469">
        <v>36</v>
      </c>
      <c r="AC375" s="469">
        <v>35.6</v>
      </c>
      <c r="AD375" s="469">
        <v>35</v>
      </c>
      <c r="AE375" s="469">
        <v>34.299999999999997</v>
      </c>
      <c r="AF375" s="469">
        <v>33.4</v>
      </c>
      <c r="AG375" s="469">
        <v>32.5</v>
      </c>
      <c r="AH375" s="469">
        <v>31.2</v>
      </c>
      <c r="AI375" s="470">
        <v>29.7</v>
      </c>
      <c r="AJ375" s="1102"/>
      <c r="AK375" s="1102"/>
    </row>
    <row r="376" spans="2:37" x14ac:dyDescent="0.2">
      <c r="B376" s="925"/>
      <c r="C376" s="928"/>
      <c r="D376" s="932"/>
      <c r="E376" s="933"/>
      <c r="F376" s="982"/>
      <c r="G376" s="940"/>
      <c r="H376" s="962"/>
      <c r="I376" s="1" t="s">
        <v>12</v>
      </c>
      <c r="J376" s="980"/>
      <c r="K376" s="5"/>
      <c r="L376" s="7" t="s">
        <v>9</v>
      </c>
      <c r="M376" s="7"/>
      <c r="N376" s="469">
        <v>45</v>
      </c>
      <c r="O376" s="671">
        <f t="shared" si="138"/>
        <v>43.15</v>
      </c>
      <c r="P376" s="788">
        <f t="shared" si="142"/>
        <v>42.187999999999995</v>
      </c>
      <c r="Q376" s="469">
        <v>41.3</v>
      </c>
      <c r="R376" s="671">
        <f t="shared" si="139"/>
        <v>40.25</v>
      </c>
      <c r="S376" s="469">
        <v>39.200000000000003</v>
      </c>
      <c r="T376" s="788">
        <f t="shared" si="143"/>
        <v>39.182000000000002</v>
      </c>
      <c r="U376" s="788">
        <f t="shared" si="144"/>
        <v>38.840000000000003</v>
      </c>
      <c r="V376" s="671">
        <f t="shared" si="145"/>
        <v>38.75</v>
      </c>
      <c r="W376" s="469">
        <v>38.299999999999997</v>
      </c>
      <c r="X376" s="671">
        <f t="shared" si="140"/>
        <v>37.75</v>
      </c>
      <c r="Y376" s="469">
        <v>37.200000000000003</v>
      </c>
      <c r="Z376" s="671">
        <f t="shared" si="141"/>
        <v>36.85</v>
      </c>
      <c r="AA376" s="469">
        <v>36.5</v>
      </c>
      <c r="AB376" s="469">
        <v>36</v>
      </c>
      <c r="AC376" s="469">
        <v>35.6</v>
      </c>
      <c r="AD376" s="469">
        <v>35</v>
      </c>
      <c r="AE376" s="469">
        <v>34.299999999999997</v>
      </c>
      <c r="AF376" s="469">
        <v>33.4</v>
      </c>
      <c r="AG376" s="469">
        <v>32.5</v>
      </c>
      <c r="AH376" s="469">
        <v>31.2</v>
      </c>
      <c r="AI376" s="470">
        <v>29.7</v>
      </c>
      <c r="AJ376" s="1102"/>
      <c r="AK376" s="1102"/>
    </row>
    <row r="377" spans="2:37" x14ac:dyDescent="0.2">
      <c r="B377" s="985"/>
      <c r="C377" s="986"/>
      <c r="D377" s="945"/>
      <c r="E377" s="946"/>
      <c r="F377" s="996"/>
      <c r="G377" s="948"/>
      <c r="H377" s="963"/>
      <c r="I377" s="1" t="s">
        <v>13</v>
      </c>
      <c r="J377" s="980"/>
      <c r="K377" s="5"/>
      <c r="L377" s="7" t="s">
        <v>9</v>
      </c>
      <c r="M377" s="7"/>
      <c r="N377" s="469">
        <v>45</v>
      </c>
      <c r="O377" s="671">
        <f t="shared" si="138"/>
        <v>43.15</v>
      </c>
      <c r="P377" s="788">
        <f t="shared" si="142"/>
        <v>42.187999999999995</v>
      </c>
      <c r="Q377" s="469">
        <v>41.3</v>
      </c>
      <c r="R377" s="671">
        <f t="shared" si="139"/>
        <v>40.25</v>
      </c>
      <c r="S377" s="469">
        <v>39.200000000000003</v>
      </c>
      <c r="T377" s="788">
        <f t="shared" si="143"/>
        <v>39.182000000000002</v>
      </c>
      <c r="U377" s="788">
        <f t="shared" si="144"/>
        <v>38.840000000000003</v>
      </c>
      <c r="V377" s="671">
        <f t="shared" si="145"/>
        <v>38.75</v>
      </c>
      <c r="W377" s="469">
        <v>38.299999999999997</v>
      </c>
      <c r="X377" s="671">
        <f t="shared" si="140"/>
        <v>37.75</v>
      </c>
      <c r="Y377" s="469">
        <v>37.200000000000003</v>
      </c>
      <c r="Z377" s="671">
        <f t="shared" si="141"/>
        <v>36.85</v>
      </c>
      <c r="AA377" s="469">
        <v>36.5</v>
      </c>
      <c r="AB377" s="469">
        <v>36</v>
      </c>
      <c r="AC377" s="469">
        <v>35.6</v>
      </c>
      <c r="AD377" s="469">
        <v>35</v>
      </c>
      <c r="AE377" s="469">
        <v>34.299999999999997</v>
      </c>
      <c r="AF377" s="469">
        <v>33.4</v>
      </c>
      <c r="AG377" s="469">
        <v>32.5</v>
      </c>
      <c r="AH377" s="469">
        <v>31.2</v>
      </c>
      <c r="AI377" s="470">
        <v>29.7</v>
      </c>
      <c r="AJ377" s="1102"/>
      <c r="AK377" s="1102"/>
    </row>
    <row r="378" spans="2:37" ht="12.75" customHeight="1" x14ac:dyDescent="0.2">
      <c r="B378" s="924" t="s">
        <v>57</v>
      </c>
      <c r="C378" s="927" t="s">
        <v>66</v>
      </c>
      <c r="D378" s="930" t="s">
        <v>73</v>
      </c>
      <c r="E378" s="931"/>
      <c r="F378" s="981">
        <v>1000</v>
      </c>
      <c r="G378" s="939" t="s">
        <v>51</v>
      </c>
      <c r="H378" s="961" t="s">
        <v>24</v>
      </c>
      <c r="I378" s="1">
        <v>1995</v>
      </c>
      <c r="J378" s="980"/>
      <c r="K378" s="2"/>
      <c r="L378" s="2">
        <v>45</v>
      </c>
      <c r="M378" s="2">
        <v>45</v>
      </c>
      <c r="N378" s="469">
        <v>45</v>
      </c>
      <c r="O378" s="671">
        <f t="shared" si="138"/>
        <v>43.15</v>
      </c>
      <c r="P378" s="788">
        <f t="shared" si="142"/>
        <v>42.187999999999995</v>
      </c>
      <c r="Q378" s="469">
        <v>41.3</v>
      </c>
      <c r="R378" s="671">
        <f t="shared" si="139"/>
        <v>40.25</v>
      </c>
      <c r="S378" s="469">
        <v>39.200000000000003</v>
      </c>
      <c r="T378" s="788">
        <f t="shared" si="143"/>
        <v>39.182000000000002</v>
      </c>
      <c r="U378" s="788">
        <f t="shared" si="144"/>
        <v>38.840000000000003</v>
      </c>
      <c r="V378" s="671">
        <f t="shared" si="145"/>
        <v>38.75</v>
      </c>
      <c r="W378" s="469">
        <v>38.299999999999997</v>
      </c>
      <c r="X378" s="671">
        <f t="shared" si="140"/>
        <v>37.75</v>
      </c>
      <c r="Y378" s="469">
        <v>37.200000000000003</v>
      </c>
      <c r="Z378" s="671">
        <f t="shared" si="141"/>
        <v>36.85</v>
      </c>
      <c r="AA378" s="469">
        <v>36.5</v>
      </c>
      <c r="AB378" s="469">
        <v>36</v>
      </c>
      <c r="AC378" s="469">
        <v>35.6</v>
      </c>
      <c r="AD378" s="469">
        <v>35</v>
      </c>
      <c r="AE378" s="469">
        <v>34.299999999999997</v>
      </c>
      <c r="AF378" s="469">
        <v>33.4</v>
      </c>
      <c r="AG378" s="469">
        <v>32.5</v>
      </c>
      <c r="AH378" s="469">
        <v>31.2</v>
      </c>
      <c r="AI378" s="470">
        <v>29.7</v>
      </c>
      <c r="AJ378" s="1102"/>
      <c r="AK378" s="1102"/>
    </row>
    <row r="379" spans="2:37" x14ac:dyDescent="0.2">
      <c r="B379" s="925"/>
      <c r="C379" s="928"/>
      <c r="D379" s="932"/>
      <c r="E379" s="933"/>
      <c r="F379" s="982"/>
      <c r="G379" s="940"/>
      <c r="H379" s="962"/>
      <c r="I379" s="1" t="s">
        <v>26</v>
      </c>
      <c r="J379" s="980"/>
      <c r="K379" s="5"/>
      <c r="L379" s="7" t="s">
        <v>9</v>
      </c>
      <c r="M379" s="7"/>
      <c r="N379" s="469">
        <v>45</v>
      </c>
      <c r="O379" s="671">
        <f t="shared" si="138"/>
        <v>43.15</v>
      </c>
      <c r="P379" s="788">
        <f t="shared" si="142"/>
        <v>42.187999999999995</v>
      </c>
      <c r="Q379" s="469">
        <v>41.3</v>
      </c>
      <c r="R379" s="671">
        <f t="shared" si="139"/>
        <v>40.25</v>
      </c>
      <c r="S379" s="469">
        <v>39.200000000000003</v>
      </c>
      <c r="T379" s="788">
        <f t="shared" si="143"/>
        <v>39.182000000000002</v>
      </c>
      <c r="U379" s="788">
        <f t="shared" si="144"/>
        <v>38.840000000000003</v>
      </c>
      <c r="V379" s="671">
        <f t="shared" si="145"/>
        <v>38.75</v>
      </c>
      <c r="W379" s="469">
        <v>38.299999999999997</v>
      </c>
      <c r="X379" s="671">
        <f t="shared" si="140"/>
        <v>37.75</v>
      </c>
      <c r="Y379" s="469">
        <v>37.200000000000003</v>
      </c>
      <c r="Z379" s="671">
        <f t="shared" si="141"/>
        <v>36.85</v>
      </c>
      <c r="AA379" s="469">
        <v>36.5</v>
      </c>
      <c r="AB379" s="469">
        <v>36</v>
      </c>
      <c r="AC379" s="469">
        <v>35.6</v>
      </c>
      <c r="AD379" s="469">
        <v>35</v>
      </c>
      <c r="AE379" s="469">
        <v>34.299999999999997</v>
      </c>
      <c r="AF379" s="469">
        <v>33.4</v>
      </c>
      <c r="AG379" s="469">
        <v>32.5</v>
      </c>
      <c r="AH379" s="469">
        <v>31.2</v>
      </c>
      <c r="AI379" s="470">
        <v>29.7</v>
      </c>
      <c r="AJ379" s="1102"/>
      <c r="AK379" s="1102"/>
    </row>
    <row r="380" spans="2:37" x14ac:dyDescent="0.2">
      <c r="B380" s="925"/>
      <c r="C380" s="928"/>
      <c r="D380" s="932"/>
      <c r="E380" s="933"/>
      <c r="F380" s="982"/>
      <c r="G380" s="940"/>
      <c r="H380" s="962"/>
      <c r="I380" s="1" t="s">
        <v>15</v>
      </c>
      <c r="J380" s="980"/>
      <c r="K380" s="5"/>
      <c r="L380" s="7" t="s">
        <v>9</v>
      </c>
      <c r="M380" s="7"/>
      <c r="N380" s="469">
        <v>45</v>
      </c>
      <c r="O380" s="671">
        <f t="shared" si="138"/>
        <v>43.15</v>
      </c>
      <c r="P380" s="788">
        <f t="shared" si="142"/>
        <v>42.187999999999995</v>
      </c>
      <c r="Q380" s="469">
        <v>41.3</v>
      </c>
      <c r="R380" s="671">
        <f t="shared" si="139"/>
        <v>40.25</v>
      </c>
      <c r="S380" s="469">
        <v>39.200000000000003</v>
      </c>
      <c r="T380" s="788">
        <f t="shared" si="143"/>
        <v>39.182000000000002</v>
      </c>
      <c r="U380" s="788">
        <f t="shared" si="144"/>
        <v>38.840000000000003</v>
      </c>
      <c r="V380" s="671">
        <f t="shared" si="145"/>
        <v>38.75</v>
      </c>
      <c r="W380" s="469">
        <v>38.299999999999997</v>
      </c>
      <c r="X380" s="671">
        <f t="shared" si="140"/>
        <v>37.75</v>
      </c>
      <c r="Y380" s="469">
        <v>37.200000000000003</v>
      </c>
      <c r="Z380" s="671">
        <f t="shared" si="141"/>
        <v>36.85</v>
      </c>
      <c r="AA380" s="469">
        <v>36.5</v>
      </c>
      <c r="AB380" s="469">
        <v>36</v>
      </c>
      <c r="AC380" s="469">
        <v>35.6</v>
      </c>
      <c r="AD380" s="469">
        <v>35</v>
      </c>
      <c r="AE380" s="469">
        <v>34.299999999999997</v>
      </c>
      <c r="AF380" s="469">
        <v>33.4</v>
      </c>
      <c r="AG380" s="469">
        <v>32.5</v>
      </c>
      <c r="AH380" s="469">
        <v>31.2</v>
      </c>
      <c r="AI380" s="470">
        <v>29.7</v>
      </c>
      <c r="AJ380" s="1102"/>
      <c r="AK380" s="1102"/>
    </row>
    <row r="381" spans="2:37" x14ac:dyDescent="0.2">
      <c r="B381" s="985"/>
      <c r="C381" s="928"/>
      <c r="D381" s="945"/>
      <c r="E381" s="946"/>
      <c r="F381" s="996"/>
      <c r="G381" s="948"/>
      <c r="H381" s="963"/>
      <c r="I381" s="1" t="s">
        <v>27</v>
      </c>
      <c r="J381" s="980"/>
      <c r="K381" s="5"/>
      <c r="L381" s="7" t="s">
        <v>9</v>
      </c>
      <c r="M381" s="7"/>
      <c r="N381" s="469">
        <v>45</v>
      </c>
      <c r="O381" s="671">
        <f t="shared" si="138"/>
        <v>43.15</v>
      </c>
      <c r="P381" s="788">
        <f t="shared" si="142"/>
        <v>42.187999999999995</v>
      </c>
      <c r="Q381" s="469">
        <v>41.3</v>
      </c>
      <c r="R381" s="671">
        <f t="shared" si="139"/>
        <v>40.25</v>
      </c>
      <c r="S381" s="469">
        <v>39.200000000000003</v>
      </c>
      <c r="T381" s="788">
        <f t="shared" si="143"/>
        <v>39.182000000000002</v>
      </c>
      <c r="U381" s="788">
        <f t="shared" si="144"/>
        <v>38.840000000000003</v>
      </c>
      <c r="V381" s="671">
        <f t="shared" si="145"/>
        <v>38.75</v>
      </c>
      <c r="W381" s="469">
        <v>38.299999999999997</v>
      </c>
      <c r="X381" s="671">
        <f t="shared" si="140"/>
        <v>37.75</v>
      </c>
      <c r="Y381" s="469">
        <v>37.200000000000003</v>
      </c>
      <c r="Z381" s="671">
        <f t="shared" si="141"/>
        <v>36.85</v>
      </c>
      <c r="AA381" s="469">
        <v>36.5</v>
      </c>
      <c r="AB381" s="469">
        <v>36</v>
      </c>
      <c r="AC381" s="469">
        <v>35.6</v>
      </c>
      <c r="AD381" s="469">
        <v>35</v>
      </c>
      <c r="AE381" s="469">
        <v>34.299999999999997</v>
      </c>
      <c r="AF381" s="469">
        <v>33.4</v>
      </c>
      <c r="AG381" s="469">
        <v>32.5</v>
      </c>
      <c r="AH381" s="469">
        <v>31.2</v>
      </c>
      <c r="AI381" s="470">
        <v>29.7</v>
      </c>
      <c r="AJ381" s="1102"/>
      <c r="AK381" s="1102"/>
    </row>
    <row r="382" spans="2:37" ht="12.75" customHeight="1" x14ac:dyDescent="0.2">
      <c r="B382" s="1185" t="s">
        <v>57</v>
      </c>
      <c r="C382" s="927" t="s">
        <v>70</v>
      </c>
      <c r="D382" s="930" t="s">
        <v>75</v>
      </c>
      <c r="E382" s="931"/>
      <c r="F382" s="1238" t="s">
        <v>313</v>
      </c>
      <c r="G382" s="939" t="s">
        <v>51</v>
      </c>
      <c r="H382" s="961" t="s">
        <v>24</v>
      </c>
      <c r="I382" s="1">
        <v>1998</v>
      </c>
      <c r="J382" s="980"/>
      <c r="K382" s="2"/>
      <c r="L382" s="2">
        <v>45</v>
      </c>
      <c r="M382" s="2">
        <v>45</v>
      </c>
      <c r="N382" s="469">
        <v>45</v>
      </c>
      <c r="O382" s="671">
        <f t="shared" si="138"/>
        <v>43.15</v>
      </c>
      <c r="P382" s="788">
        <f t="shared" si="142"/>
        <v>42.187999999999995</v>
      </c>
      <c r="Q382" s="2">
        <v>41.3</v>
      </c>
      <c r="R382" s="671">
        <f t="shared" si="139"/>
        <v>40.25</v>
      </c>
      <c r="S382" s="2">
        <v>39.200000000000003</v>
      </c>
      <c r="T382" s="788">
        <f t="shared" si="143"/>
        <v>39.182000000000002</v>
      </c>
      <c r="U382" s="788">
        <f t="shared" si="144"/>
        <v>38.840000000000003</v>
      </c>
      <c r="V382" s="671">
        <f t="shared" si="145"/>
        <v>38.75</v>
      </c>
      <c r="W382" s="2">
        <v>38.299999999999997</v>
      </c>
      <c r="X382" s="671">
        <f t="shared" si="140"/>
        <v>37.75</v>
      </c>
      <c r="Y382" s="2">
        <v>37.200000000000003</v>
      </c>
      <c r="Z382" s="671">
        <f t="shared" si="141"/>
        <v>36.85</v>
      </c>
      <c r="AA382" s="469">
        <v>36.5</v>
      </c>
      <c r="AB382" s="2">
        <v>36</v>
      </c>
      <c r="AC382" s="469">
        <v>35.6</v>
      </c>
      <c r="AD382" s="469">
        <v>35</v>
      </c>
      <c r="AE382" s="469">
        <v>34.299999999999997</v>
      </c>
      <c r="AF382" s="2">
        <v>33.4</v>
      </c>
      <c r="AG382" s="469">
        <v>32.5</v>
      </c>
      <c r="AH382" s="469">
        <v>31.2</v>
      </c>
      <c r="AI382" s="470">
        <v>29.7</v>
      </c>
      <c r="AJ382" s="1102"/>
      <c r="AK382" s="1102"/>
    </row>
    <row r="383" spans="2:37" x14ac:dyDescent="0.2">
      <c r="B383" s="1155"/>
      <c r="C383" s="928"/>
      <c r="D383" s="932"/>
      <c r="E383" s="933"/>
      <c r="F383" s="1042"/>
      <c r="G383" s="940"/>
      <c r="H383" s="962"/>
      <c r="I383" s="1" t="s">
        <v>17</v>
      </c>
      <c r="J383" s="980"/>
      <c r="K383" s="2">
        <v>75</v>
      </c>
      <c r="L383" s="2">
        <v>45</v>
      </c>
      <c r="M383" s="2">
        <v>45</v>
      </c>
      <c r="N383" s="469">
        <v>45</v>
      </c>
      <c r="O383" s="2">
        <v>42.5</v>
      </c>
      <c r="P383" s="788">
        <f t="shared" si="142"/>
        <v>41.823999999999998</v>
      </c>
      <c r="Q383" s="2">
        <v>41.2</v>
      </c>
      <c r="R383" s="2">
        <v>40.200000000000003</v>
      </c>
      <c r="S383" s="2">
        <v>39.4</v>
      </c>
      <c r="T383" s="788">
        <f t="shared" si="143"/>
        <v>39.373999999999995</v>
      </c>
      <c r="U383" s="788">
        <f t="shared" si="144"/>
        <v>38.880000000000003</v>
      </c>
      <c r="V383" s="671">
        <f t="shared" si="145"/>
        <v>38.75</v>
      </c>
      <c r="W383" s="2">
        <v>38.1</v>
      </c>
      <c r="X383" s="671">
        <f t="shared" si="140"/>
        <v>37.700000000000003</v>
      </c>
      <c r="Y383" s="2">
        <v>37.299999999999997</v>
      </c>
      <c r="Z383" s="671">
        <f t="shared" si="141"/>
        <v>36.9</v>
      </c>
      <c r="AA383" s="469">
        <v>36.5</v>
      </c>
      <c r="AB383" s="2">
        <v>36.1</v>
      </c>
      <c r="AC383" s="469">
        <v>35.6</v>
      </c>
      <c r="AD383" s="469">
        <v>35</v>
      </c>
      <c r="AE383" s="469">
        <v>34.299999999999997</v>
      </c>
      <c r="AF383" s="2">
        <v>33.5</v>
      </c>
      <c r="AG383" s="2">
        <v>32.4</v>
      </c>
      <c r="AH383" s="469">
        <v>31.2</v>
      </c>
      <c r="AI383" s="470">
        <v>29.7</v>
      </c>
      <c r="AJ383" s="1102"/>
      <c r="AK383" s="1102"/>
    </row>
    <row r="384" spans="2:37" x14ac:dyDescent="0.2">
      <c r="B384" s="1156"/>
      <c r="C384" s="986"/>
      <c r="D384" s="945"/>
      <c r="E384" s="946"/>
      <c r="F384" s="1043"/>
      <c r="G384" s="948"/>
      <c r="H384" s="963"/>
      <c r="I384" s="1" t="s">
        <v>18</v>
      </c>
      <c r="J384" s="980"/>
      <c r="K384" s="5"/>
      <c r="L384" s="7" t="s">
        <v>9</v>
      </c>
      <c r="M384" s="7"/>
      <c r="N384" s="469">
        <v>45</v>
      </c>
      <c r="O384" s="766">
        <v>42.5</v>
      </c>
      <c r="P384" s="788">
        <f t="shared" si="142"/>
        <v>41.823999999999998</v>
      </c>
      <c r="Q384" s="766">
        <v>41.2</v>
      </c>
      <c r="R384" s="766">
        <v>40.200000000000003</v>
      </c>
      <c r="S384" s="766">
        <v>39.4</v>
      </c>
      <c r="T384" s="788">
        <f t="shared" si="143"/>
        <v>39.373999999999995</v>
      </c>
      <c r="U384" s="788">
        <f t="shared" si="144"/>
        <v>38.880000000000003</v>
      </c>
      <c r="V384" s="671">
        <f t="shared" si="145"/>
        <v>38.75</v>
      </c>
      <c r="W384" s="766">
        <v>38.1</v>
      </c>
      <c r="X384" s="671">
        <f t="shared" si="140"/>
        <v>37.700000000000003</v>
      </c>
      <c r="Y384" s="766">
        <v>37.299999999999997</v>
      </c>
      <c r="Z384" s="671">
        <f t="shared" si="141"/>
        <v>36.9</v>
      </c>
      <c r="AA384" s="469">
        <v>36.5</v>
      </c>
      <c r="AB384" s="766">
        <v>36.1</v>
      </c>
      <c r="AC384" s="469">
        <v>35.6</v>
      </c>
      <c r="AD384" s="469">
        <v>35</v>
      </c>
      <c r="AE384" s="469">
        <v>34.299999999999997</v>
      </c>
      <c r="AF384" s="766">
        <v>33.5</v>
      </c>
      <c r="AG384" s="766">
        <v>32.4</v>
      </c>
      <c r="AH384" s="469">
        <v>31.2</v>
      </c>
      <c r="AI384" s="470">
        <v>29.7</v>
      </c>
      <c r="AJ384" s="1102"/>
      <c r="AK384" s="1102"/>
    </row>
    <row r="385" spans="2:37" x14ac:dyDescent="0.2">
      <c r="B385" s="1185" t="s">
        <v>57</v>
      </c>
      <c r="C385" s="927" t="s">
        <v>72</v>
      </c>
      <c r="D385" s="930" t="s">
        <v>75</v>
      </c>
      <c r="E385" s="931"/>
      <c r="F385" s="1238" t="s">
        <v>313</v>
      </c>
      <c r="G385" s="939" t="s">
        <v>51</v>
      </c>
      <c r="H385" s="961" t="s">
        <v>24</v>
      </c>
      <c r="I385" s="1">
        <v>2001</v>
      </c>
      <c r="J385" s="980"/>
      <c r="K385" s="2">
        <v>75</v>
      </c>
      <c r="L385" s="2">
        <v>45</v>
      </c>
      <c r="M385" s="2">
        <v>45</v>
      </c>
      <c r="N385" s="469">
        <v>45</v>
      </c>
      <c r="O385" s="766">
        <v>42.5</v>
      </c>
      <c r="P385" s="788">
        <f t="shared" si="142"/>
        <v>41.823999999999998</v>
      </c>
      <c r="Q385" s="766">
        <v>41.2</v>
      </c>
      <c r="R385" s="766">
        <v>40.200000000000003</v>
      </c>
      <c r="S385" s="766">
        <v>39.4</v>
      </c>
      <c r="T385" s="788">
        <f t="shared" si="143"/>
        <v>39.373999999999995</v>
      </c>
      <c r="U385" s="788">
        <f t="shared" si="144"/>
        <v>38.880000000000003</v>
      </c>
      <c r="V385" s="671">
        <f t="shared" si="145"/>
        <v>38.75</v>
      </c>
      <c r="W385" s="766">
        <v>38.1</v>
      </c>
      <c r="X385" s="671">
        <f t="shared" si="140"/>
        <v>37.700000000000003</v>
      </c>
      <c r="Y385" s="766">
        <v>37.299999999999997</v>
      </c>
      <c r="Z385" s="671">
        <f t="shared" si="141"/>
        <v>36.9</v>
      </c>
      <c r="AA385" s="469">
        <v>36.5</v>
      </c>
      <c r="AB385" s="766">
        <v>36.1</v>
      </c>
      <c r="AC385" s="469">
        <v>35.6</v>
      </c>
      <c r="AD385" s="469">
        <v>35</v>
      </c>
      <c r="AE385" s="469">
        <v>34.299999999999997</v>
      </c>
      <c r="AF385" s="766">
        <v>33.5</v>
      </c>
      <c r="AG385" s="766">
        <v>32.4</v>
      </c>
      <c r="AH385" s="469">
        <v>31.2</v>
      </c>
      <c r="AI385" s="470">
        <v>29.7</v>
      </c>
      <c r="AJ385" s="1102"/>
      <c r="AK385" s="1102"/>
    </row>
    <row r="386" spans="2:37" x14ac:dyDescent="0.2">
      <c r="B386" s="1155"/>
      <c r="C386" s="928"/>
      <c r="D386" s="932"/>
      <c r="E386" s="933"/>
      <c r="F386" s="1042"/>
      <c r="G386" s="940"/>
      <c r="H386" s="962"/>
      <c r="I386" s="1" t="s">
        <v>20</v>
      </c>
      <c r="J386" s="980"/>
      <c r="K386" s="5"/>
      <c r="L386" s="7" t="s">
        <v>9</v>
      </c>
      <c r="M386" s="7"/>
      <c r="N386" s="469">
        <v>45</v>
      </c>
      <c r="O386" s="766">
        <v>42.5</v>
      </c>
      <c r="P386" s="788">
        <f t="shared" si="142"/>
        <v>41.823999999999998</v>
      </c>
      <c r="Q386" s="766">
        <v>41.2</v>
      </c>
      <c r="R386" s="766">
        <v>40.200000000000003</v>
      </c>
      <c r="S386" s="766">
        <v>39.4</v>
      </c>
      <c r="T386" s="788">
        <f t="shared" si="143"/>
        <v>39.373999999999995</v>
      </c>
      <c r="U386" s="788">
        <f t="shared" si="144"/>
        <v>38.880000000000003</v>
      </c>
      <c r="V386" s="671">
        <f t="shared" si="145"/>
        <v>38.75</v>
      </c>
      <c r="W386" s="766">
        <v>38.1</v>
      </c>
      <c r="X386" s="671">
        <f t="shared" si="140"/>
        <v>37.700000000000003</v>
      </c>
      <c r="Y386" s="766">
        <v>37.299999999999997</v>
      </c>
      <c r="Z386" s="671">
        <f t="shared" si="141"/>
        <v>36.9</v>
      </c>
      <c r="AA386" s="469">
        <v>36.5</v>
      </c>
      <c r="AB386" s="766">
        <v>36.1</v>
      </c>
      <c r="AC386" s="469">
        <v>35.6</v>
      </c>
      <c r="AD386" s="469">
        <v>35</v>
      </c>
      <c r="AE386" s="469">
        <v>34.299999999999997</v>
      </c>
      <c r="AF386" s="766">
        <v>33.5</v>
      </c>
      <c r="AG386" s="766">
        <v>32.4</v>
      </c>
      <c r="AH386" s="469">
        <v>31.2</v>
      </c>
      <c r="AI386" s="470">
        <v>29.7</v>
      </c>
      <c r="AJ386" s="1102"/>
      <c r="AK386" s="1102"/>
    </row>
    <row r="387" spans="2:37" x14ac:dyDescent="0.2">
      <c r="B387" s="1156"/>
      <c r="C387" s="986"/>
      <c r="D387" s="945"/>
      <c r="E387" s="946"/>
      <c r="F387" s="1043"/>
      <c r="G387" s="948"/>
      <c r="H387" s="963"/>
      <c r="I387" s="1" t="s">
        <v>21</v>
      </c>
      <c r="J387" s="980"/>
      <c r="K387" s="5"/>
      <c r="L387" s="7" t="s">
        <v>9</v>
      </c>
      <c r="M387" s="7"/>
      <c r="N387" s="469">
        <v>45</v>
      </c>
      <c r="O387" s="766">
        <v>42.5</v>
      </c>
      <c r="P387" s="788">
        <f t="shared" si="142"/>
        <v>41.823999999999998</v>
      </c>
      <c r="Q387" s="766">
        <v>41.2</v>
      </c>
      <c r="R387" s="766">
        <v>40.200000000000003</v>
      </c>
      <c r="S387" s="766">
        <v>39.4</v>
      </c>
      <c r="T387" s="788">
        <f t="shared" si="143"/>
        <v>39.373999999999995</v>
      </c>
      <c r="U387" s="788">
        <f t="shared" si="144"/>
        <v>38.880000000000003</v>
      </c>
      <c r="V387" s="671">
        <f t="shared" si="145"/>
        <v>38.75</v>
      </c>
      <c r="W387" s="766">
        <v>38.1</v>
      </c>
      <c r="X387" s="671">
        <f t="shared" si="140"/>
        <v>37.700000000000003</v>
      </c>
      <c r="Y387" s="766">
        <v>37.299999999999997</v>
      </c>
      <c r="Z387" s="671">
        <f t="shared" si="141"/>
        <v>36.9</v>
      </c>
      <c r="AA387" s="469">
        <v>36.5</v>
      </c>
      <c r="AB387" s="766">
        <v>36.1</v>
      </c>
      <c r="AC387" s="469">
        <v>35.6</v>
      </c>
      <c r="AD387" s="469">
        <v>35</v>
      </c>
      <c r="AE387" s="469">
        <v>34.299999999999997</v>
      </c>
      <c r="AF387" s="766">
        <v>33.5</v>
      </c>
      <c r="AG387" s="766">
        <v>32.4</v>
      </c>
      <c r="AH387" s="469">
        <v>31.2</v>
      </c>
      <c r="AI387" s="470">
        <v>29.7</v>
      </c>
      <c r="AJ387" s="1102"/>
      <c r="AK387" s="1102"/>
    </row>
    <row r="388" spans="2:37" x14ac:dyDescent="0.2">
      <c r="B388" s="1185" t="s">
        <v>57</v>
      </c>
      <c r="C388" s="927" t="s">
        <v>63</v>
      </c>
      <c r="D388" s="930" t="s">
        <v>75</v>
      </c>
      <c r="E388" s="931"/>
      <c r="F388" s="1238" t="s">
        <v>288</v>
      </c>
      <c r="G388" s="939" t="s">
        <v>51</v>
      </c>
      <c r="H388" s="961" t="s">
        <v>24</v>
      </c>
      <c r="I388" s="1">
        <v>2004</v>
      </c>
      <c r="J388" s="980"/>
      <c r="K388" s="2">
        <v>75</v>
      </c>
      <c r="L388" s="2">
        <v>45</v>
      </c>
      <c r="M388" s="2">
        <v>45</v>
      </c>
      <c r="N388" s="469">
        <v>45</v>
      </c>
      <c r="O388" s="766">
        <v>42.5</v>
      </c>
      <c r="P388" s="788">
        <f t="shared" si="142"/>
        <v>41.823999999999998</v>
      </c>
      <c r="Q388" s="766">
        <v>41.2</v>
      </c>
      <c r="R388" s="766">
        <v>40.200000000000003</v>
      </c>
      <c r="S388" s="766">
        <v>39.4</v>
      </c>
      <c r="T388" s="788">
        <f t="shared" si="143"/>
        <v>39.373999999999995</v>
      </c>
      <c r="U388" s="788">
        <f t="shared" si="144"/>
        <v>38.880000000000003</v>
      </c>
      <c r="V388" s="671">
        <f t="shared" si="145"/>
        <v>38.75</v>
      </c>
      <c r="W388" s="766">
        <v>38.1</v>
      </c>
      <c r="X388" s="671">
        <f t="shared" si="140"/>
        <v>37.700000000000003</v>
      </c>
      <c r="Y388" s="766">
        <v>37.299999999999997</v>
      </c>
      <c r="Z388" s="671">
        <f t="shared" si="141"/>
        <v>36.9</v>
      </c>
      <c r="AA388" s="469">
        <v>36.5</v>
      </c>
      <c r="AB388" s="766">
        <v>36.1</v>
      </c>
      <c r="AC388" s="469">
        <v>35.6</v>
      </c>
      <c r="AD388" s="469">
        <v>35</v>
      </c>
      <c r="AE388" s="469">
        <v>34.299999999999997</v>
      </c>
      <c r="AF388" s="766">
        <v>33.5</v>
      </c>
      <c r="AG388" s="766">
        <v>32.4</v>
      </c>
      <c r="AH388" s="469">
        <v>31.2</v>
      </c>
      <c r="AI388" s="470">
        <v>29.7</v>
      </c>
      <c r="AJ388" s="1102"/>
      <c r="AK388" s="1102"/>
    </row>
    <row r="389" spans="2:37" x14ac:dyDescent="0.2">
      <c r="B389" s="1155"/>
      <c r="C389" s="928"/>
      <c r="D389" s="932"/>
      <c r="E389" s="933"/>
      <c r="F389" s="1042"/>
      <c r="G389" s="940"/>
      <c r="H389" s="962"/>
      <c r="I389" s="1" t="s">
        <v>22</v>
      </c>
      <c r="J389" s="980"/>
      <c r="K389" s="5"/>
      <c r="L389" s="7" t="s">
        <v>9</v>
      </c>
      <c r="M389" s="7"/>
      <c r="N389" s="469">
        <v>45</v>
      </c>
      <c r="O389" s="766">
        <v>42.5</v>
      </c>
      <c r="P389" s="788">
        <f t="shared" si="142"/>
        <v>41.823999999999998</v>
      </c>
      <c r="Q389" s="766">
        <v>41.2</v>
      </c>
      <c r="R389" s="766">
        <v>40.200000000000003</v>
      </c>
      <c r="S389" s="766">
        <v>39.4</v>
      </c>
      <c r="T389" s="788">
        <f t="shared" si="143"/>
        <v>39.373999999999995</v>
      </c>
      <c r="U389" s="788">
        <f t="shared" si="144"/>
        <v>38.880000000000003</v>
      </c>
      <c r="V389" s="671">
        <f t="shared" si="145"/>
        <v>38.75</v>
      </c>
      <c r="W389" s="766">
        <v>38.1</v>
      </c>
      <c r="X389" s="671">
        <f t="shared" si="140"/>
        <v>37.700000000000003</v>
      </c>
      <c r="Y389" s="766">
        <v>37.299999999999997</v>
      </c>
      <c r="Z389" s="671">
        <f t="shared" si="141"/>
        <v>36.9</v>
      </c>
      <c r="AA389" s="469">
        <v>36.5</v>
      </c>
      <c r="AB389" s="766">
        <v>36.1</v>
      </c>
      <c r="AC389" s="469">
        <v>35.6</v>
      </c>
      <c r="AD389" s="469">
        <v>35</v>
      </c>
      <c r="AE389" s="469">
        <v>34.299999999999997</v>
      </c>
      <c r="AF389" s="766">
        <v>33.5</v>
      </c>
      <c r="AG389" s="766">
        <v>32.4</v>
      </c>
      <c r="AH389" s="469">
        <v>31.2</v>
      </c>
      <c r="AI389" s="470">
        <v>29.7</v>
      </c>
      <c r="AJ389" s="1102"/>
      <c r="AK389" s="1102"/>
    </row>
    <row r="390" spans="2:37" x14ac:dyDescent="0.2">
      <c r="B390" s="1156"/>
      <c r="C390" s="986"/>
      <c r="D390" s="945"/>
      <c r="E390" s="946"/>
      <c r="F390" s="1043"/>
      <c r="G390" s="948"/>
      <c r="H390" s="963"/>
      <c r="I390" s="1" t="s">
        <v>23</v>
      </c>
      <c r="J390" s="980"/>
      <c r="K390" s="5"/>
      <c r="L390" s="7" t="s">
        <v>9</v>
      </c>
      <c r="M390" s="7"/>
      <c r="N390" s="469">
        <v>45</v>
      </c>
      <c r="O390" s="766">
        <v>42.5</v>
      </c>
      <c r="P390" s="788">
        <f t="shared" si="142"/>
        <v>41.823999999999998</v>
      </c>
      <c r="Q390" s="766">
        <v>41.2</v>
      </c>
      <c r="R390" s="766">
        <v>40.200000000000003</v>
      </c>
      <c r="S390" s="766">
        <v>39.4</v>
      </c>
      <c r="T390" s="788">
        <f t="shared" si="143"/>
        <v>39.373999999999995</v>
      </c>
      <c r="U390" s="788">
        <f t="shared" si="144"/>
        <v>38.880000000000003</v>
      </c>
      <c r="V390" s="671">
        <f t="shared" si="145"/>
        <v>38.75</v>
      </c>
      <c r="W390" s="766">
        <v>38.1</v>
      </c>
      <c r="X390" s="671">
        <f t="shared" si="140"/>
        <v>37.700000000000003</v>
      </c>
      <c r="Y390" s="766">
        <v>37.299999999999997</v>
      </c>
      <c r="Z390" s="671">
        <f t="shared" si="141"/>
        <v>36.9</v>
      </c>
      <c r="AA390" s="469">
        <v>36.5</v>
      </c>
      <c r="AB390" s="766">
        <v>36.1</v>
      </c>
      <c r="AC390" s="469">
        <v>35.6</v>
      </c>
      <c r="AD390" s="469">
        <v>35</v>
      </c>
      <c r="AE390" s="469">
        <v>34.299999999999997</v>
      </c>
      <c r="AF390" s="766">
        <v>33.5</v>
      </c>
      <c r="AG390" s="766">
        <v>32.4</v>
      </c>
      <c r="AH390" s="469">
        <v>31.2</v>
      </c>
      <c r="AI390" s="470">
        <v>29.7</v>
      </c>
      <c r="AJ390" s="1102"/>
      <c r="AK390" s="1102"/>
    </row>
    <row r="391" spans="2:37" ht="13.5" thickBot="1" x14ac:dyDescent="0.25">
      <c r="B391" s="41" t="s">
        <v>57</v>
      </c>
      <c r="C391" s="42" t="s">
        <v>90</v>
      </c>
      <c r="D391" s="1176" t="s">
        <v>87</v>
      </c>
      <c r="E391" s="1158"/>
      <c r="F391" s="222" t="s">
        <v>313</v>
      </c>
      <c r="G391" s="48" t="s">
        <v>51</v>
      </c>
      <c r="H391" s="141" t="s">
        <v>24</v>
      </c>
      <c r="I391" s="26">
        <v>2007</v>
      </c>
      <c r="J391" s="999"/>
      <c r="K391" s="27">
        <v>75</v>
      </c>
      <c r="L391" s="27">
        <v>45</v>
      </c>
      <c r="M391" s="27">
        <v>45</v>
      </c>
      <c r="N391" s="469">
        <v>45</v>
      </c>
      <c r="O391" s="27">
        <v>42.5</v>
      </c>
      <c r="P391" s="791">
        <f t="shared" si="142"/>
        <v>41.823999999999998</v>
      </c>
      <c r="Q391" s="27">
        <v>41.2</v>
      </c>
      <c r="R391" s="27">
        <v>40.200000000000003</v>
      </c>
      <c r="S391" s="27">
        <v>39.4</v>
      </c>
      <c r="T391" s="791">
        <f t="shared" si="143"/>
        <v>39.373999999999995</v>
      </c>
      <c r="U391" s="791">
        <f t="shared" si="144"/>
        <v>38.880000000000003</v>
      </c>
      <c r="V391" s="671">
        <f t="shared" si="145"/>
        <v>38.75</v>
      </c>
      <c r="W391" s="27">
        <v>38.1</v>
      </c>
      <c r="X391" s="671">
        <f t="shared" si="140"/>
        <v>37.700000000000003</v>
      </c>
      <c r="Y391" s="27">
        <v>37.299999999999997</v>
      </c>
      <c r="Z391" s="671">
        <f t="shared" si="141"/>
        <v>36.9</v>
      </c>
      <c r="AA391" s="27">
        <v>36.5</v>
      </c>
      <c r="AB391" s="27">
        <v>36.1</v>
      </c>
      <c r="AC391" s="27">
        <v>35.6</v>
      </c>
      <c r="AD391" s="27">
        <v>35</v>
      </c>
      <c r="AE391" s="27">
        <v>34.299999999999997</v>
      </c>
      <c r="AF391" s="27">
        <v>33.5</v>
      </c>
      <c r="AG391" s="27">
        <v>32.4</v>
      </c>
      <c r="AH391" s="27">
        <v>31.2</v>
      </c>
      <c r="AI391" s="28">
        <v>29.7</v>
      </c>
      <c r="AJ391" s="1102"/>
      <c r="AK391" s="1102"/>
    </row>
    <row r="392" spans="2:37" ht="13.5" thickBot="1" x14ac:dyDescent="0.25">
      <c r="B392" s="33"/>
      <c r="C392" s="33"/>
      <c r="D392" s="33"/>
      <c r="E392" s="33"/>
      <c r="F392" s="100"/>
      <c r="G392" s="33"/>
      <c r="H392" s="912" t="s">
        <v>94</v>
      </c>
      <c r="I392" s="913"/>
      <c r="J392" s="914"/>
      <c r="K392" s="49">
        <f>MIN(K370:K391)</f>
        <v>75</v>
      </c>
      <c r="L392" s="49">
        <f t="shared" ref="L392:AC392" si="146">MIN(L370:L391)</f>
        <v>45</v>
      </c>
      <c r="M392" s="49">
        <f t="shared" si="146"/>
        <v>45</v>
      </c>
      <c r="N392" s="49">
        <f t="shared" si="146"/>
        <v>45</v>
      </c>
      <c r="O392" s="49">
        <f t="shared" si="146"/>
        <v>42.5</v>
      </c>
      <c r="P392" s="789">
        <f t="shared" si="142"/>
        <v>41.823999999999998</v>
      </c>
      <c r="Q392" s="49">
        <f t="shared" si="146"/>
        <v>41.2</v>
      </c>
      <c r="R392" s="49">
        <f t="shared" si="146"/>
        <v>40.200000000000003</v>
      </c>
      <c r="S392" s="49">
        <f t="shared" si="146"/>
        <v>39.200000000000003</v>
      </c>
      <c r="T392" s="789">
        <f t="shared" si="143"/>
        <v>39.178000000000004</v>
      </c>
      <c r="U392" s="789">
        <f t="shared" si="144"/>
        <v>38.760000000000005</v>
      </c>
      <c r="V392" s="49"/>
      <c r="W392" s="49">
        <f t="shared" si="146"/>
        <v>38.1</v>
      </c>
      <c r="X392" s="49"/>
      <c r="Y392" s="49">
        <f t="shared" si="146"/>
        <v>37.200000000000003</v>
      </c>
      <c r="Z392" s="49"/>
      <c r="AA392" s="49">
        <f t="shared" si="146"/>
        <v>36.5</v>
      </c>
      <c r="AB392" s="49">
        <f t="shared" si="146"/>
        <v>36</v>
      </c>
      <c r="AC392" s="49">
        <f t="shared" si="146"/>
        <v>35.6</v>
      </c>
      <c r="AD392" s="135"/>
      <c r="AE392" s="135"/>
      <c r="AF392" s="135"/>
      <c r="AG392" s="135"/>
      <c r="AH392" s="135"/>
      <c r="AI392" s="136"/>
      <c r="AJ392" s="1103"/>
      <c r="AK392" s="1103"/>
    </row>
    <row r="393" spans="2:37" x14ac:dyDescent="0.2">
      <c r="B393" s="33"/>
      <c r="C393" s="33"/>
      <c r="D393" s="33"/>
      <c r="E393" s="33"/>
      <c r="F393" s="100"/>
      <c r="G393" s="100"/>
      <c r="H393" s="33"/>
      <c r="I393" s="15"/>
      <c r="J393" s="16"/>
      <c r="K393" s="16"/>
      <c r="L393" s="17"/>
      <c r="M393" s="17"/>
      <c r="N393" s="17"/>
      <c r="O393" s="17"/>
      <c r="P393" s="495"/>
      <c r="Q393" s="17"/>
      <c r="R393" s="17"/>
      <c r="S393" s="17"/>
      <c r="T393" s="495"/>
      <c r="U393" s="495"/>
      <c r="V393" s="17"/>
      <c r="W393" s="17"/>
      <c r="X393" s="17"/>
      <c r="Y393" s="17"/>
      <c r="Z393" s="17"/>
      <c r="AA393" s="17"/>
      <c r="AB393" s="17"/>
      <c r="AC393" s="17"/>
      <c r="AD393" s="17"/>
      <c r="AE393" s="17"/>
      <c r="AF393" s="17"/>
      <c r="AG393" s="17"/>
      <c r="AH393" s="17"/>
      <c r="AI393" s="17"/>
      <c r="AJ393" s="17"/>
    </row>
    <row r="394" spans="2:37" ht="13.5" thickBot="1" x14ac:dyDescent="0.25">
      <c r="B394" s="33"/>
      <c r="C394" s="33"/>
      <c r="D394" s="33"/>
      <c r="E394" s="33"/>
      <c r="F394" s="100"/>
      <c r="G394" s="100"/>
      <c r="H394" s="33"/>
      <c r="I394" s="15"/>
      <c r="J394" s="16"/>
      <c r="K394" s="16"/>
      <c r="L394" s="17"/>
      <c r="M394" s="17"/>
      <c r="N394" s="17"/>
      <c r="O394" s="17"/>
      <c r="P394" s="495"/>
      <c r="Q394" s="17"/>
      <c r="R394" s="17"/>
      <c r="S394" s="17"/>
      <c r="T394" s="495"/>
      <c r="U394" s="495"/>
      <c r="V394" s="17"/>
      <c r="W394" s="17"/>
      <c r="X394" s="17"/>
      <c r="Y394" s="17"/>
      <c r="Z394" s="17"/>
      <c r="AA394" s="17"/>
      <c r="AB394" s="17"/>
      <c r="AC394" s="17"/>
      <c r="AD394" s="17"/>
      <c r="AE394" s="17"/>
      <c r="AF394" s="17"/>
      <c r="AG394" s="17"/>
      <c r="AH394" s="17"/>
      <c r="AI394" s="17"/>
      <c r="AJ394" s="17"/>
    </row>
    <row r="395" spans="2:37" x14ac:dyDescent="0.2">
      <c r="B395" s="145"/>
      <c r="C395" s="146"/>
      <c r="D395" s="146"/>
      <c r="E395" s="146"/>
      <c r="F395" s="146"/>
      <c r="G395" s="146"/>
      <c r="H395" s="146"/>
      <c r="I395" s="146"/>
      <c r="J395" s="147"/>
      <c r="K395" s="148" t="s">
        <v>95</v>
      </c>
      <c r="L395" s="149"/>
      <c r="M395" s="149"/>
      <c r="N395" s="149"/>
      <c r="O395" s="149"/>
      <c r="P395" s="701"/>
      <c r="Q395" s="149"/>
      <c r="R395" s="149"/>
      <c r="S395" s="149"/>
      <c r="T395" s="701"/>
      <c r="U395" s="701"/>
      <c r="V395" s="149"/>
      <c r="W395" s="149"/>
      <c r="X395" s="149"/>
      <c r="Y395" s="149"/>
      <c r="Z395" s="149"/>
      <c r="AA395" s="149"/>
      <c r="AB395" s="149"/>
      <c r="AC395" s="149"/>
      <c r="AD395" s="149"/>
      <c r="AE395" s="149"/>
      <c r="AF395" s="149"/>
      <c r="AG395" s="149"/>
      <c r="AH395" s="149"/>
      <c r="AI395" s="150"/>
      <c r="AJ395" s="1339" t="s">
        <v>473</v>
      </c>
      <c r="AK395" s="1339" t="s">
        <v>472</v>
      </c>
    </row>
    <row r="396" spans="2:37" ht="13.5" thickBot="1" x14ac:dyDescent="0.25">
      <c r="B396" s="151"/>
      <c r="C396" s="152"/>
      <c r="D396" s="152"/>
      <c r="E396" s="152"/>
      <c r="F396" s="152"/>
      <c r="G396" s="152"/>
      <c r="H396" s="152"/>
      <c r="I396" s="152"/>
      <c r="J396" s="153"/>
      <c r="K396" s="154" t="s">
        <v>169</v>
      </c>
      <c r="L396" s="155"/>
      <c r="M396" s="155"/>
      <c r="N396" s="155"/>
      <c r="O396" s="155"/>
      <c r="P396" s="704"/>
      <c r="Q396" s="155"/>
      <c r="R396" s="155"/>
      <c r="S396" s="155"/>
      <c r="T396" s="704"/>
      <c r="U396" s="704"/>
      <c r="V396" s="155"/>
      <c r="W396" s="155"/>
      <c r="X396" s="155"/>
      <c r="Y396" s="155"/>
      <c r="Z396" s="155"/>
      <c r="AA396" s="155"/>
      <c r="AB396" s="155"/>
      <c r="AC396" s="155"/>
      <c r="AD396" s="155"/>
      <c r="AE396" s="155"/>
      <c r="AF396" s="155"/>
      <c r="AG396" s="155"/>
      <c r="AH396" s="155"/>
      <c r="AI396" s="156"/>
      <c r="AJ396" s="1102"/>
      <c r="AK396" s="1102"/>
    </row>
    <row r="397" spans="2:37" ht="26.25" thickBot="1" x14ac:dyDescent="0.25">
      <c r="B397" s="157" t="s">
        <v>41</v>
      </c>
      <c r="C397" s="158" t="s">
        <v>42</v>
      </c>
      <c r="D397" s="159" t="s">
        <v>43</v>
      </c>
      <c r="E397" s="160"/>
      <c r="F397" s="161" t="s">
        <v>177</v>
      </c>
      <c r="G397" s="162" t="s">
        <v>47</v>
      </c>
      <c r="H397" s="163" t="s">
        <v>0</v>
      </c>
      <c r="I397" s="164" t="s">
        <v>1</v>
      </c>
      <c r="J397" s="164" t="s">
        <v>2</v>
      </c>
      <c r="K397" s="165" t="s">
        <v>3</v>
      </c>
      <c r="L397" s="165" t="s">
        <v>4</v>
      </c>
      <c r="M397" s="166" t="s">
        <v>5</v>
      </c>
      <c r="N397" s="164">
        <v>100</v>
      </c>
      <c r="O397" s="167">
        <v>150</v>
      </c>
      <c r="P397" s="779">
        <v>176</v>
      </c>
      <c r="Q397" s="167">
        <v>200</v>
      </c>
      <c r="R397" s="167">
        <v>250</v>
      </c>
      <c r="S397" s="167">
        <v>300</v>
      </c>
      <c r="T397" s="779">
        <v>302</v>
      </c>
      <c r="U397" s="779">
        <v>340</v>
      </c>
      <c r="V397" s="167">
        <v>350</v>
      </c>
      <c r="W397" s="167">
        <v>400</v>
      </c>
      <c r="X397" s="167">
        <v>450</v>
      </c>
      <c r="Y397" s="167">
        <v>500</v>
      </c>
      <c r="Z397" s="167">
        <v>550</v>
      </c>
      <c r="AA397" s="167">
        <v>600</v>
      </c>
      <c r="AB397" s="167">
        <v>650</v>
      </c>
      <c r="AC397" s="167">
        <v>700</v>
      </c>
      <c r="AD397" s="167">
        <v>750</v>
      </c>
      <c r="AE397" s="167">
        <v>800</v>
      </c>
      <c r="AF397" s="167">
        <v>850</v>
      </c>
      <c r="AG397" s="167">
        <v>900</v>
      </c>
      <c r="AH397" s="167">
        <v>950</v>
      </c>
      <c r="AI397" s="168">
        <v>1000</v>
      </c>
      <c r="AJ397" s="1102"/>
      <c r="AK397" s="1102"/>
    </row>
    <row r="398" spans="2:37" x14ac:dyDescent="0.2">
      <c r="B398" s="1037" t="s">
        <v>48</v>
      </c>
      <c r="C398" s="1038" t="s">
        <v>223</v>
      </c>
      <c r="D398" s="1039" t="s">
        <v>74</v>
      </c>
      <c r="E398" s="1040"/>
      <c r="F398" s="1041" t="s">
        <v>96</v>
      </c>
      <c r="G398" s="1258" t="s">
        <v>201</v>
      </c>
      <c r="H398" s="1292" t="s">
        <v>208</v>
      </c>
      <c r="I398" s="173">
        <v>1989</v>
      </c>
      <c r="J398" s="1109" t="s">
        <v>198</v>
      </c>
      <c r="K398" s="174">
        <v>85</v>
      </c>
      <c r="L398" s="174">
        <v>55</v>
      </c>
      <c r="M398" s="174"/>
      <c r="N398" s="174">
        <v>55</v>
      </c>
      <c r="O398" s="671">
        <f t="shared" ref="O398:O410" si="147">N398-(0.5*(N398-Q398))</f>
        <v>52.75</v>
      </c>
      <c r="P398" s="787">
        <f>IF(O398="",IF(N398="","",(N398-(N398-Q398)/($Q$5-$N$5)*($P$5-$N$5))),(O398-(O398-Q398)/($Q$5-$O$5)*($P$5-$O$5)))</f>
        <v>51.58</v>
      </c>
      <c r="Q398" s="174">
        <v>50.5</v>
      </c>
      <c r="R398" s="671">
        <f t="shared" ref="R398:R410" si="148">Q398-(0.5*(Q398-S398))</f>
        <v>49.65</v>
      </c>
      <c r="S398" s="174">
        <v>48.8</v>
      </c>
      <c r="T398" s="787">
        <f>IF(S398="","",(S398-(S398-W398)/($W$5-$S$5)*($T$5-$S$5)))</f>
        <v>48.783999999999999</v>
      </c>
      <c r="U398" s="787">
        <f>IF(S398="","",(S398-(S398-W398)/($W$5-$S$5)*($U$5-$S$5)))</f>
        <v>48.48</v>
      </c>
      <c r="V398" s="787">
        <f>IF(S398="","",(S398-(S398-W398)/($W$5-$S$5)*($V$5-$S$5)))</f>
        <v>48.4</v>
      </c>
      <c r="W398" s="174">
        <v>48</v>
      </c>
      <c r="X398" s="671">
        <f t="shared" ref="X398:X419" si="149">W398-(0.5*(W398-Y398))</f>
        <v>47.7</v>
      </c>
      <c r="Y398" s="174">
        <v>47.4</v>
      </c>
      <c r="Z398" s="671">
        <f t="shared" ref="Z398:Z419" si="150">Y398-(0.5*(Y398-AA398))</f>
        <v>46.849999999999994</v>
      </c>
      <c r="AA398" s="174">
        <v>46.3</v>
      </c>
      <c r="AB398" s="174">
        <v>45.5</v>
      </c>
      <c r="AC398" s="174">
        <v>44.5</v>
      </c>
      <c r="AD398" s="174">
        <v>43.1</v>
      </c>
      <c r="AE398" s="174">
        <v>41.5</v>
      </c>
      <c r="AF398" s="174">
        <v>39.5</v>
      </c>
      <c r="AG398" s="174">
        <v>37.200000000000003</v>
      </c>
      <c r="AH398" s="174">
        <v>34.6</v>
      </c>
      <c r="AI398" s="175">
        <v>31.6</v>
      </c>
      <c r="AJ398" s="1102"/>
      <c r="AK398" s="1102"/>
    </row>
    <row r="399" spans="2:37" x14ac:dyDescent="0.2">
      <c r="B399" s="1017"/>
      <c r="C399" s="1020"/>
      <c r="D399" s="1024"/>
      <c r="E399" s="1025"/>
      <c r="F399" s="1042"/>
      <c r="G399" s="1250"/>
      <c r="H399" s="1236"/>
      <c r="I399" s="176" t="s">
        <v>32</v>
      </c>
      <c r="J399" s="1049"/>
      <c r="K399" s="177"/>
      <c r="L399" s="178" t="s">
        <v>9</v>
      </c>
      <c r="M399" s="178"/>
      <c r="N399" s="174">
        <v>55</v>
      </c>
      <c r="O399" s="671">
        <f t="shared" si="147"/>
        <v>52.75</v>
      </c>
      <c r="P399" s="788">
        <f t="shared" ref="P399:P420" si="151">IF(O399="",IF(N399="","",(N399-(N399-Q399)/($Q$5-$N$5)*($P$5-$N$5))),(O399-(O399-Q399)/($Q$5-$O$5)*($P$5-$O$5)))</f>
        <v>51.58</v>
      </c>
      <c r="Q399" s="174">
        <v>50.5</v>
      </c>
      <c r="R399" s="671">
        <f t="shared" si="148"/>
        <v>49.65</v>
      </c>
      <c r="S399" s="174">
        <v>48.8</v>
      </c>
      <c r="T399" s="788">
        <f t="shared" ref="T399:T420" si="152">IF(S399="","",(S399-(S399-W399)/($W$5-$S$5)*($T$5-$S$5)))</f>
        <v>48.783999999999999</v>
      </c>
      <c r="U399" s="788">
        <f t="shared" ref="U399:U420" si="153">IF(S399="","",(S399-(S399-W399)/($W$5-$S$5)*($U$5-$S$5)))</f>
        <v>48.48</v>
      </c>
      <c r="V399" s="787">
        <f t="shared" ref="V399:V420" si="154">IF(S399="","",(S399-(S399-W399)/($W$5-$S$5)*($V$5-$S$5)))</f>
        <v>48.4</v>
      </c>
      <c r="W399" s="174">
        <v>48</v>
      </c>
      <c r="X399" s="671">
        <f t="shared" si="149"/>
        <v>47.7</v>
      </c>
      <c r="Y399" s="174">
        <v>47.4</v>
      </c>
      <c r="Z399" s="671">
        <f t="shared" si="150"/>
        <v>46.849999999999994</v>
      </c>
      <c r="AA399" s="174">
        <v>46.3</v>
      </c>
      <c r="AB399" s="174">
        <v>45.5</v>
      </c>
      <c r="AC399" s="174">
        <v>44.5</v>
      </c>
      <c r="AD399" s="174">
        <v>43.1</v>
      </c>
      <c r="AE399" s="174">
        <v>41.5</v>
      </c>
      <c r="AF399" s="174">
        <v>39.5</v>
      </c>
      <c r="AG399" s="174">
        <v>37.200000000000003</v>
      </c>
      <c r="AH399" s="174">
        <v>34.6</v>
      </c>
      <c r="AI399" s="175">
        <v>31.6</v>
      </c>
      <c r="AJ399" s="1102"/>
      <c r="AK399" s="1102"/>
    </row>
    <row r="400" spans="2:37" x14ac:dyDescent="0.2">
      <c r="B400" s="1017"/>
      <c r="C400" s="1020"/>
      <c r="D400" s="1024"/>
      <c r="E400" s="1025"/>
      <c r="F400" s="1042"/>
      <c r="G400" s="1250"/>
      <c r="H400" s="1236"/>
      <c r="I400" s="176" t="s">
        <v>35</v>
      </c>
      <c r="J400" s="1049"/>
      <c r="K400" s="177"/>
      <c r="L400" s="178" t="s">
        <v>9</v>
      </c>
      <c r="M400" s="178"/>
      <c r="N400" s="174">
        <v>55</v>
      </c>
      <c r="O400" s="671">
        <f t="shared" si="147"/>
        <v>52.75</v>
      </c>
      <c r="P400" s="788">
        <f t="shared" si="151"/>
        <v>51.58</v>
      </c>
      <c r="Q400" s="174">
        <v>50.5</v>
      </c>
      <c r="R400" s="671">
        <f t="shared" si="148"/>
        <v>49.65</v>
      </c>
      <c r="S400" s="174">
        <v>48.8</v>
      </c>
      <c r="T400" s="788">
        <f t="shared" si="152"/>
        <v>48.783999999999999</v>
      </c>
      <c r="U400" s="788">
        <f t="shared" si="153"/>
        <v>48.48</v>
      </c>
      <c r="V400" s="787">
        <f t="shared" si="154"/>
        <v>48.4</v>
      </c>
      <c r="W400" s="174">
        <v>48</v>
      </c>
      <c r="X400" s="671">
        <f t="shared" si="149"/>
        <v>47.7</v>
      </c>
      <c r="Y400" s="174">
        <v>47.4</v>
      </c>
      <c r="Z400" s="671">
        <f t="shared" si="150"/>
        <v>46.849999999999994</v>
      </c>
      <c r="AA400" s="174">
        <v>46.3</v>
      </c>
      <c r="AB400" s="174">
        <v>45.5</v>
      </c>
      <c r="AC400" s="174">
        <v>44.5</v>
      </c>
      <c r="AD400" s="174">
        <v>43.1</v>
      </c>
      <c r="AE400" s="174">
        <v>41.5</v>
      </c>
      <c r="AF400" s="174">
        <v>39.5</v>
      </c>
      <c r="AG400" s="174">
        <v>37.200000000000003</v>
      </c>
      <c r="AH400" s="174">
        <v>34.6</v>
      </c>
      <c r="AI400" s="175">
        <v>31.6</v>
      </c>
      <c r="AJ400" s="1102"/>
      <c r="AK400" s="1102"/>
    </row>
    <row r="401" spans="2:37" x14ac:dyDescent="0.2">
      <c r="B401" s="1018"/>
      <c r="C401" s="1021"/>
      <c r="D401" s="1026"/>
      <c r="E401" s="1027"/>
      <c r="F401" s="1043"/>
      <c r="G401" s="1251"/>
      <c r="H401" s="1237"/>
      <c r="I401" s="176" t="s">
        <v>10</v>
      </c>
      <c r="J401" s="1049"/>
      <c r="K401" s="177"/>
      <c r="L401" s="178" t="s">
        <v>9</v>
      </c>
      <c r="M401" s="178"/>
      <c r="N401" s="174">
        <v>55</v>
      </c>
      <c r="O401" s="671">
        <f t="shared" si="147"/>
        <v>52.75</v>
      </c>
      <c r="P401" s="788">
        <f t="shared" si="151"/>
        <v>51.58</v>
      </c>
      <c r="Q401" s="174">
        <v>50.5</v>
      </c>
      <c r="R401" s="671">
        <f t="shared" si="148"/>
        <v>49.65</v>
      </c>
      <c r="S401" s="174">
        <v>48.8</v>
      </c>
      <c r="T401" s="788">
        <f t="shared" si="152"/>
        <v>48.783999999999999</v>
      </c>
      <c r="U401" s="788">
        <f t="shared" si="153"/>
        <v>48.48</v>
      </c>
      <c r="V401" s="787">
        <f t="shared" si="154"/>
        <v>48.4</v>
      </c>
      <c r="W401" s="174">
        <v>48</v>
      </c>
      <c r="X401" s="671">
        <f t="shared" si="149"/>
        <v>47.7</v>
      </c>
      <c r="Y401" s="174">
        <v>47.4</v>
      </c>
      <c r="Z401" s="671">
        <f t="shared" si="150"/>
        <v>46.849999999999994</v>
      </c>
      <c r="AA401" s="174">
        <v>46.3</v>
      </c>
      <c r="AB401" s="174">
        <v>45.5</v>
      </c>
      <c r="AC401" s="174">
        <v>44.5</v>
      </c>
      <c r="AD401" s="174">
        <v>43.1</v>
      </c>
      <c r="AE401" s="174">
        <v>41.5</v>
      </c>
      <c r="AF401" s="174">
        <v>39.5</v>
      </c>
      <c r="AG401" s="174">
        <v>37.200000000000003</v>
      </c>
      <c r="AH401" s="174">
        <v>34.6</v>
      </c>
      <c r="AI401" s="175">
        <v>31.6</v>
      </c>
      <c r="AJ401" s="1102"/>
      <c r="AK401" s="1102"/>
    </row>
    <row r="402" spans="2:37" x14ac:dyDescent="0.2">
      <c r="B402" s="1016" t="s">
        <v>57</v>
      </c>
      <c r="C402" s="1019" t="s">
        <v>224</v>
      </c>
      <c r="D402" s="1022" t="s">
        <v>75</v>
      </c>
      <c r="E402" s="1023"/>
      <c r="F402" s="1028" t="s">
        <v>261</v>
      </c>
      <c r="G402" s="1249" t="s">
        <v>201</v>
      </c>
      <c r="H402" s="1235" t="s">
        <v>208</v>
      </c>
      <c r="I402" s="176">
        <v>1992</v>
      </c>
      <c r="J402" s="1049"/>
      <c r="K402" s="179">
        <v>85</v>
      </c>
      <c r="L402" s="179">
        <v>55</v>
      </c>
      <c r="M402" s="179">
        <v>55</v>
      </c>
      <c r="N402" s="174">
        <v>55</v>
      </c>
      <c r="O402" s="671">
        <f t="shared" si="147"/>
        <v>52.75</v>
      </c>
      <c r="P402" s="788">
        <f t="shared" si="151"/>
        <v>51.58</v>
      </c>
      <c r="Q402" s="174">
        <v>50.5</v>
      </c>
      <c r="R402" s="671">
        <f t="shared" si="148"/>
        <v>49.65</v>
      </c>
      <c r="S402" s="174">
        <v>48.8</v>
      </c>
      <c r="T402" s="788">
        <f t="shared" si="152"/>
        <v>48.783999999999999</v>
      </c>
      <c r="U402" s="788">
        <f t="shared" si="153"/>
        <v>48.48</v>
      </c>
      <c r="V402" s="787">
        <f t="shared" si="154"/>
        <v>48.4</v>
      </c>
      <c r="W402" s="174">
        <v>48</v>
      </c>
      <c r="X402" s="671">
        <f t="shared" si="149"/>
        <v>47.7</v>
      </c>
      <c r="Y402" s="174">
        <v>47.4</v>
      </c>
      <c r="Z402" s="671">
        <f t="shared" si="150"/>
        <v>46.849999999999994</v>
      </c>
      <c r="AA402" s="174">
        <v>46.3</v>
      </c>
      <c r="AB402" s="174">
        <v>45.5</v>
      </c>
      <c r="AC402" s="174">
        <v>44.5</v>
      </c>
      <c r="AD402" s="174">
        <v>43.1</v>
      </c>
      <c r="AE402" s="174">
        <v>41.5</v>
      </c>
      <c r="AF402" s="174">
        <v>39.5</v>
      </c>
      <c r="AG402" s="174">
        <v>37.200000000000003</v>
      </c>
      <c r="AH402" s="174">
        <v>34.6</v>
      </c>
      <c r="AI402" s="175">
        <v>31.6</v>
      </c>
      <c r="AJ402" s="1102"/>
      <c r="AK402" s="1102"/>
    </row>
    <row r="403" spans="2:37" x14ac:dyDescent="0.2">
      <c r="B403" s="1017"/>
      <c r="C403" s="1020"/>
      <c r="D403" s="1024"/>
      <c r="E403" s="1025"/>
      <c r="F403" s="1029"/>
      <c r="G403" s="1250"/>
      <c r="H403" s="1236"/>
      <c r="I403" s="176" t="s">
        <v>11</v>
      </c>
      <c r="J403" s="1049"/>
      <c r="K403" s="177"/>
      <c r="L403" s="178" t="s">
        <v>9</v>
      </c>
      <c r="M403" s="178"/>
      <c r="N403" s="174">
        <v>55</v>
      </c>
      <c r="O403" s="671">
        <f t="shared" si="147"/>
        <v>52.75</v>
      </c>
      <c r="P403" s="788">
        <f t="shared" si="151"/>
        <v>51.58</v>
      </c>
      <c r="Q403" s="174">
        <v>50.5</v>
      </c>
      <c r="R403" s="671">
        <f t="shared" si="148"/>
        <v>49.65</v>
      </c>
      <c r="S403" s="174">
        <v>48.8</v>
      </c>
      <c r="T403" s="788">
        <f t="shared" si="152"/>
        <v>48.783999999999999</v>
      </c>
      <c r="U403" s="788">
        <f t="shared" si="153"/>
        <v>48.48</v>
      </c>
      <c r="V403" s="787">
        <f t="shared" si="154"/>
        <v>48.4</v>
      </c>
      <c r="W403" s="174">
        <v>48</v>
      </c>
      <c r="X403" s="671">
        <f t="shared" si="149"/>
        <v>47.7</v>
      </c>
      <c r="Y403" s="174">
        <v>47.4</v>
      </c>
      <c r="Z403" s="671">
        <f t="shared" si="150"/>
        <v>46.849999999999994</v>
      </c>
      <c r="AA403" s="174">
        <v>46.3</v>
      </c>
      <c r="AB403" s="174">
        <v>45.5</v>
      </c>
      <c r="AC403" s="174">
        <v>44.5</v>
      </c>
      <c r="AD403" s="174">
        <v>43.1</v>
      </c>
      <c r="AE403" s="174">
        <v>41.5</v>
      </c>
      <c r="AF403" s="174">
        <v>39.5</v>
      </c>
      <c r="AG403" s="174">
        <v>37.200000000000003</v>
      </c>
      <c r="AH403" s="174">
        <v>34.6</v>
      </c>
      <c r="AI403" s="175">
        <v>31.6</v>
      </c>
      <c r="AJ403" s="1102"/>
      <c r="AK403" s="1102"/>
    </row>
    <row r="404" spans="2:37" x14ac:dyDescent="0.2">
      <c r="B404" s="1017"/>
      <c r="C404" s="1020"/>
      <c r="D404" s="1024"/>
      <c r="E404" s="1025"/>
      <c r="F404" s="1029"/>
      <c r="G404" s="1250"/>
      <c r="H404" s="1236"/>
      <c r="I404" s="176" t="s">
        <v>12</v>
      </c>
      <c r="J404" s="1049"/>
      <c r="K404" s="177"/>
      <c r="L404" s="178" t="s">
        <v>9</v>
      </c>
      <c r="M404" s="178"/>
      <c r="N404" s="174">
        <v>55</v>
      </c>
      <c r="O404" s="671">
        <f t="shared" si="147"/>
        <v>52.75</v>
      </c>
      <c r="P404" s="788">
        <f t="shared" si="151"/>
        <v>51.58</v>
      </c>
      <c r="Q404" s="174">
        <v>50.5</v>
      </c>
      <c r="R404" s="671">
        <f t="shared" si="148"/>
        <v>49.65</v>
      </c>
      <c r="S404" s="174">
        <v>48.8</v>
      </c>
      <c r="T404" s="788">
        <f t="shared" si="152"/>
        <v>48.783999999999999</v>
      </c>
      <c r="U404" s="788">
        <f t="shared" si="153"/>
        <v>48.48</v>
      </c>
      <c r="V404" s="787">
        <f t="shared" si="154"/>
        <v>48.4</v>
      </c>
      <c r="W404" s="174">
        <v>48</v>
      </c>
      <c r="X404" s="671">
        <f t="shared" si="149"/>
        <v>47.7</v>
      </c>
      <c r="Y404" s="174">
        <v>47.4</v>
      </c>
      <c r="Z404" s="671">
        <f t="shared" si="150"/>
        <v>46.849999999999994</v>
      </c>
      <c r="AA404" s="174">
        <v>46.3</v>
      </c>
      <c r="AB404" s="174">
        <v>45.5</v>
      </c>
      <c r="AC404" s="174">
        <v>44.5</v>
      </c>
      <c r="AD404" s="174">
        <v>43.1</v>
      </c>
      <c r="AE404" s="174">
        <v>41.5</v>
      </c>
      <c r="AF404" s="174">
        <v>39.5</v>
      </c>
      <c r="AG404" s="174">
        <v>37.200000000000003</v>
      </c>
      <c r="AH404" s="174">
        <v>34.6</v>
      </c>
      <c r="AI404" s="175">
        <v>31.6</v>
      </c>
      <c r="AJ404" s="1102"/>
      <c r="AK404" s="1102"/>
    </row>
    <row r="405" spans="2:37" x14ac:dyDescent="0.2">
      <c r="B405" s="1018"/>
      <c r="C405" s="1021"/>
      <c r="D405" s="1026"/>
      <c r="E405" s="1027"/>
      <c r="F405" s="1030"/>
      <c r="G405" s="1251"/>
      <c r="H405" s="1237"/>
      <c r="I405" s="176" t="s">
        <v>13</v>
      </c>
      <c r="J405" s="1049"/>
      <c r="K405" s="177"/>
      <c r="L405" s="178" t="s">
        <v>9</v>
      </c>
      <c r="M405" s="178"/>
      <c r="N405" s="174">
        <v>55</v>
      </c>
      <c r="O405" s="671">
        <f t="shared" si="147"/>
        <v>52.75</v>
      </c>
      <c r="P405" s="788">
        <f t="shared" si="151"/>
        <v>51.58</v>
      </c>
      <c r="Q405" s="174">
        <v>50.5</v>
      </c>
      <c r="R405" s="671">
        <f t="shared" si="148"/>
        <v>49.65</v>
      </c>
      <c r="S405" s="174">
        <v>48.8</v>
      </c>
      <c r="T405" s="788">
        <f t="shared" si="152"/>
        <v>48.783999999999999</v>
      </c>
      <c r="U405" s="788">
        <f t="shared" si="153"/>
        <v>48.48</v>
      </c>
      <c r="V405" s="787">
        <f t="shared" si="154"/>
        <v>48.4</v>
      </c>
      <c r="W405" s="174">
        <v>48</v>
      </c>
      <c r="X405" s="671">
        <f t="shared" si="149"/>
        <v>47.7</v>
      </c>
      <c r="Y405" s="174">
        <v>47.4</v>
      </c>
      <c r="Z405" s="671">
        <f t="shared" si="150"/>
        <v>46.849999999999994</v>
      </c>
      <c r="AA405" s="174">
        <v>46.3</v>
      </c>
      <c r="AB405" s="174">
        <v>45.5</v>
      </c>
      <c r="AC405" s="174">
        <v>44.5</v>
      </c>
      <c r="AD405" s="174">
        <v>43.1</v>
      </c>
      <c r="AE405" s="174">
        <v>41.5</v>
      </c>
      <c r="AF405" s="174">
        <v>39.5</v>
      </c>
      <c r="AG405" s="174">
        <v>37.200000000000003</v>
      </c>
      <c r="AH405" s="174">
        <v>34.6</v>
      </c>
      <c r="AI405" s="175">
        <v>31.6</v>
      </c>
      <c r="AJ405" s="1102"/>
      <c r="AK405" s="1102"/>
    </row>
    <row r="406" spans="2:37" x14ac:dyDescent="0.2">
      <c r="B406" s="1016" t="s">
        <v>57</v>
      </c>
      <c r="C406" s="1019" t="s">
        <v>225</v>
      </c>
      <c r="D406" s="1022" t="s">
        <v>75</v>
      </c>
      <c r="E406" s="1023"/>
      <c r="F406" s="1028" t="s">
        <v>272</v>
      </c>
      <c r="G406" s="1249" t="s">
        <v>201</v>
      </c>
      <c r="H406" s="1235" t="s">
        <v>208</v>
      </c>
      <c r="I406" s="176">
        <v>1995</v>
      </c>
      <c r="J406" s="1049"/>
      <c r="K406" s="179">
        <v>85</v>
      </c>
      <c r="L406" s="179">
        <v>55</v>
      </c>
      <c r="M406" s="179">
        <v>55</v>
      </c>
      <c r="N406" s="174">
        <v>55</v>
      </c>
      <c r="O406" s="671">
        <f t="shared" si="147"/>
        <v>52.75</v>
      </c>
      <c r="P406" s="788">
        <f t="shared" si="151"/>
        <v>51.58</v>
      </c>
      <c r="Q406" s="174">
        <v>50.5</v>
      </c>
      <c r="R406" s="671">
        <f t="shared" si="148"/>
        <v>49.65</v>
      </c>
      <c r="S406" s="174">
        <v>48.8</v>
      </c>
      <c r="T406" s="788">
        <f t="shared" si="152"/>
        <v>48.783999999999999</v>
      </c>
      <c r="U406" s="788">
        <f t="shared" si="153"/>
        <v>48.48</v>
      </c>
      <c r="V406" s="787">
        <f t="shared" si="154"/>
        <v>48.4</v>
      </c>
      <c r="W406" s="174">
        <v>48</v>
      </c>
      <c r="X406" s="671">
        <f t="shared" si="149"/>
        <v>47.7</v>
      </c>
      <c r="Y406" s="174">
        <v>47.4</v>
      </c>
      <c r="Z406" s="671">
        <f t="shared" si="150"/>
        <v>46.849999999999994</v>
      </c>
      <c r="AA406" s="174">
        <v>46.3</v>
      </c>
      <c r="AB406" s="174">
        <v>45.5</v>
      </c>
      <c r="AC406" s="174">
        <v>44.5</v>
      </c>
      <c r="AD406" s="174">
        <v>43.1</v>
      </c>
      <c r="AE406" s="174">
        <v>41.5</v>
      </c>
      <c r="AF406" s="174">
        <v>39.5</v>
      </c>
      <c r="AG406" s="174">
        <v>37.200000000000003</v>
      </c>
      <c r="AH406" s="174">
        <v>34.6</v>
      </c>
      <c r="AI406" s="175">
        <v>31.6</v>
      </c>
      <c r="AJ406" s="1102"/>
      <c r="AK406" s="1102"/>
    </row>
    <row r="407" spans="2:37" x14ac:dyDescent="0.2">
      <c r="B407" s="1017"/>
      <c r="C407" s="1020"/>
      <c r="D407" s="1024"/>
      <c r="E407" s="1025"/>
      <c r="F407" s="1029"/>
      <c r="G407" s="1250"/>
      <c r="H407" s="1236"/>
      <c r="I407" s="176" t="s">
        <v>26</v>
      </c>
      <c r="J407" s="1049"/>
      <c r="K407" s="177"/>
      <c r="L407" s="178" t="s">
        <v>9</v>
      </c>
      <c r="M407" s="178"/>
      <c r="N407" s="174">
        <v>55</v>
      </c>
      <c r="O407" s="671">
        <f t="shared" si="147"/>
        <v>52.75</v>
      </c>
      <c r="P407" s="788">
        <f t="shared" si="151"/>
        <v>51.58</v>
      </c>
      <c r="Q407" s="174">
        <v>50.5</v>
      </c>
      <c r="R407" s="671">
        <f t="shared" si="148"/>
        <v>49.65</v>
      </c>
      <c r="S407" s="174">
        <v>48.8</v>
      </c>
      <c r="T407" s="788">
        <f t="shared" si="152"/>
        <v>48.783999999999999</v>
      </c>
      <c r="U407" s="788">
        <f t="shared" si="153"/>
        <v>48.48</v>
      </c>
      <c r="V407" s="787">
        <f t="shared" si="154"/>
        <v>48.4</v>
      </c>
      <c r="W407" s="174">
        <v>48</v>
      </c>
      <c r="X407" s="671">
        <f t="shared" si="149"/>
        <v>47.7</v>
      </c>
      <c r="Y407" s="174">
        <v>47.4</v>
      </c>
      <c r="Z407" s="671">
        <f t="shared" si="150"/>
        <v>46.849999999999994</v>
      </c>
      <c r="AA407" s="174">
        <v>46.3</v>
      </c>
      <c r="AB407" s="174">
        <v>45.5</v>
      </c>
      <c r="AC407" s="174">
        <v>44.5</v>
      </c>
      <c r="AD407" s="174">
        <v>43.1</v>
      </c>
      <c r="AE407" s="174">
        <v>41.5</v>
      </c>
      <c r="AF407" s="174">
        <v>39.5</v>
      </c>
      <c r="AG407" s="174">
        <v>37.200000000000003</v>
      </c>
      <c r="AH407" s="174">
        <v>34.6</v>
      </c>
      <c r="AI407" s="175">
        <v>31.6</v>
      </c>
      <c r="AJ407" s="1102"/>
      <c r="AK407" s="1102"/>
    </row>
    <row r="408" spans="2:37" x14ac:dyDescent="0.2">
      <c r="B408" s="1017"/>
      <c r="C408" s="1020"/>
      <c r="D408" s="1024"/>
      <c r="E408" s="1025"/>
      <c r="F408" s="1029"/>
      <c r="G408" s="1250"/>
      <c r="H408" s="1236"/>
      <c r="I408" s="176" t="s">
        <v>15</v>
      </c>
      <c r="J408" s="1049"/>
      <c r="K408" s="177"/>
      <c r="L408" s="178" t="s">
        <v>9</v>
      </c>
      <c r="M408" s="178"/>
      <c r="N408" s="174">
        <v>55</v>
      </c>
      <c r="O408" s="671">
        <f t="shared" si="147"/>
        <v>52.75</v>
      </c>
      <c r="P408" s="788">
        <f t="shared" si="151"/>
        <v>51.58</v>
      </c>
      <c r="Q408" s="174">
        <v>50.5</v>
      </c>
      <c r="R408" s="671">
        <f t="shared" si="148"/>
        <v>49.65</v>
      </c>
      <c r="S408" s="174">
        <v>48.8</v>
      </c>
      <c r="T408" s="788">
        <f t="shared" si="152"/>
        <v>48.783999999999999</v>
      </c>
      <c r="U408" s="788">
        <f t="shared" si="153"/>
        <v>48.48</v>
      </c>
      <c r="V408" s="787">
        <f t="shared" si="154"/>
        <v>48.4</v>
      </c>
      <c r="W408" s="174">
        <v>48</v>
      </c>
      <c r="X408" s="671">
        <f t="shared" si="149"/>
        <v>47.7</v>
      </c>
      <c r="Y408" s="174">
        <v>47.4</v>
      </c>
      <c r="Z408" s="671">
        <f t="shared" si="150"/>
        <v>46.849999999999994</v>
      </c>
      <c r="AA408" s="174">
        <v>46.3</v>
      </c>
      <c r="AB408" s="174">
        <v>45.5</v>
      </c>
      <c r="AC408" s="174">
        <v>44.5</v>
      </c>
      <c r="AD408" s="174">
        <v>43.1</v>
      </c>
      <c r="AE408" s="174">
        <v>41.5</v>
      </c>
      <c r="AF408" s="174">
        <v>39.5</v>
      </c>
      <c r="AG408" s="174">
        <v>37.200000000000003</v>
      </c>
      <c r="AH408" s="174">
        <v>34.6</v>
      </c>
      <c r="AI408" s="175">
        <v>31.6</v>
      </c>
      <c r="AJ408" s="1102"/>
      <c r="AK408" s="1102"/>
    </row>
    <row r="409" spans="2:37" x14ac:dyDescent="0.2">
      <c r="B409" s="1018"/>
      <c r="C409" s="1021"/>
      <c r="D409" s="1026"/>
      <c r="E409" s="1027"/>
      <c r="F409" s="1030"/>
      <c r="G409" s="1251"/>
      <c r="H409" s="1237"/>
      <c r="I409" s="176" t="s">
        <v>27</v>
      </c>
      <c r="J409" s="1049"/>
      <c r="K409" s="177"/>
      <c r="L409" s="178" t="s">
        <v>9</v>
      </c>
      <c r="M409" s="178"/>
      <c r="N409" s="174">
        <v>55</v>
      </c>
      <c r="O409" s="671">
        <f t="shared" si="147"/>
        <v>52.75</v>
      </c>
      <c r="P409" s="788">
        <f t="shared" si="151"/>
        <v>51.58</v>
      </c>
      <c r="Q409" s="174">
        <v>50.5</v>
      </c>
      <c r="R409" s="671">
        <f t="shared" si="148"/>
        <v>49.65</v>
      </c>
      <c r="S409" s="174">
        <v>48.8</v>
      </c>
      <c r="T409" s="788">
        <f t="shared" si="152"/>
        <v>48.783999999999999</v>
      </c>
      <c r="U409" s="788">
        <f t="shared" si="153"/>
        <v>48.48</v>
      </c>
      <c r="V409" s="787">
        <f t="shared" si="154"/>
        <v>48.4</v>
      </c>
      <c r="W409" s="174">
        <v>48</v>
      </c>
      <c r="X409" s="671">
        <f t="shared" si="149"/>
        <v>47.7</v>
      </c>
      <c r="Y409" s="174">
        <v>47.4</v>
      </c>
      <c r="Z409" s="671">
        <f t="shared" si="150"/>
        <v>46.849999999999994</v>
      </c>
      <c r="AA409" s="174">
        <v>46.3</v>
      </c>
      <c r="AB409" s="174">
        <v>45.5</v>
      </c>
      <c r="AC409" s="174">
        <v>44.5</v>
      </c>
      <c r="AD409" s="174">
        <v>43.1</v>
      </c>
      <c r="AE409" s="174">
        <v>41.5</v>
      </c>
      <c r="AF409" s="174">
        <v>39.5</v>
      </c>
      <c r="AG409" s="174">
        <v>37.200000000000003</v>
      </c>
      <c r="AH409" s="174">
        <v>34.6</v>
      </c>
      <c r="AI409" s="175">
        <v>31.6</v>
      </c>
      <c r="AJ409" s="1102"/>
      <c r="AK409" s="1102"/>
    </row>
    <row r="410" spans="2:37" x14ac:dyDescent="0.2">
      <c r="B410" s="1016" t="s">
        <v>57</v>
      </c>
      <c r="C410" s="183" t="s">
        <v>226</v>
      </c>
      <c r="D410" s="1022" t="s">
        <v>75</v>
      </c>
      <c r="E410" s="1023"/>
      <c r="F410" s="1028" t="s">
        <v>284</v>
      </c>
      <c r="G410" s="1249" t="s">
        <v>201</v>
      </c>
      <c r="H410" s="1235" t="s">
        <v>208</v>
      </c>
      <c r="I410" s="176">
        <v>1998</v>
      </c>
      <c r="J410" s="1049"/>
      <c r="K410" s="179">
        <v>85</v>
      </c>
      <c r="L410" s="179">
        <v>55</v>
      </c>
      <c r="M410" s="179">
        <v>55</v>
      </c>
      <c r="N410" s="174">
        <v>55</v>
      </c>
      <c r="O410" s="671">
        <f t="shared" si="147"/>
        <v>52.75</v>
      </c>
      <c r="P410" s="788">
        <f t="shared" si="151"/>
        <v>51.58</v>
      </c>
      <c r="Q410" s="174">
        <v>50.5</v>
      </c>
      <c r="R410" s="671">
        <f t="shared" si="148"/>
        <v>49.65</v>
      </c>
      <c r="S410" s="174">
        <v>48.8</v>
      </c>
      <c r="T410" s="788">
        <f t="shared" si="152"/>
        <v>48.783999999999999</v>
      </c>
      <c r="U410" s="788">
        <f t="shared" si="153"/>
        <v>48.48</v>
      </c>
      <c r="V410" s="787">
        <f t="shared" si="154"/>
        <v>48.4</v>
      </c>
      <c r="W410" s="174">
        <v>48</v>
      </c>
      <c r="X410" s="671">
        <f t="shared" si="149"/>
        <v>47.7</v>
      </c>
      <c r="Y410" s="174">
        <v>47.4</v>
      </c>
      <c r="Z410" s="671">
        <f t="shared" si="150"/>
        <v>46.849999999999994</v>
      </c>
      <c r="AA410" s="174">
        <v>46.3</v>
      </c>
      <c r="AB410" s="174">
        <v>45.5</v>
      </c>
      <c r="AC410" s="174">
        <v>44.5</v>
      </c>
      <c r="AD410" s="179">
        <v>43.1</v>
      </c>
      <c r="AE410" s="174">
        <v>41.5</v>
      </c>
      <c r="AF410" s="179">
        <v>39.5</v>
      </c>
      <c r="AG410" s="179">
        <v>37.200000000000003</v>
      </c>
      <c r="AH410" s="174">
        <v>34.6</v>
      </c>
      <c r="AI410" s="175">
        <v>31.6</v>
      </c>
      <c r="AJ410" s="1102"/>
      <c r="AK410" s="1102"/>
    </row>
    <row r="411" spans="2:37" x14ac:dyDescent="0.2">
      <c r="B411" s="1017"/>
      <c r="C411" s="171" t="s">
        <v>226</v>
      </c>
      <c r="D411" s="1024"/>
      <c r="E411" s="1025"/>
      <c r="F411" s="1029"/>
      <c r="G411" s="1250"/>
      <c r="H411" s="1236"/>
      <c r="I411" s="176" t="s">
        <v>17</v>
      </c>
      <c r="J411" s="1049"/>
      <c r="K411" s="179">
        <v>85</v>
      </c>
      <c r="L411" s="179">
        <v>55</v>
      </c>
      <c r="M411" s="179">
        <v>55</v>
      </c>
      <c r="N411" s="174">
        <v>55</v>
      </c>
      <c r="O411" s="179">
        <v>52</v>
      </c>
      <c r="P411" s="788">
        <f t="shared" si="151"/>
        <v>51.271999999999998</v>
      </c>
      <c r="Q411" s="179">
        <v>50.6</v>
      </c>
      <c r="R411" s="179">
        <v>49.6</v>
      </c>
      <c r="S411" s="174">
        <v>48.8</v>
      </c>
      <c r="T411" s="788">
        <f t="shared" si="152"/>
        <v>48.783999999999999</v>
      </c>
      <c r="U411" s="788">
        <f t="shared" si="153"/>
        <v>48.48</v>
      </c>
      <c r="V411" s="787">
        <f t="shared" si="154"/>
        <v>48.4</v>
      </c>
      <c r="W411" s="174">
        <v>48</v>
      </c>
      <c r="X411" s="671">
        <f t="shared" si="149"/>
        <v>47.65</v>
      </c>
      <c r="Y411" s="179">
        <v>47.3</v>
      </c>
      <c r="Z411" s="671">
        <f t="shared" si="150"/>
        <v>46.8</v>
      </c>
      <c r="AA411" s="174">
        <v>46.3</v>
      </c>
      <c r="AB411" s="174">
        <v>45.5</v>
      </c>
      <c r="AC411" s="174">
        <v>44.5</v>
      </c>
      <c r="AD411" s="179">
        <v>43.2</v>
      </c>
      <c r="AE411" s="179">
        <v>41.6</v>
      </c>
      <c r="AF411" s="179">
        <v>39.6</v>
      </c>
      <c r="AG411" s="179">
        <v>37.299999999999997</v>
      </c>
      <c r="AH411" s="174">
        <v>34.6</v>
      </c>
      <c r="AI411" s="175">
        <v>31.6</v>
      </c>
      <c r="AJ411" s="1102"/>
      <c r="AK411" s="1102"/>
    </row>
    <row r="412" spans="2:37" x14ac:dyDescent="0.2">
      <c r="B412" s="1018"/>
      <c r="C412" s="170"/>
      <c r="D412" s="1026"/>
      <c r="E412" s="1027"/>
      <c r="F412" s="1030"/>
      <c r="G412" s="1251"/>
      <c r="H412" s="1237"/>
      <c r="I412" s="176" t="s">
        <v>18</v>
      </c>
      <c r="J412" s="1049"/>
      <c r="K412" s="177"/>
      <c r="L412" s="178" t="s">
        <v>9</v>
      </c>
      <c r="M412" s="178"/>
      <c r="N412" s="174">
        <v>55</v>
      </c>
      <c r="O412" s="179">
        <v>52</v>
      </c>
      <c r="P412" s="788">
        <f t="shared" si="151"/>
        <v>51.271999999999998</v>
      </c>
      <c r="Q412" s="179">
        <v>50.6</v>
      </c>
      <c r="R412" s="179">
        <v>49.6</v>
      </c>
      <c r="S412" s="174">
        <v>48.8</v>
      </c>
      <c r="T412" s="788">
        <f t="shared" si="152"/>
        <v>48.783999999999999</v>
      </c>
      <c r="U412" s="788">
        <f t="shared" si="153"/>
        <v>48.48</v>
      </c>
      <c r="V412" s="787">
        <f t="shared" si="154"/>
        <v>48.4</v>
      </c>
      <c r="W412" s="174">
        <v>48</v>
      </c>
      <c r="X412" s="671">
        <f t="shared" si="149"/>
        <v>47.65</v>
      </c>
      <c r="Y412" s="179">
        <v>47.3</v>
      </c>
      <c r="Z412" s="671">
        <f t="shared" si="150"/>
        <v>46.8</v>
      </c>
      <c r="AA412" s="174">
        <v>46.3</v>
      </c>
      <c r="AB412" s="174">
        <v>45.5</v>
      </c>
      <c r="AC412" s="174">
        <v>44.5</v>
      </c>
      <c r="AD412" s="179">
        <v>43.2</v>
      </c>
      <c r="AE412" s="179">
        <v>41.6</v>
      </c>
      <c r="AF412" s="179">
        <v>39.6</v>
      </c>
      <c r="AG412" s="179">
        <v>37.299999999999997</v>
      </c>
      <c r="AH412" s="174">
        <v>34.6</v>
      </c>
      <c r="AI412" s="175">
        <v>31.6</v>
      </c>
      <c r="AJ412" s="1102"/>
      <c r="AK412" s="1102"/>
    </row>
    <row r="413" spans="2:37" x14ac:dyDescent="0.2">
      <c r="B413" s="1016" t="s">
        <v>57</v>
      </c>
      <c r="C413" s="1019" t="s">
        <v>67</v>
      </c>
      <c r="D413" s="1255" t="s">
        <v>75</v>
      </c>
      <c r="E413" s="1023"/>
      <c r="F413" s="1028" t="s">
        <v>295</v>
      </c>
      <c r="G413" s="1249" t="s">
        <v>201</v>
      </c>
      <c r="H413" s="1235" t="s">
        <v>208</v>
      </c>
      <c r="I413" s="176">
        <v>2001</v>
      </c>
      <c r="J413" s="1049"/>
      <c r="K413" s="179">
        <v>85</v>
      </c>
      <c r="L413" s="179">
        <v>55</v>
      </c>
      <c r="M413" s="179">
        <v>55</v>
      </c>
      <c r="N413" s="174">
        <v>55</v>
      </c>
      <c r="O413" s="179">
        <v>52</v>
      </c>
      <c r="P413" s="788">
        <f t="shared" si="151"/>
        <v>51.271999999999998</v>
      </c>
      <c r="Q413" s="179">
        <v>50.6</v>
      </c>
      <c r="R413" s="179">
        <v>49.6</v>
      </c>
      <c r="S413" s="174">
        <v>48.8</v>
      </c>
      <c r="T413" s="788">
        <f t="shared" si="152"/>
        <v>48.783999999999999</v>
      </c>
      <c r="U413" s="788">
        <f t="shared" si="153"/>
        <v>48.48</v>
      </c>
      <c r="V413" s="787">
        <f t="shared" si="154"/>
        <v>48.4</v>
      </c>
      <c r="W413" s="174">
        <v>48</v>
      </c>
      <c r="X413" s="671">
        <f t="shared" si="149"/>
        <v>47.65</v>
      </c>
      <c r="Y413" s="179">
        <v>47.3</v>
      </c>
      <c r="Z413" s="671">
        <f t="shared" si="150"/>
        <v>46.8</v>
      </c>
      <c r="AA413" s="174">
        <v>46.3</v>
      </c>
      <c r="AB413" s="174">
        <v>45.5</v>
      </c>
      <c r="AC413" s="174">
        <v>44.5</v>
      </c>
      <c r="AD413" s="179">
        <v>43.2</v>
      </c>
      <c r="AE413" s="179">
        <v>41.6</v>
      </c>
      <c r="AF413" s="179">
        <v>39.6</v>
      </c>
      <c r="AG413" s="179">
        <v>37.299999999999997</v>
      </c>
      <c r="AH413" s="174">
        <v>34.6</v>
      </c>
      <c r="AI413" s="175">
        <v>31.6</v>
      </c>
      <c r="AJ413" s="1102"/>
      <c r="AK413" s="1102"/>
    </row>
    <row r="414" spans="2:37" x14ac:dyDescent="0.2">
      <c r="B414" s="1017"/>
      <c r="C414" s="1020"/>
      <c r="D414" s="1256"/>
      <c r="E414" s="1025"/>
      <c r="F414" s="1029"/>
      <c r="G414" s="1250"/>
      <c r="H414" s="1236"/>
      <c r="I414" s="176" t="s">
        <v>20</v>
      </c>
      <c r="J414" s="1049"/>
      <c r="K414" s="177"/>
      <c r="L414" s="178" t="s">
        <v>9</v>
      </c>
      <c r="M414" s="178"/>
      <c r="N414" s="174">
        <v>55</v>
      </c>
      <c r="O414" s="179">
        <v>52</v>
      </c>
      <c r="P414" s="788">
        <f t="shared" si="151"/>
        <v>51.271999999999998</v>
      </c>
      <c r="Q414" s="179">
        <v>50.6</v>
      </c>
      <c r="R414" s="179">
        <v>49.6</v>
      </c>
      <c r="S414" s="174">
        <v>48.8</v>
      </c>
      <c r="T414" s="788">
        <f t="shared" si="152"/>
        <v>48.783999999999999</v>
      </c>
      <c r="U414" s="788">
        <f t="shared" si="153"/>
        <v>48.48</v>
      </c>
      <c r="V414" s="787">
        <f t="shared" si="154"/>
        <v>48.4</v>
      </c>
      <c r="W414" s="174">
        <v>48</v>
      </c>
      <c r="X414" s="671">
        <f t="shared" si="149"/>
        <v>47.65</v>
      </c>
      <c r="Y414" s="179">
        <v>47.3</v>
      </c>
      <c r="Z414" s="671">
        <f t="shared" si="150"/>
        <v>46.8</v>
      </c>
      <c r="AA414" s="174">
        <v>46.3</v>
      </c>
      <c r="AB414" s="174">
        <v>45.5</v>
      </c>
      <c r="AC414" s="174">
        <v>44.5</v>
      </c>
      <c r="AD414" s="179">
        <v>43.2</v>
      </c>
      <c r="AE414" s="179">
        <v>41.6</v>
      </c>
      <c r="AF414" s="179">
        <v>39.6</v>
      </c>
      <c r="AG414" s="179">
        <v>37.299999999999997</v>
      </c>
      <c r="AH414" s="174">
        <v>34.6</v>
      </c>
      <c r="AI414" s="175">
        <v>31.6</v>
      </c>
      <c r="AJ414" s="1102"/>
      <c r="AK414" s="1102"/>
    </row>
    <row r="415" spans="2:37" x14ac:dyDescent="0.2">
      <c r="B415" s="1018"/>
      <c r="C415" s="1021"/>
      <c r="D415" s="1257"/>
      <c r="E415" s="1027"/>
      <c r="F415" s="1030"/>
      <c r="G415" s="1251"/>
      <c r="H415" s="1237"/>
      <c r="I415" s="176" t="s">
        <v>21</v>
      </c>
      <c r="J415" s="1049"/>
      <c r="K415" s="177"/>
      <c r="L415" s="178" t="s">
        <v>9</v>
      </c>
      <c r="M415" s="178"/>
      <c r="N415" s="174">
        <v>55</v>
      </c>
      <c r="O415" s="179">
        <v>52</v>
      </c>
      <c r="P415" s="788">
        <f t="shared" si="151"/>
        <v>51.271999999999998</v>
      </c>
      <c r="Q415" s="179">
        <v>50.6</v>
      </c>
      <c r="R415" s="179">
        <v>49.6</v>
      </c>
      <c r="S415" s="174">
        <v>48.8</v>
      </c>
      <c r="T415" s="788">
        <f t="shared" si="152"/>
        <v>48.783999999999999</v>
      </c>
      <c r="U415" s="788">
        <f t="shared" si="153"/>
        <v>48.48</v>
      </c>
      <c r="V415" s="787">
        <f t="shared" si="154"/>
        <v>48.4</v>
      </c>
      <c r="W415" s="174">
        <v>48</v>
      </c>
      <c r="X415" s="671">
        <f t="shared" si="149"/>
        <v>47.65</v>
      </c>
      <c r="Y415" s="179">
        <v>47.3</v>
      </c>
      <c r="Z415" s="671">
        <f t="shared" si="150"/>
        <v>46.8</v>
      </c>
      <c r="AA415" s="174">
        <v>46.3</v>
      </c>
      <c r="AB415" s="174">
        <v>45.5</v>
      </c>
      <c r="AC415" s="174">
        <v>44.5</v>
      </c>
      <c r="AD415" s="179">
        <v>43.2</v>
      </c>
      <c r="AE415" s="179">
        <v>41.6</v>
      </c>
      <c r="AF415" s="179">
        <v>39.6</v>
      </c>
      <c r="AG415" s="179">
        <v>37.299999999999997</v>
      </c>
      <c r="AH415" s="174">
        <v>34.6</v>
      </c>
      <c r="AI415" s="175">
        <v>31.6</v>
      </c>
      <c r="AJ415" s="1102"/>
      <c r="AK415" s="1102"/>
    </row>
    <row r="416" spans="2:37" x14ac:dyDescent="0.2">
      <c r="B416" s="1016" t="s">
        <v>57</v>
      </c>
      <c r="C416" s="1019" t="s">
        <v>60</v>
      </c>
      <c r="D416" s="1022" t="s">
        <v>75</v>
      </c>
      <c r="E416" s="1023"/>
      <c r="F416" s="1028" t="s">
        <v>295</v>
      </c>
      <c r="G416" s="1249" t="s">
        <v>201</v>
      </c>
      <c r="H416" s="1235" t="s">
        <v>208</v>
      </c>
      <c r="I416" s="176">
        <v>2004</v>
      </c>
      <c r="J416" s="1049"/>
      <c r="K416" s="179">
        <v>85</v>
      </c>
      <c r="L416" s="179">
        <v>55</v>
      </c>
      <c r="M416" s="179">
        <v>55</v>
      </c>
      <c r="N416" s="174">
        <v>55</v>
      </c>
      <c r="O416" s="179">
        <v>52</v>
      </c>
      <c r="P416" s="788">
        <f t="shared" si="151"/>
        <v>51.271999999999998</v>
      </c>
      <c r="Q416" s="179">
        <v>50.6</v>
      </c>
      <c r="R416" s="179">
        <v>49.6</v>
      </c>
      <c r="S416" s="174">
        <v>48.8</v>
      </c>
      <c r="T416" s="788">
        <f t="shared" si="152"/>
        <v>48.783999999999999</v>
      </c>
      <c r="U416" s="788">
        <f t="shared" si="153"/>
        <v>48.48</v>
      </c>
      <c r="V416" s="787">
        <f t="shared" si="154"/>
        <v>48.4</v>
      </c>
      <c r="W416" s="174">
        <v>48</v>
      </c>
      <c r="X416" s="671">
        <f t="shared" si="149"/>
        <v>47.65</v>
      </c>
      <c r="Y416" s="179">
        <v>47.3</v>
      </c>
      <c r="Z416" s="671">
        <f t="shared" si="150"/>
        <v>46.8</v>
      </c>
      <c r="AA416" s="174">
        <v>46.3</v>
      </c>
      <c r="AB416" s="174">
        <v>45.5</v>
      </c>
      <c r="AC416" s="174">
        <v>44.5</v>
      </c>
      <c r="AD416" s="179">
        <v>43.2</v>
      </c>
      <c r="AE416" s="179">
        <v>41.6</v>
      </c>
      <c r="AF416" s="179">
        <v>39.6</v>
      </c>
      <c r="AG416" s="179">
        <v>37.299999999999997</v>
      </c>
      <c r="AH416" s="174">
        <v>34.6</v>
      </c>
      <c r="AI416" s="175">
        <v>31.6</v>
      </c>
      <c r="AJ416" s="1102"/>
      <c r="AK416" s="1102"/>
    </row>
    <row r="417" spans="2:37" x14ac:dyDescent="0.2">
      <c r="B417" s="1017"/>
      <c r="C417" s="1020"/>
      <c r="D417" s="1024"/>
      <c r="E417" s="1025"/>
      <c r="F417" s="1029"/>
      <c r="G417" s="1250"/>
      <c r="H417" s="1236"/>
      <c r="I417" s="176" t="s">
        <v>22</v>
      </c>
      <c r="J417" s="1049"/>
      <c r="K417" s="177"/>
      <c r="L417" s="178" t="s">
        <v>9</v>
      </c>
      <c r="M417" s="178"/>
      <c r="N417" s="174">
        <v>55</v>
      </c>
      <c r="O417" s="179">
        <v>52</v>
      </c>
      <c r="P417" s="788">
        <f t="shared" si="151"/>
        <v>51.271999999999998</v>
      </c>
      <c r="Q417" s="179">
        <v>50.6</v>
      </c>
      <c r="R417" s="179">
        <v>49.6</v>
      </c>
      <c r="S417" s="174">
        <v>48.8</v>
      </c>
      <c r="T417" s="788">
        <f t="shared" si="152"/>
        <v>48.783999999999999</v>
      </c>
      <c r="U417" s="788">
        <f t="shared" si="153"/>
        <v>48.48</v>
      </c>
      <c r="V417" s="787">
        <f t="shared" si="154"/>
        <v>48.4</v>
      </c>
      <c r="W417" s="174">
        <v>48</v>
      </c>
      <c r="X417" s="671">
        <f t="shared" si="149"/>
        <v>47.65</v>
      </c>
      <c r="Y417" s="179">
        <v>47.3</v>
      </c>
      <c r="Z417" s="671">
        <f t="shared" si="150"/>
        <v>46.8</v>
      </c>
      <c r="AA417" s="174">
        <v>46.3</v>
      </c>
      <c r="AB417" s="174">
        <v>45.5</v>
      </c>
      <c r="AC417" s="174">
        <v>44.5</v>
      </c>
      <c r="AD417" s="179">
        <v>43.2</v>
      </c>
      <c r="AE417" s="179">
        <v>41.6</v>
      </c>
      <c r="AF417" s="179">
        <v>39.6</v>
      </c>
      <c r="AG417" s="179">
        <v>37.299999999999997</v>
      </c>
      <c r="AH417" s="174">
        <v>34.6</v>
      </c>
      <c r="AI417" s="175">
        <v>31.6</v>
      </c>
      <c r="AJ417" s="1102"/>
      <c r="AK417" s="1102"/>
    </row>
    <row r="418" spans="2:37" x14ac:dyDescent="0.2">
      <c r="B418" s="1018"/>
      <c r="C418" s="1021"/>
      <c r="D418" s="1026"/>
      <c r="E418" s="1027"/>
      <c r="F418" s="1030"/>
      <c r="G418" s="1251"/>
      <c r="H418" s="1237"/>
      <c r="I418" s="176" t="s">
        <v>23</v>
      </c>
      <c r="J418" s="1049"/>
      <c r="K418" s="177"/>
      <c r="L418" s="178" t="s">
        <v>9</v>
      </c>
      <c r="M418" s="178"/>
      <c r="N418" s="174">
        <v>55</v>
      </c>
      <c r="O418" s="179">
        <v>52</v>
      </c>
      <c r="P418" s="788">
        <f t="shared" si="151"/>
        <v>51.271999999999998</v>
      </c>
      <c r="Q418" s="179">
        <v>50.6</v>
      </c>
      <c r="R418" s="179">
        <v>49.6</v>
      </c>
      <c r="S418" s="174">
        <v>48.8</v>
      </c>
      <c r="T418" s="788">
        <f t="shared" si="152"/>
        <v>48.783999999999999</v>
      </c>
      <c r="U418" s="788">
        <f t="shared" si="153"/>
        <v>48.48</v>
      </c>
      <c r="V418" s="787">
        <f t="shared" si="154"/>
        <v>48.4</v>
      </c>
      <c r="W418" s="174">
        <v>48</v>
      </c>
      <c r="X418" s="671">
        <f t="shared" si="149"/>
        <v>47.65</v>
      </c>
      <c r="Y418" s="179">
        <v>47.3</v>
      </c>
      <c r="Z418" s="671">
        <f t="shared" si="150"/>
        <v>46.8</v>
      </c>
      <c r="AA418" s="174">
        <v>46.3</v>
      </c>
      <c r="AB418" s="174">
        <v>45.5</v>
      </c>
      <c r="AC418" s="174">
        <v>44.5</v>
      </c>
      <c r="AD418" s="179">
        <v>43.2</v>
      </c>
      <c r="AE418" s="179">
        <v>41.6</v>
      </c>
      <c r="AF418" s="179">
        <v>39.6</v>
      </c>
      <c r="AG418" s="179">
        <v>37.299999999999997</v>
      </c>
      <c r="AH418" s="174">
        <v>34.6</v>
      </c>
      <c r="AI418" s="175">
        <v>31.6</v>
      </c>
      <c r="AJ418" s="1102"/>
      <c r="AK418" s="1102"/>
    </row>
    <row r="419" spans="2:37" ht="13.5" thickBot="1" x14ac:dyDescent="0.25">
      <c r="B419" s="187" t="s">
        <v>57</v>
      </c>
      <c r="C419" s="220" t="s">
        <v>246</v>
      </c>
      <c r="D419" s="1247" t="s">
        <v>87</v>
      </c>
      <c r="E419" s="1248"/>
      <c r="F419" s="824" t="s">
        <v>301</v>
      </c>
      <c r="G419" s="192" t="s">
        <v>201</v>
      </c>
      <c r="H419" s="193" t="s">
        <v>208</v>
      </c>
      <c r="I419" s="188">
        <v>2007</v>
      </c>
      <c r="J419" s="1110"/>
      <c r="K419" s="194">
        <v>85</v>
      </c>
      <c r="L419" s="194">
        <v>55</v>
      </c>
      <c r="M419" s="194">
        <v>55</v>
      </c>
      <c r="N419" s="174">
        <v>55</v>
      </c>
      <c r="O419" s="194">
        <v>52</v>
      </c>
      <c r="P419" s="791">
        <f t="shared" si="151"/>
        <v>51.271999999999998</v>
      </c>
      <c r="Q419" s="194">
        <v>50.6</v>
      </c>
      <c r="R419" s="194">
        <v>49.6</v>
      </c>
      <c r="S419" s="194">
        <v>48.8</v>
      </c>
      <c r="T419" s="791">
        <f t="shared" si="152"/>
        <v>48.783999999999999</v>
      </c>
      <c r="U419" s="791">
        <f t="shared" si="153"/>
        <v>48.48</v>
      </c>
      <c r="V419" s="787">
        <f t="shared" si="154"/>
        <v>48.4</v>
      </c>
      <c r="W419" s="194">
        <v>48</v>
      </c>
      <c r="X419" s="671">
        <f t="shared" si="149"/>
        <v>47.65</v>
      </c>
      <c r="Y419" s="194">
        <v>47.3</v>
      </c>
      <c r="Z419" s="671">
        <f t="shared" si="150"/>
        <v>46.8</v>
      </c>
      <c r="AA419" s="194">
        <v>46.3</v>
      </c>
      <c r="AB419" s="194">
        <v>45.5</v>
      </c>
      <c r="AC419" s="194">
        <v>44.5</v>
      </c>
      <c r="AD419" s="179">
        <v>43.2</v>
      </c>
      <c r="AE419" s="194">
        <v>41.6</v>
      </c>
      <c r="AF419" s="194">
        <v>39.6</v>
      </c>
      <c r="AG419" s="194">
        <v>37.299999999999997</v>
      </c>
      <c r="AH419" s="194">
        <v>34.6</v>
      </c>
      <c r="AI419" s="175">
        <v>31.6</v>
      </c>
      <c r="AJ419" s="1102"/>
      <c r="AK419" s="1102"/>
    </row>
    <row r="420" spans="2:37" ht="13.5" thickBot="1" x14ac:dyDescent="0.25">
      <c r="B420" s="143"/>
      <c r="C420" s="143"/>
      <c r="D420" s="143"/>
      <c r="E420" s="143"/>
      <c r="F420" s="144"/>
      <c r="G420" s="143"/>
      <c r="H420" s="196" t="s">
        <v>94</v>
      </c>
      <c r="I420" s="197"/>
      <c r="J420" s="198"/>
      <c r="K420" s="199">
        <f t="shared" ref="K420:S420" si="155">MIN(K398:K419)</f>
        <v>85</v>
      </c>
      <c r="L420" s="199">
        <f t="shared" si="155"/>
        <v>55</v>
      </c>
      <c r="M420" s="199">
        <f t="shared" si="155"/>
        <v>55</v>
      </c>
      <c r="N420" s="199">
        <f t="shared" si="155"/>
        <v>55</v>
      </c>
      <c r="O420" s="199">
        <f t="shared" si="155"/>
        <v>52</v>
      </c>
      <c r="P420" s="789">
        <f t="shared" si="151"/>
        <v>51.22</v>
      </c>
      <c r="Q420" s="199">
        <f t="shared" si="155"/>
        <v>50.5</v>
      </c>
      <c r="R420" s="199">
        <f t="shared" si="155"/>
        <v>49.6</v>
      </c>
      <c r="S420" s="199">
        <f t="shared" si="155"/>
        <v>48.8</v>
      </c>
      <c r="T420" s="789">
        <f t="shared" si="152"/>
        <v>48.783999999999999</v>
      </c>
      <c r="U420" s="789">
        <f t="shared" si="153"/>
        <v>48.48</v>
      </c>
      <c r="V420" s="787">
        <f t="shared" si="154"/>
        <v>48.4</v>
      </c>
      <c r="W420" s="199">
        <f>MIN(W398:W419)</f>
        <v>48</v>
      </c>
      <c r="X420" s="199"/>
      <c r="Y420" s="199">
        <f>MIN(Y398:Y419)</f>
        <v>47.3</v>
      </c>
      <c r="Z420" s="199"/>
      <c r="AA420" s="199">
        <f>MIN(AA398:AA419)</f>
        <v>46.3</v>
      </c>
      <c r="AB420" s="199">
        <f>MIN(AB398:AB419)</f>
        <v>45.5</v>
      </c>
      <c r="AC420" s="199">
        <f>MIN(AC398:AC419)</f>
        <v>44.5</v>
      </c>
      <c r="AD420" s="302"/>
      <c r="AE420" s="302"/>
      <c r="AF420" s="302"/>
      <c r="AG420" s="302"/>
      <c r="AH420" s="302"/>
      <c r="AI420" s="303"/>
      <c r="AJ420" s="1103"/>
      <c r="AK420" s="1103"/>
    </row>
    <row r="421" spans="2:37" x14ac:dyDescent="0.2">
      <c r="B421" s="17"/>
      <c r="C421"/>
      <c r="D421"/>
      <c r="E421"/>
      <c r="F421"/>
      <c r="G421"/>
      <c r="H421"/>
    </row>
    <row r="422" spans="2:37" x14ac:dyDescent="0.2">
      <c r="B422" s="33"/>
      <c r="C422" s="33"/>
      <c r="D422" s="33"/>
      <c r="E422" s="33"/>
      <c r="F422" s="100"/>
      <c r="G422" s="100"/>
      <c r="H422" s="33"/>
      <c r="I422" s="15"/>
      <c r="J422" s="16"/>
      <c r="K422" s="16"/>
      <c r="L422" s="17"/>
      <c r="M422" s="17"/>
      <c r="N422" s="17"/>
      <c r="O422" s="17"/>
      <c r="P422" s="495"/>
      <c r="Q422" s="17"/>
      <c r="R422" s="17"/>
      <c r="S422" s="17"/>
      <c r="T422" s="495"/>
      <c r="U422" s="495"/>
      <c r="V422" s="17"/>
      <c r="W422" s="17"/>
      <c r="X422" s="17"/>
      <c r="Y422" s="17"/>
      <c r="Z422" s="17"/>
      <c r="AA422" s="17"/>
      <c r="AB422" s="17"/>
      <c r="AC422" s="17"/>
      <c r="AD422" s="17"/>
      <c r="AE422" s="17"/>
      <c r="AF422" s="17"/>
      <c r="AG422" s="17"/>
      <c r="AH422" s="17"/>
      <c r="AI422" s="17"/>
      <c r="AJ422" s="17"/>
    </row>
    <row r="423" spans="2:37" x14ac:dyDescent="0.2">
      <c r="B423" s="33"/>
      <c r="C423" s="33"/>
      <c r="D423" s="33"/>
      <c r="E423" s="33"/>
      <c r="F423" s="100"/>
      <c r="G423" s="100"/>
      <c r="H423" s="33"/>
      <c r="I423" s="15"/>
      <c r="J423" s="16"/>
      <c r="K423" s="16"/>
      <c r="L423" s="17"/>
      <c r="M423" s="17"/>
      <c r="N423" s="17"/>
      <c r="O423" s="17"/>
      <c r="P423" s="495"/>
      <c r="Q423" s="17"/>
      <c r="R423" s="17"/>
      <c r="S423" s="17"/>
      <c r="T423" s="495"/>
      <c r="U423" s="495"/>
      <c r="V423" s="17"/>
      <c r="W423" s="17"/>
      <c r="X423" s="17"/>
      <c r="Y423" s="17"/>
      <c r="Z423" s="17"/>
      <c r="AA423" s="17"/>
      <c r="AB423" s="17"/>
      <c r="AC423" s="17"/>
      <c r="AD423" s="17"/>
      <c r="AE423" s="17"/>
      <c r="AF423" s="17"/>
      <c r="AG423" s="17"/>
      <c r="AH423" s="17"/>
      <c r="AI423" s="17"/>
      <c r="AJ423" s="17"/>
    </row>
    <row r="424" spans="2:37" ht="13.5" thickBot="1" x14ac:dyDescent="0.25">
      <c r="B424" s="33"/>
      <c r="C424" s="33"/>
      <c r="D424" s="33"/>
      <c r="E424" s="33"/>
      <c r="F424" s="100"/>
      <c r="G424" s="100"/>
      <c r="H424" s="33"/>
      <c r="I424" s="15"/>
      <c r="J424" s="16"/>
      <c r="K424" s="16"/>
      <c r="L424" s="17"/>
      <c r="M424" s="17"/>
      <c r="N424" s="17"/>
      <c r="O424" s="17"/>
      <c r="P424" s="495"/>
      <c r="Q424" s="17"/>
      <c r="R424" s="17"/>
      <c r="S424" s="17"/>
      <c r="T424" s="495"/>
      <c r="U424" s="495"/>
      <c r="V424" s="17"/>
      <c r="W424" s="17"/>
      <c r="X424" s="17"/>
      <c r="Y424" s="17"/>
      <c r="Z424" s="17"/>
      <c r="AA424" s="17"/>
      <c r="AB424" s="17"/>
      <c r="AC424" s="17"/>
      <c r="AD424" s="17"/>
      <c r="AE424" s="17"/>
      <c r="AF424" s="17"/>
      <c r="AG424" s="17"/>
      <c r="AH424" s="17"/>
      <c r="AI424" s="17"/>
      <c r="AJ424" s="17"/>
    </row>
    <row r="425" spans="2:37" x14ac:dyDescent="0.2">
      <c r="B425" s="915"/>
      <c r="C425" s="916"/>
      <c r="D425" s="916"/>
      <c r="E425" s="916"/>
      <c r="F425" s="916"/>
      <c r="G425" s="916"/>
      <c r="H425" s="916"/>
      <c r="I425" s="916"/>
      <c r="J425" s="917"/>
      <c r="K425" s="921" t="s">
        <v>95</v>
      </c>
      <c r="L425" s="922"/>
      <c r="M425" s="922"/>
      <c r="N425" s="922"/>
      <c r="O425" s="922"/>
      <c r="P425" s="922"/>
      <c r="Q425" s="922"/>
      <c r="R425" s="922"/>
      <c r="S425" s="922"/>
      <c r="T425" s="922"/>
      <c r="U425" s="922"/>
      <c r="V425" s="922"/>
      <c r="W425" s="922"/>
      <c r="X425" s="922"/>
      <c r="Y425" s="922"/>
      <c r="Z425" s="922"/>
      <c r="AA425" s="922"/>
      <c r="AB425" s="922"/>
      <c r="AC425" s="922"/>
      <c r="AD425" s="922"/>
      <c r="AE425" s="922"/>
      <c r="AF425" s="922"/>
      <c r="AG425" s="922"/>
      <c r="AH425" s="922"/>
      <c r="AI425" s="923"/>
      <c r="AJ425" s="1339" t="s">
        <v>473</v>
      </c>
      <c r="AK425" s="1339" t="s">
        <v>472</v>
      </c>
    </row>
    <row r="426" spans="2:37" ht="13.5" thickBot="1" x14ac:dyDescent="0.25">
      <c r="B426" s="987"/>
      <c r="C426" s="988"/>
      <c r="D426" s="988"/>
      <c r="E426" s="988"/>
      <c r="F426" s="988"/>
      <c r="G426" s="988"/>
      <c r="H426" s="919"/>
      <c r="I426" s="919"/>
      <c r="J426" s="920"/>
      <c r="K426" s="949" t="s">
        <v>169</v>
      </c>
      <c r="L426" s="950"/>
      <c r="M426" s="950"/>
      <c r="N426" s="950"/>
      <c r="O426" s="950"/>
      <c r="P426" s="950"/>
      <c r="Q426" s="950"/>
      <c r="R426" s="950"/>
      <c r="S426" s="950"/>
      <c r="T426" s="950"/>
      <c r="U426" s="950"/>
      <c r="V426" s="950"/>
      <c r="W426" s="950"/>
      <c r="X426" s="950"/>
      <c r="Y426" s="950"/>
      <c r="Z426" s="950"/>
      <c r="AA426" s="950"/>
      <c r="AB426" s="950"/>
      <c r="AC426" s="950"/>
      <c r="AD426" s="950"/>
      <c r="AE426" s="950"/>
      <c r="AF426" s="950"/>
      <c r="AG426" s="950"/>
      <c r="AH426" s="950"/>
      <c r="AI426" s="951"/>
      <c r="AJ426" s="1102"/>
      <c r="AK426" s="1102"/>
    </row>
    <row r="427" spans="2:37" ht="42" customHeight="1" thickBot="1" x14ac:dyDescent="0.25">
      <c r="B427" s="51" t="s">
        <v>41</v>
      </c>
      <c r="C427" s="52" t="s">
        <v>42</v>
      </c>
      <c r="D427" s="971" t="s">
        <v>43</v>
      </c>
      <c r="E427" s="972"/>
      <c r="F427" s="88" t="s">
        <v>177</v>
      </c>
      <c r="G427" s="95" t="s">
        <v>47</v>
      </c>
      <c r="H427" s="54" t="s">
        <v>0</v>
      </c>
      <c r="I427" s="55" t="s">
        <v>1</v>
      </c>
      <c r="J427" s="55" t="s">
        <v>2</v>
      </c>
      <c r="K427" s="56" t="s">
        <v>3</v>
      </c>
      <c r="L427" s="56" t="s">
        <v>4</v>
      </c>
      <c r="M427" s="57" t="s">
        <v>5</v>
      </c>
      <c r="N427" s="58" t="s">
        <v>6</v>
      </c>
      <c r="O427" s="58">
        <v>150</v>
      </c>
      <c r="P427" s="779">
        <v>176</v>
      </c>
      <c r="Q427" s="58">
        <v>200</v>
      </c>
      <c r="R427" s="58">
        <v>250</v>
      </c>
      <c r="S427" s="58">
        <v>300</v>
      </c>
      <c r="T427" s="779">
        <v>302</v>
      </c>
      <c r="U427" s="779">
        <v>340</v>
      </c>
      <c r="V427" s="58">
        <v>350</v>
      </c>
      <c r="W427" s="58">
        <v>400</v>
      </c>
      <c r="X427" s="58">
        <v>450</v>
      </c>
      <c r="Y427" s="58">
        <v>500</v>
      </c>
      <c r="Z427" s="58">
        <v>550</v>
      </c>
      <c r="AA427" s="58">
        <v>600</v>
      </c>
      <c r="AB427" s="58">
        <v>650</v>
      </c>
      <c r="AC427" s="58">
        <v>700</v>
      </c>
      <c r="AD427" s="58">
        <v>750</v>
      </c>
      <c r="AE427" s="58">
        <v>800</v>
      </c>
      <c r="AF427" s="58">
        <v>850</v>
      </c>
      <c r="AG427" s="58">
        <v>900</v>
      </c>
      <c r="AH427" s="58">
        <v>950</v>
      </c>
      <c r="AI427" s="59">
        <v>1000</v>
      </c>
      <c r="AJ427" s="1102"/>
      <c r="AK427" s="1102"/>
    </row>
    <row r="428" spans="2:37" x14ac:dyDescent="0.2">
      <c r="B428" s="925" t="s">
        <v>52</v>
      </c>
      <c r="C428" s="928" t="s">
        <v>53</v>
      </c>
      <c r="D428" s="932" t="s">
        <v>74</v>
      </c>
      <c r="E428" s="933"/>
      <c r="F428" s="982" t="s">
        <v>96</v>
      </c>
      <c r="G428" s="940" t="s">
        <v>96</v>
      </c>
      <c r="H428" s="1179" t="s">
        <v>24</v>
      </c>
      <c r="I428" s="38">
        <v>1989</v>
      </c>
      <c r="J428" s="979" t="s">
        <v>179</v>
      </c>
      <c r="K428" s="39"/>
      <c r="L428" s="39">
        <v>30</v>
      </c>
      <c r="M428" s="39"/>
      <c r="N428" s="39">
        <v>30</v>
      </c>
      <c r="O428" s="671">
        <f t="shared" ref="O428:O440" si="156">N428-(0.5*(N428-Q428))</f>
        <v>27.5</v>
      </c>
      <c r="P428" s="787">
        <f>IF(O428="",IF(N428="","",(N428-(N428-Q428)/($Q$5-$N$5)*($P$5-$N$5))),(O428-(O428-Q428)/($Q$5-$O$5)*($P$5-$O$5)))</f>
        <v>26.2</v>
      </c>
      <c r="Q428" s="39">
        <v>25</v>
      </c>
      <c r="R428" s="671">
        <f t="shared" ref="R428:R440" si="157">Q428-(0.5*(Q428-S428))</f>
        <v>23.75</v>
      </c>
      <c r="S428" s="39">
        <v>22.5</v>
      </c>
      <c r="T428" s="787">
        <f>IF(S428="","",(S428-(S428-W428)/($W$5-$S$5)*($T$5-$S$5)))</f>
        <v>22.463999999999999</v>
      </c>
      <c r="U428" s="787">
        <f>IF(S428="","",(S428-(S428-W428)/($W$5-$S$5)*($U$5-$S$5)))</f>
        <v>21.78</v>
      </c>
      <c r="V428" s="671">
        <f>S428-(0.5*(S428-W428))</f>
        <v>21.6</v>
      </c>
      <c r="W428" s="39">
        <v>20.7</v>
      </c>
      <c r="X428" s="671">
        <f t="shared" ref="X428:X449" si="158">W428-(0.5*(W428-Y428))</f>
        <v>20.049999999999997</v>
      </c>
      <c r="Y428" s="39">
        <v>19.399999999999999</v>
      </c>
      <c r="Z428" s="671">
        <f t="shared" ref="Z428:Z449" si="159">Y428-(0.5*(Y428-AA428))</f>
        <v>18.799999999999997</v>
      </c>
      <c r="AA428" s="39">
        <v>18.2</v>
      </c>
      <c r="AB428" s="39">
        <v>17.899999999999999</v>
      </c>
      <c r="AC428" s="39">
        <v>17.7</v>
      </c>
      <c r="AD428" s="39">
        <v>17.3</v>
      </c>
      <c r="AE428" s="39">
        <v>16.8</v>
      </c>
      <c r="AF428" s="39">
        <v>16.5</v>
      </c>
      <c r="AG428" s="39">
        <v>16.2</v>
      </c>
      <c r="AH428" s="39">
        <v>15.9</v>
      </c>
      <c r="AI428" s="40">
        <v>15.6</v>
      </c>
      <c r="AJ428" s="1102"/>
      <c r="AK428" s="1102"/>
    </row>
    <row r="429" spans="2:37" x14ac:dyDescent="0.2">
      <c r="B429" s="925"/>
      <c r="C429" s="928"/>
      <c r="D429" s="932"/>
      <c r="E429" s="933"/>
      <c r="F429" s="982"/>
      <c r="G429" s="940"/>
      <c r="H429" s="962"/>
      <c r="I429" s="1" t="s">
        <v>32</v>
      </c>
      <c r="J429" s="980"/>
      <c r="K429" s="5"/>
      <c r="L429" s="5" t="s">
        <v>9</v>
      </c>
      <c r="M429" s="5"/>
      <c r="N429" s="469">
        <v>30</v>
      </c>
      <c r="O429" s="671">
        <f t="shared" si="156"/>
        <v>27.5</v>
      </c>
      <c r="P429" s="788">
        <f t="shared" ref="P429:P450" si="160">IF(O429="",IF(N429="","",(N429-(N429-Q429)/($Q$5-$N$5)*($P$5-$N$5))),(O429-(O429-Q429)/($Q$5-$O$5)*($P$5-$O$5)))</f>
        <v>26.2</v>
      </c>
      <c r="Q429" s="469">
        <v>25</v>
      </c>
      <c r="R429" s="671">
        <f t="shared" si="157"/>
        <v>23.75</v>
      </c>
      <c r="S429" s="469">
        <v>22.5</v>
      </c>
      <c r="T429" s="788">
        <f t="shared" ref="T429:T450" si="161">IF(S429="","",(S429-(S429-W429)/($W$5-$S$5)*($T$5-$S$5)))</f>
        <v>22.463999999999999</v>
      </c>
      <c r="U429" s="788">
        <f t="shared" ref="U429:U450" si="162">IF(S429="","",(S429-(S429-W429)/($W$5-$S$5)*($U$5-$S$5)))</f>
        <v>21.78</v>
      </c>
      <c r="V429" s="671">
        <f t="shared" ref="V429:V449" si="163">S429-(0.5*(S429-W429))</f>
        <v>21.6</v>
      </c>
      <c r="W429" s="469">
        <v>20.7</v>
      </c>
      <c r="X429" s="671">
        <f t="shared" si="158"/>
        <v>20.049999999999997</v>
      </c>
      <c r="Y429" s="469">
        <v>19.399999999999999</v>
      </c>
      <c r="Z429" s="671">
        <f t="shared" si="159"/>
        <v>18.799999999999997</v>
      </c>
      <c r="AA429" s="469">
        <v>18.2</v>
      </c>
      <c r="AB429" s="469">
        <v>17.899999999999999</v>
      </c>
      <c r="AC429" s="469">
        <v>17.7</v>
      </c>
      <c r="AD429" s="469">
        <v>17.3</v>
      </c>
      <c r="AE429" s="469">
        <v>16.8</v>
      </c>
      <c r="AF429" s="469">
        <v>16.5</v>
      </c>
      <c r="AG429" s="469">
        <v>16.2</v>
      </c>
      <c r="AH429" s="469">
        <v>15.9</v>
      </c>
      <c r="AI429" s="470">
        <v>15.6</v>
      </c>
      <c r="AJ429" s="1102"/>
      <c r="AK429" s="1102"/>
    </row>
    <row r="430" spans="2:37" x14ac:dyDescent="0.2">
      <c r="B430" s="925"/>
      <c r="C430" s="928"/>
      <c r="D430" s="932"/>
      <c r="E430" s="933"/>
      <c r="F430" s="982"/>
      <c r="G430" s="940"/>
      <c r="H430" s="962"/>
      <c r="I430" s="1" t="s">
        <v>35</v>
      </c>
      <c r="J430" s="980"/>
      <c r="K430" s="5"/>
      <c r="L430" s="5" t="s">
        <v>9</v>
      </c>
      <c r="M430" s="5"/>
      <c r="N430" s="469">
        <v>30</v>
      </c>
      <c r="O430" s="671">
        <f t="shared" si="156"/>
        <v>27.5</v>
      </c>
      <c r="P430" s="788">
        <f t="shared" si="160"/>
        <v>26.2</v>
      </c>
      <c r="Q430" s="469">
        <v>25</v>
      </c>
      <c r="R430" s="671">
        <f t="shared" si="157"/>
        <v>23.75</v>
      </c>
      <c r="S430" s="469">
        <v>22.5</v>
      </c>
      <c r="T430" s="788">
        <f t="shared" si="161"/>
        <v>22.463999999999999</v>
      </c>
      <c r="U430" s="788">
        <f t="shared" si="162"/>
        <v>21.78</v>
      </c>
      <c r="V430" s="671">
        <f t="shared" si="163"/>
        <v>21.6</v>
      </c>
      <c r="W430" s="469">
        <v>20.7</v>
      </c>
      <c r="X430" s="671">
        <f t="shared" si="158"/>
        <v>20.049999999999997</v>
      </c>
      <c r="Y430" s="469">
        <v>19.399999999999999</v>
      </c>
      <c r="Z430" s="671">
        <f t="shared" si="159"/>
        <v>18.799999999999997</v>
      </c>
      <c r="AA430" s="469">
        <v>18.2</v>
      </c>
      <c r="AB430" s="469">
        <v>17.899999999999999</v>
      </c>
      <c r="AC430" s="469">
        <v>17.7</v>
      </c>
      <c r="AD430" s="469">
        <v>17.3</v>
      </c>
      <c r="AE430" s="469">
        <v>16.8</v>
      </c>
      <c r="AF430" s="469">
        <v>16.5</v>
      </c>
      <c r="AG430" s="469">
        <v>16.2</v>
      </c>
      <c r="AH430" s="469">
        <v>15.9</v>
      </c>
      <c r="AI430" s="470">
        <v>15.6</v>
      </c>
      <c r="AJ430" s="1102"/>
      <c r="AK430" s="1102"/>
    </row>
    <row r="431" spans="2:37" x14ac:dyDescent="0.2">
      <c r="B431" s="985"/>
      <c r="C431" s="986"/>
      <c r="D431" s="945"/>
      <c r="E431" s="946"/>
      <c r="F431" s="996"/>
      <c r="G431" s="948"/>
      <c r="H431" s="963"/>
      <c r="I431" s="1" t="s">
        <v>10</v>
      </c>
      <c r="J431" s="980"/>
      <c r="K431" s="5"/>
      <c r="L431" s="5" t="s">
        <v>9</v>
      </c>
      <c r="M431" s="5"/>
      <c r="N431" s="469">
        <v>30</v>
      </c>
      <c r="O431" s="671">
        <f t="shared" si="156"/>
        <v>27.5</v>
      </c>
      <c r="P431" s="788">
        <f t="shared" si="160"/>
        <v>26.2</v>
      </c>
      <c r="Q431" s="469">
        <v>25</v>
      </c>
      <c r="R431" s="671">
        <f t="shared" si="157"/>
        <v>23.75</v>
      </c>
      <c r="S431" s="469">
        <v>22.5</v>
      </c>
      <c r="T431" s="788">
        <f t="shared" si="161"/>
        <v>22.463999999999999</v>
      </c>
      <c r="U431" s="788">
        <f t="shared" si="162"/>
        <v>21.78</v>
      </c>
      <c r="V431" s="671">
        <f t="shared" si="163"/>
        <v>21.6</v>
      </c>
      <c r="W431" s="469">
        <v>20.7</v>
      </c>
      <c r="X431" s="671">
        <f t="shared" si="158"/>
        <v>20.049999999999997</v>
      </c>
      <c r="Y431" s="469">
        <v>19.399999999999999</v>
      </c>
      <c r="Z431" s="671">
        <f t="shared" si="159"/>
        <v>18.799999999999997</v>
      </c>
      <c r="AA431" s="469">
        <v>18.2</v>
      </c>
      <c r="AB431" s="469">
        <v>17.899999999999999</v>
      </c>
      <c r="AC431" s="469">
        <v>17.7</v>
      </c>
      <c r="AD431" s="469">
        <v>17.3</v>
      </c>
      <c r="AE431" s="469">
        <v>16.8</v>
      </c>
      <c r="AF431" s="469">
        <v>16.5</v>
      </c>
      <c r="AG431" s="469">
        <v>16.2</v>
      </c>
      <c r="AH431" s="469">
        <v>15.9</v>
      </c>
      <c r="AI431" s="470">
        <v>15.6</v>
      </c>
      <c r="AJ431" s="1102"/>
      <c r="AK431" s="1102"/>
    </row>
    <row r="432" spans="2:37" ht="12.75" customHeight="1" x14ac:dyDescent="0.2">
      <c r="B432" s="924" t="s">
        <v>57</v>
      </c>
      <c r="C432" s="927" t="s">
        <v>61</v>
      </c>
      <c r="D432" s="930" t="s">
        <v>75</v>
      </c>
      <c r="E432" s="931"/>
      <c r="F432" s="981">
        <v>1000</v>
      </c>
      <c r="G432" s="939" t="s">
        <v>54</v>
      </c>
      <c r="H432" s="961" t="s">
        <v>24</v>
      </c>
      <c r="I432" s="1">
        <v>1992</v>
      </c>
      <c r="J432" s="980"/>
      <c r="K432" s="2"/>
      <c r="L432" s="2">
        <v>30</v>
      </c>
      <c r="M432" s="2">
        <v>30</v>
      </c>
      <c r="N432" s="469">
        <v>30</v>
      </c>
      <c r="O432" s="671">
        <f t="shared" si="156"/>
        <v>27.5</v>
      </c>
      <c r="P432" s="788">
        <f t="shared" si="160"/>
        <v>26.2</v>
      </c>
      <c r="Q432" s="469">
        <v>25</v>
      </c>
      <c r="R432" s="671">
        <f t="shared" si="157"/>
        <v>23.75</v>
      </c>
      <c r="S432" s="469">
        <v>22.5</v>
      </c>
      <c r="T432" s="788">
        <f t="shared" si="161"/>
        <v>22.463999999999999</v>
      </c>
      <c r="U432" s="788">
        <f t="shared" si="162"/>
        <v>21.78</v>
      </c>
      <c r="V432" s="671">
        <f t="shared" si="163"/>
        <v>21.6</v>
      </c>
      <c r="W432" s="469">
        <v>20.7</v>
      </c>
      <c r="X432" s="671">
        <f t="shared" si="158"/>
        <v>20.049999999999997</v>
      </c>
      <c r="Y432" s="469">
        <v>19.399999999999999</v>
      </c>
      <c r="Z432" s="671">
        <f t="shared" si="159"/>
        <v>18.799999999999997</v>
      </c>
      <c r="AA432" s="469">
        <v>18.2</v>
      </c>
      <c r="AB432" s="469">
        <v>17.899999999999999</v>
      </c>
      <c r="AC432" s="469">
        <v>17.7</v>
      </c>
      <c r="AD432" s="469">
        <v>17.3</v>
      </c>
      <c r="AE432" s="469">
        <v>16.8</v>
      </c>
      <c r="AF432" s="469">
        <v>16.5</v>
      </c>
      <c r="AG432" s="469">
        <v>16.2</v>
      </c>
      <c r="AH432" s="469">
        <v>15.9</v>
      </c>
      <c r="AI432" s="470">
        <v>15.6</v>
      </c>
      <c r="AJ432" s="1102"/>
      <c r="AK432" s="1102"/>
    </row>
    <row r="433" spans="2:37" x14ac:dyDescent="0.2">
      <c r="B433" s="925"/>
      <c r="C433" s="986"/>
      <c r="D433" s="932"/>
      <c r="E433" s="933"/>
      <c r="F433" s="982"/>
      <c r="G433" s="940"/>
      <c r="H433" s="962"/>
      <c r="I433" s="1" t="s">
        <v>11</v>
      </c>
      <c r="J433" s="980"/>
      <c r="K433" s="5"/>
      <c r="L433" s="5" t="s">
        <v>9</v>
      </c>
      <c r="M433" s="5"/>
      <c r="N433" s="469">
        <v>30</v>
      </c>
      <c r="O433" s="671">
        <f t="shared" si="156"/>
        <v>27.5</v>
      </c>
      <c r="P433" s="788">
        <f t="shared" si="160"/>
        <v>26.2</v>
      </c>
      <c r="Q433" s="469">
        <v>25</v>
      </c>
      <c r="R433" s="671">
        <f t="shared" si="157"/>
        <v>23.75</v>
      </c>
      <c r="S433" s="469">
        <v>22.5</v>
      </c>
      <c r="T433" s="788">
        <f t="shared" si="161"/>
        <v>22.463999999999999</v>
      </c>
      <c r="U433" s="788">
        <f t="shared" si="162"/>
        <v>21.78</v>
      </c>
      <c r="V433" s="671">
        <f t="shared" si="163"/>
        <v>21.6</v>
      </c>
      <c r="W433" s="469">
        <v>20.7</v>
      </c>
      <c r="X433" s="671">
        <f t="shared" si="158"/>
        <v>20.049999999999997</v>
      </c>
      <c r="Y433" s="469">
        <v>19.399999999999999</v>
      </c>
      <c r="Z433" s="671">
        <f t="shared" si="159"/>
        <v>18.799999999999997</v>
      </c>
      <c r="AA433" s="469">
        <v>18.2</v>
      </c>
      <c r="AB433" s="469">
        <v>17.899999999999999</v>
      </c>
      <c r="AC433" s="469">
        <v>17.7</v>
      </c>
      <c r="AD433" s="469">
        <v>17.3</v>
      </c>
      <c r="AE433" s="469">
        <v>16.8</v>
      </c>
      <c r="AF433" s="469">
        <v>16.5</v>
      </c>
      <c r="AG433" s="469">
        <v>16.2</v>
      </c>
      <c r="AH433" s="469">
        <v>15.9</v>
      </c>
      <c r="AI433" s="470">
        <v>15.6</v>
      </c>
      <c r="AJ433" s="1102"/>
      <c r="AK433" s="1102"/>
    </row>
    <row r="434" spans="2:37" x14ac:dyDescent="0.2">
      <c r="B434" s="925"/>
      <c r="C434" s="928" t="s">
        <v>62</v>
      </c>
      <c r="D434" s="932"/>
      <c r="E434" s="933"/>
      <c r="F434" s="982"/>
      <c r="G434" s="940"/>
      <c r="H434" s="962"/>
      <c r="I434" s="1" t="s">
        <v>12</v>
      </c>
      <c r="J434" s="980"/>
      <c r="K434" s="5"/>
      <c r="L434" s="5" t="s">
        <v>9</v>
      </c>
      <c r="M434" s="5"/>
      <c r="N434" s="469">
        <v>30</v>
      </c>
      <c r="O434" s="671">
        <f t="shared" si="156"/>
        <v>27.5</v>
      </c>
      <c r="P434" s="788">
        <f t="shared" si="160"/>
        <v>26.2</v>
      </c>
      <c r="Q434" s="469">
        <v>25</v>
      </c>
      <c r="R434" s="671">
        <f t="shared" si="157"/>
        <v>23.75</v>
      </c>
      <c r="S434" s="469">
        <v>22.5</v>
      </c>
      <c r="T434" s="788">
        <f t="shared" si="161"/>
        <v>22.463999999999999</v>
      </c>
      <c r="U434" s="788">
        <f t="shared" si="162"/>
        <v>21.78</v>
      </c>
      <c r="V434" s="671">
        <f t="shared" si="163"/>
        <v>21.6</v>
      </c>
      <c r="W434" s="469">
        <v>20.7</v>
      </c>
      <c r="X434" s="671">
        <f t="shared" si="158"/>
        <v>20.049999999999997</v>
      </c>
      <c r="Y434" s="469">
        <v>19.399999999999999</v>
      </c>
      <c r="Z434" s="671">
        <f t="shared" si="159"/>
        <v>18.799999999999997</v>
      </c>
      <c r="AA434" s="469">
        <v>18.2</v>
      </c>
      <c r="AB434" s="469">
        <v>17.899999999999999</v>
      </c>
      <c r="AC434" s="469">
        <v>17.7</v>
      </c>
      <c r="AD434" s="469">
        <v>17.3</v>
      </c>
      <c r="AE434" s="469">
        <v>16.8</v>
      </c>
      <c r="AF434" s="469">
        <v>16.5</v>
      </c>
      <c r="AG434" s="469">
        <v>16.2</v>
      </c>
      <c r="AH434" s="469">
        <v>15.9</v>
      </c>
      <c r="AI434" s="470">
        <v>15.6</v>
      </c>
      <c r="AJ434" s="1102"/>
      <c r="AK434" s="1102"/>
    </row>
    <row r="435" spans="2:37" x14ac:dyDescent="0.2">
      <c r="B435" s="985"/>
      <c r="C435" s="986"/>
      <c r="D435" s="945"/>
      <c r="E435" s="946"/>
      <c r="F435" s="996"/>
      <c r="G435" s="948"/>
      <c r="H435" s="963"/>
      <c r="I435" s="1" t="s">
        <v>13</v>
      </c>
      <c r="J435" s="980"/>
      <c r="K435" s="5"/>
      <c r="L435" s="5" t="s">
        <v>9</v>
      </c>
      <c r="M435" s="5"/>
      <c r="N435" s="469">
        <v>30</v>
      </c>
      <c r="O435" s="671">
        <f t="shared" si="156"/>
        <v>27.5</v>
      </c>
      <c r="P435" s="788">
        <f t="shared" si="160"/>
        <v>26.2</v>
      </c>
      <c r="Q435" s="469">
        <v>25</v>
      </c>
      <c r="R435" s="671">
        <f t="shared" si="157"/>
        <v>23.75</v>
      </c>
      <c r="S435" s="469">
        <v>22.5</v>
      </c>
      <c r="T435" s="788">
        <f t="shared" si="161"/>
        <v>22.463999999999999</v>
      </c>
      <c r="U435" s="788">
        <f t="shared" si="162"/>
        <v>21.78</v>
      </c>
      <c r="V435" s="671">
        <f t="shared" si="163"/>
        <v>21.6</v>
      </c>
      <c r="W435" s="469">
        <v>20.7</v>
      </c>
      <c r="X435" s="671">
        <f t="shared" si="158"/>
        <v>20.049999999999997</v>
      </c>
      <c r="Y435" s="469">
        <v>19.399999999999999</v>
      </c>
      <c r="Z435" s="671">
        <f t="shared" si="159"/>
        <v>18.799999999999997</v>
      </c>
      <c r="AA435" s="469">
        <v>18.2</v>
      </c>
      <c r="AB435" s="469">
        <v>17.899999999999999</v>
      </c>
      <c r="AC435" s="469">
        <v>17.7</v>
      </c>
      <c r="AD435" s="469">
        <v>17.3</v>
      </c>
      <c r="AE435" s="469">
        <v>16.8</v>
      </c>
      <c r="AF435" s="469">
        <v>16.5</v>
      </c>
      <c r="AG435" s="469">
        <v>16.2</v>
      </c>
      <c r="AH435" s="469">
        <v>15.9</v>
      </c>
      <c r="AI435" s="470">
        <v>15.6</v>
      </c>
      <c r="AJ435" s="1102"/>
      <c r="AK435" s="1102"/>
    </row>
    <row r="436" spans="2:37" ht="12.75" customHeight="1" x14ac:dyDescent="0.2">
      <c r="B436" s="924" t="s">
        <v>57</v>
      </c>
      <c r="C436" s="927" t="s">
        <v>67</v>
      </c>
      <c r="D436" s="930" t="s">
        <v>73</v>
      </c>
      <c r="E436" s="931"/>
      <c r="F436" s="981">
        <v>1000</v>
      </c>
      <c r="G436" s="939" t="s">
        <v>54</v>
      </c>
      <c r="H436" s="961" t="s">
        <v>24</v>
      </c>
      <c r="I436" s="1">
        <v>1995</v>
      </c>
      <c r="J436" s="980"/>
      <c r="K436" s="2"/>
      <c r="L436" s="2">
        <v>30</v>
      </c>
      <c r="M436" s="2">
        <v>30</v>
      </c>
      <c r="N436" s="469">
        <v>30</v>
      </c>
      <c r="O436" s="671">
        <f t="shared" si="156"/>
        <v>27.5</v>
      </c>
      <c r="P436" s="788">
        <f t="shared" si="160"/>
        <v>26.2</v>
      </c>
      <c r="Q436" s="469">
        <v>25</v>
      </c>
      <c r="R436" s="671">
        <f t="shared" si="157"/>
        <v>23.75</v>
      </c>
      <c r="S436" s="469">
        <v>22.5</v>
      </c>
      <c r="T436" s="788">
        <f t="shared" si="161"/>
        <v>22.463999999999999</v>
      </c>
      <c r="U436" s="788">
        <f t="shared" si="162"/>
        <v>21.78</v>
      </c>
      <c r="V436" s="671">
        <f t="shared" si="163"/>
        <v>21.6</v>
      </c>
      <c r="W436" s="469">
        <v>20.7</v>
      </c>
      <c r="X436" s="671">
        <f t="shared" si="158"/>
        <v>20.049999999999997</v>
      </c>
      <c r="Y436" s="469">
        <v>19.399999999999999</v>
      </c>
      <c r="Z436" s="671">
        <f t="shared" si="159"/>
        <v>18.799999999999997</v>
      </c>
      <c r="AA436" s="469">
        <v>18.2</v>
      </c>
      <c r="AB436" s="469">
        <v>17.899999999999999</v>
      </c>
      <c r="AC436" s="469">
        <v>17.7</v>
      </c>
      <c r="AD436" s="469">
        <v>17.3</v>
      </c>
      <c r="AE436" s="469">
        <v>16.8</v>
      </c>
      <c r="AF436" s="469">
        <v>16.5</v>
      </c>
      <c r="AG436" s="469">
        <v>16.2</v>
      </c>
      <c r="AH436" s="469">
        <v>15.9</v>
      </c>
      <c r="AI436" s="470">
        <v>15.6</v>
      </c>
      <c r="AJ436" s="1102"/>
      <c r="AK436" s="1102"/>
    </row>
    <row r="437" spans="2:37" x14ac:dyDescent="0.2">
      <c r="B437" s="925"/>
      <c r="C437" s="928"/>
      <c r="D437" s="932"/>
      <c r="E437" s="933"/>
      <c r="F437" s="982"/>
      <c r="G437" s="940"/>
      <c r="H437" s="962"/>
      <c r="I437" s="1" t="s">
        <v>26</v>
      </c>
      <c r="J437" s="980"/>
      <c r="K437" s="5"/>
      <c r="L437" s="5" t="s">
        <v>9</v>
      </c>
      <c r="M437" s="5"/>
      <c r="N437" s="469">
        <v>30</v>
      </c>
      <c r="O437" s="671">
        <f t="shared" si="156"/>
        <v>27.5</v>
      </c>
      <c r="P437" s="788">
        <f t="shared" si="160"/>
        <v>26.2</v>
      </c>
      <c r="Q437" s="469">
        <v>25</v>
      </c>
      <c r="R437" s="671">
        <f t="shared" si="157"/>
        <v>23.75</v>
      </c>
      <c r="S437" s="469">
        <v>22.5</v>
      </c>
      <c r="T437" s="788">
        <f t="shared" si="161"/>
        <v>22.463999999999999</v>
      </c>
      <c r="U437" s="788">
        <f t="shared" si="162"/>
        <v>21.78</v>
      </c>
      <c r="V437" s="671">
        <f t="shared" si="163"/>
        <v>21.6</v>
      </c>
      <c r="W437" s="469">
        <v>20.7</v>
      </c>
      <c r="X437" s="671">
        <f t="shared" si="158"/>
        <v>20.049999999999997</v>
      </c>
      <c r="Y437" s="469">
        <v>19.399999999999999</v>
      </c>
      <c r="Z437" s="671">
        <f t="shared" si="159"/>
        <v>18.799999999999997</v>
      </c>
      <c r="AA437" s="469">
        <v>18.2</v>
      </c>
      <c r="AB437" s="469">
        <v>17.899999999999999</v>
      </c>
      <c r="AC437" s="469">
        <v>17.7</v>
      </c>
      <c r="AD437" s="469">
        <v>17.3</v>
      </c>
      <c r="AE437" s="469">
        <v>16.8</v>
      </c>
      <c r="AF437" s="469">
        <v>16.5</v>
      </c>
      <c r="AG437" s="469">
        <v>16.2</v>
      </c>
      <c r="AH437" s="469">
        <v>15.9</v>
      </c>
      <c r="AI437" s="470">
        <v>15.6</v>
      </c>
      <c r="AJ437" s="1102"/>
      <c r="AK437" s="1102"/>
    </row>
    <row r="438" spans="2:37" x14ac:dyDescent="0.2">
      <c r="B438" s="925"/>
      <c r="C438" s="928"/>
      <c r="D438" s="932"/>
      <c r="E438" s="933"/>
      <c r="F438" s="982"/>
      <c r="G438" s="940"/>
      <c r="H438" s="962"/>
      <c r="I438" s="1" t="s">
        <v>15</v>
      </c>
      <c r="J438" s="980"/>
      <c r="K438" s="5"/>
      <c r="L438" s="5" t="s">
        <v>9</v>
      </c>
      <c r="M438" s="5"/>
      <c r="N438" s="469">
        <v>30</v>
      </c>
      <c r="O438" s="671">
        <f t="shared" si="156"/>
        <v>27.5</v>
      </c>
      <c r="P438" s="788">
        <f t="shared" si="160"/>
        <v>26.2</v>
      </c>
      <c r="Q438" s="469">
        <v>25</v>
      </c>
      <c r="R438" s="671">
        <f t="shared" si="157"/>
        <v>23.75</v>
      </c>
      <c r="S438" s="469">
        <v>22.5</v>
      </c>
      <c r="T438" s="788">
        <f t="shared" si="161"/>
        <v>22.463999999999999</v>
      </c>
      <c r="U438" s="788">
        <f t="shared" si="162"/>
        <v>21.78</v>
      </c>
      <c r="V438" s="671">
        <f t="shared" si="163"/>
        <v>21.6</v>
      </c>
      <c r="W438" s="469">
        <v>20.7</v>
      </c>
      <c r="X438" s="671">
        <f t="shared" si="158"/>
        <v>20.049999999999997</v>
      </c>
      <c r="Y438" s="469">
        <v>19.399999999999999</v>
      </c>
      <c r="Z438" s="671">
        <f t="shared" si="159"/>
        <v>18.799999999999997</v>
      </c>
      <c r="AA438" s="469">
        <v>18.2</v>
      </c>
      <c r="AB438" s="469">
        <v>17.899999999999999</v>
      </c>
      <c r="AC438" s="469">
        <v>17.7</v>
      </c>
      <c r="AD438" s="469">
        <v>17.3</v>
      </c>
      <c r="AE438" s="469">
        <v>16.8</v>
      </c>
      <c r="AF438" s="469">
        <v>16.5</v>
      </c>
      <c r="AG438" s="469">
        <v>16.2</v>
      </c>
      <c r="AH438" s="469">
        <v>15.9</v>
      </c>
      <c r="AI438" s="470">
        <v>15.6</v>
      </c>
      <c r="AJ438" s="1102"/>
      <c r="AK438" s="1102"/>
    </row>
    <row r="439" spans="2:37" x14ac:dyDescent="0.2">
      <c r="B439" s="985"/>
      <c r="C439" s="986"/>
      <c r="D439" s="945"/>
      <c r="E439" s="946"/>
      <c r="F439" s="996"/>
      <c r="G439" s="948"/>
      <c r="H439" s="963"/>
      <c r="I439" s="1" t="s">
        <v>27</v>
      </c>
      <c r="J439" s="980"/>
      <c r="K439" s="5"/>
      <c r="L439" s="5" t="s">
        <v>9</v>
      </c>
      <c r="M439" s="5"/>
      <c r="N439" s="469">
        <v>30</v>
      </c>
      <c r="O439" s="671">
        <f t="shared" si="156"/>
        <v>27.5</v>
      </c>
      <c r="P439" s="788">
        <f t="shared" si="160"/>
        <v>26.2</v>
      </c>
      <c r="Q439" s="469">
        <v>25</v>
      </c>
      <c r="R439" s="671">
        <f t="shared" si="157"/>
        <v>23.75</v>
      </c>
      <c r="S439" s="469">
        <v>22.5</v>
      </c>
      <c r="T439" s="788">
        <f t="shared" si="161"/>
        <v>22.463999999999999</v>
      </c>
      <c r="U439" s="788">
        <f t="shared" si="162"/>
        <v>21.78</v>
      </c>
      <c r="V439" s="671">
        <f t="shared" si="163"/>
        <v>21.6</v>
      </c>
      <c r="W439" s="469">
        <v>20.7</v>
      </c>
      <c r="X439" s="671">
        <f t="shared" si="158"/>
        <v>20.049999999999997</v>
      </c>
      <c r="Y439" s="469">
        <v>19.399999999999999</v>
      </c>
      <c r="Z439" s="671">
        <f t="shared" si="159"/>
        <v>18.799999999999997</v>
      </c>
      <c r="AA439" s="469">
        <v>18.2</v>
      </c>
      <c r="AB439" s="469">
        <v>17.899999999999999</v>
      </c>
      <c r="AC439" s="469">
        <v>17.7</v>
      </c>
      <c r="AD439" s="469">
        <v>17.3</v>
      </c>
      <c r="AE439" s="469">
        <v>16.8</v>
      </c>
      <c r="AF439" s="469">
        <v>16.5</v>
      </c>
      <c r="AG439" s="469">
        <v>16.2</v>
      </c>
      <c r="AH439" s="469">
        <v>15.9</v>
      </c>
      <c r="AI439" s="470">
        <v>15.6</v>
      </c>
      <c r="AJ439" s="1102"/>
      <c r="AK439" s="1102"/>
    </row>
    <row r="440" spans="2:37" ht="12.75" customHeight="1" x14ac:dyDescent="0.2">
      <c r="B440" s="924" t="s">
        <v>57</v>
      </c>
      <c r="C440" s="36" t="s">
        <v>71</v>
      </c>
      <c r="D440" s="930" t="s">
        <v>75</v>
      </c>
      <c r="E440" s="931"/>
      <c r="F440" s="936" t="s">
        <v>314</v>
      </c>
      <c r="G440" s="939" t="s">
        <v>54</v>
      </c>
      <c r="H440" s="961" t="s">
        <v>24</v>
      </c>
      <c r="I440" s="1">
        <v>1998</v>
      </c>
      <c r="J440" s="980"/>
      <c r="K440" s="4"/>
      <c r="L440" s="4">
        <v>30</v>
      </c>
      <c r="M440" s="4">
        <v>30</v>
      </c>
      <c r="N440" s="469">
        <v>30</v>
      </c>
      <c r="O440" s="671">
        <f t="shared" si="156"/>
        <v>27.5</v>
      </c>
      <c r="P440" s="788">
        <f t="shared" si="160"/>
        <v>26.2</v>
      </c>
      <c r="Q440" s="469">
        <v>25</v>
      </c>
      <c r="R440" s="671">
        <f t="shared" si="157"/>
        <v>23.75</v>
      </c>
      <c r="S440" s="4">
        <v>22.5</v>
      </c>
      <c r="T440" s="788">
        <f t="shared" si="161"/>
        <v>22.463999999999999</v>
      </c>
      <c r="U440" s="788">
        <f t="shared" si="162"/>
        <v>21.78</v>
      </c>
      <c r="V440" s="671">
        <f t="shared" si="163"/>
        <v>21.6</v>
      </c>
      <c r="W440" s="469">
        <v>20.7</v>
      </c>
      <c r="X440" s="671">
        <f t="shared" si="158"/>
        <v>20.049999999999997</v>
      </c>
      <c r="Y440" s="469">
        <v>19.399999999999999</v>
      </c>
      <c r="Z440" s="671">
        <f t="shared" si="159"/>
        <v>18.799999999999997</v>
      </c>
      <c r="AA440" s="4">
        <v>18.2</v>
      </c>
      <c r="AB440" s="4">
        <v>17.899999999999999</v>
      </c>
      <c r="AC440" s="4">
        <v>17.7</v>
      </c>
      <c r="AD440" s="4">
        <v>17.3</v>
      </c>
      <c r="AE440" s="4">
        <v>16.899999999999999</v>
      </c>
      <c r="AF440" s="469">
        <v>16.5</v>
      </c>
      <c r="AG440" s="4">
        <v>16.3</v>
      </c>
      <c r="AH440" s="4">
        <v>16</v>
      </c>
      <c r="AI440" s="25">
        <v>15.6</v>
      </c>
      <c r="AJ440" s="1102"/>
      <c r="AK440" s="1102"/>
    </row>
    <row r="441" spans="2:37" x14ac:dyDescent="0.2">
      <c r="B441" s="925"/>
      <c r="C441" s="928" t="s">
        <v>72</v>
      </c>
      <c r="D441" s="932"/>
      <c r="E441" s="933"/>
      <c r="F441" s="937"/>
      <c r="G441" s="940"/>
      <c r="H441" s="962"/>
      <c r="I441" s="1" t="s">
        <v>17</v>
      </c>
      <c r="J441" s="980"/>
      <c r="K441" s="4">
        <v>75</v>
      </c>
      <c r="L441" s="4">
        <v>30</v>
      </c>
      <c r="M441" s="4">
        <v>30</v>
      </c>
      <c r="N441" s="469">
        <v>30</v>
      </c>
      <c r="O441" s="4">
        <v>26.7</v>
      </c>
      <c r="P441" s="788">
        <f t="shared" si="160"/>
        <v>25.815999999999999</v>
      </c>
      <c r="Q441" s="469">
        <v>25</v>
      </c>
      <c r="R441" s="4">
        <v>23.6</v>
      </c>
      <c r="S441" s="4">
        <v>22.4</v>
      </c>
      <c r="T441" s="788">
        <f t="shared" si="161"/>
        <v>22.366</v>
      </c>
      <c r="U441" s="788">
        <f t="shared" si="162"/>
        <v>21.72</v>
      </c>
      <c r="V441" s="671">
        <f t="shared" si="163"/>
        <v>21.549999999999997</v>
      </c>
      <c r="W441" s="469">
        <v>20.7</v>
      </c>
      <c r="X441" s="671">
        <f t="shared" si="158"/>
        <v>20.049999999999997</v>
      </c>
      <c r="Y441" s="469">
        <v>19.399999999999999</v>
      </c>
      <c r="Z441" s="671">
        <f t="shared" si="159"/>
        <v>18.899999999999999</v>
      </c>
      <c r="AA441" s="4">
        <v>18.399999999999999</v>
      </c>
      <c r="AB441" s="4">
        <v>18</v>
      </c>
      <c r="AC441" s="4">
        <v>17.600000000000001</v>
      </c>
      <c r="AD441" s="4">
        <v>17.2</v>
      </c>
      <c r="AE441" s="4">
        <v>16.899999999999999</v>
      </c>
      <c r="AF441" s="469">
        <v>16.5</v>
      </c>
      <c r="AG441" s="4">
        <v>16.2</v>
      </c>
      <c r="AH441" s="4">
        <v>15.9</v>
      </c>
      <c r="AI441" s="25">
        <v>15.5</v>
      </c>
      <c r="AJ441" s="1102"/>
      <c r="AK441" s="1102"/>
    </row>
    <row r="442" spans="2:37" x14ac:dyDescent="0.2">
      <c r="B442" s="985"/>
      <c r="C442" s="986"/>
      <c r="D442" s="945"/>
      <c r="E442" s="946"/>
      <c r="F442" s="947"/>
      <c r="G442" s="948"/>
      <c r="H442" s="963"/>
      <c r="I442" s="1" t="s">
        <v>18</v>
      </c>
      <c r="J442" s="980"/>
      <c r="K442" s="5"/>
      <c r="L442" s="5" t="s">
        <v>9</v>
      </c>
      <c r="M442" s="5"/>
      <c r="N442" s="469">
        <v>30</v>
      </c>
      <c r="O442" s="767">
        <v>26.7</v>
      </c>
      <c r="P442" s="788">
        <f t="shared" si="160"/>
        <v>25.815999999999999</v>
      </c>
      <c r="Q442" s="469">
        <v>25</v>
      </c>
      <c r="R442" s="767">
        <v>23.6</v>
      </c>
      <c r="S442" s="767">
        <v>22.4</v>
      </c>
      <c r="T442" s="788">
        <f t="shared" si="161"/>
        <v>22.366</v>
      </c>
      <c r="U442" s="788">
        <f t="shared" si="162"/>
        <v>21.72</v>
      </c>
      <c r="V442" s="671">
        <f t="shared" si="163"/>
        <v>21.549999999999997</v>
      </c>
      <c r="W442" s="469">
        <v>20.7</v>
      </c>
      <c r="X442" s="671">
        <f t="shared" si="158"/>
        <v>20.049999999999997</v>
      </c>
      <c r="Y442" s="469">
        <v>19.399999999999999</v>
      </c>
      <c r="Z442" s="671">
        <f t="shared" si="159"/>
        <v>18.899999999999999</v>
      </c>
      <c r="AA442" s="767">
        <v>18.399999999999999</v>
      </c>
      <c r="AB442" s="767">
        <v>18</v>
      </c>
      <c r="AC442" s="767">
        <v>17.600000000000001</v>
      </c>
      <c r="AD442" s="767">
        <v>17.2</v>
      </c>
      <c r="AE442" s="767">
        <v>16.899999999999999</v>
      </c>
      <c r="AF442" s="469">
        <v>16.5</v>
      </c>
      <c r="AG442" s="767">
        <v>16.2</v>
      </c>
      <c r="AH442" s="767">
        <v>15.9</v>
      </c>
      <c r="AI442" s="770">
        <v>15.5</v>
      </c>
      <c r="AJ442" s="1102"/>
      <c r="AK442" s="1102"/>
    </row>
    <row r="443" spans="2:37" x14ac:dyDescent="0.2">
      <c r="B443" s="1185" t="s">
        <v>57</v>
      </c>
      <c r="C443" s="927" t="s">
        <v>80</v>
      </c>
      <c r="D443" s="930" t="s">
        <v>75</v>
      </c>
      <c r="E443" s="931"/>
      <c r="F443" s="936" t="s">
        <v>316</v>
      </c>
      <c r="G443" s="939" t="s">
        <v>54</v>
      </c>
      <c r="H443" s="961" t="s">
        <v>24</v>
      </c>
      <c r="I443" s="1">
        <v>2001</v>
      </c>
      <c r="J443" s="980"/>
      <c r="K443" s="2">
        <v>75</v>
      </c>
      <c r="L443" s="2">
        <v>30</v>
      </c>
      <c r="M443" s="2">
        <v>30</v>
      </c>
      <c r="N443" s="469">
        <v>30</v>
      </c>
      <c r="O443" s="767">
        <v>26.7</v>
      </c>
      <c r="P443" s="788">
        <f t="shared" si="160"/>
        <v>25.815999999999999</v>
      </c>
      <c r="Q443" s="469">
        <v>25</v>
      </c>
      <c r="R443" s="767">
        <v>23.6</v>
      </c>
      <c r="S443" s="767">
        <v>22.4</v>
      </c>
      <c r="T443" s="788">
        <f t="shared" si="161"/>
        <v>22.366</v>
      </c>
      <c r="U443" s="788">
        <f t="shared" si="162"/>
        <v>21.72</v>
      </c>
      <c r="V443" s="671">
        <f t="shared" si="163"/>
        <v>21.549999999999997</v>
      </c>
      <c r="W443" s="469">
        <v>20.7</v>
      </c>
      <c r="X443" s="671">
        <f t="shared" si="158"/>
        <v>20.049999999999997</v>
      </c>
      <c r="Y443" s="469">
        <v>19.399999999999999</v>
      </c>
      <c r="Z443" s="671">
        <f t="shared" si="159"/>
        <v>18.899999999999999</v>
      </c>
      <c r="AA443" s="767">
        <v>18.399999999999999</v>
      </c>
      <c r="AB443" s="767">
        <v>18</v>
      </c>
      <c r="AC443" s="767">
        <v>17.600000000000001</v>
      </c>
      <c r="AD443" s="767">
        <v>17.2</v>
      </c>
      <c r="AE443" s="767">
        <v>16.899999999999999</v>
      </c>
      <c r="AF443" s="469">
        <v>16.5</v>
      </c>
      <c r="AG443" s="767">
        <v>16.2</v>
      </c>
      <c r="AH443" s="767">
        <v>15.9</v>
      </c>
      <c r="AI443" s="770">
        <v>15.5</v>
      </c>
      <c r="AJ443" s="1102"/>
      <c r="AK443" s="1102"/>
    </row>
    <row r="444" spans="2:37" x14ac:dyDescent="0.2">
      <c r="B444" s="1155"/>
      <c r="C444" s="928"/>
      <c r="D444" s="932"/>
      <c r="E444" s="933"/>
      <c r="F444" s="937"/>
      <c r="G444" s="940"/>
      <c r="H444" s="962"/>
      <c r="I444" s="1" t="s">
        <v>20</v>
      </c>
      <c r="J444" s="980"/>
      <c r="K444" s="5"/>
      <c r="L444" s="5" t="s">
        <v>9</v>
      </c>
      <c r="M444" s="5"/>
      <c r="N444" s="469">
        <v>30</v>
      </c>
      <c r="O444" s="767">
        <v>26.7</v>
      </c>
      <c r="P444" s="788">
        <f t="shared" si="160"/>
        <v>25.815999999999999</v>
      </c>
      <c r="Q444" s="469">
        <v>25</v>
      </c>
      <c r="R444" s="767">
        <v>23.6</v>
      </c>
      <c r="S444" s="767">
        <v>22.4</v>
      </c>
      <c r="T444" s="788">
        <f t="shared" si="161"/>
        <v>22.366</v>
      </c>
      <c r="U444" s="788">
        <f t="shared" si="162"/>
        <v>21.72</v>
      </c>
      <c r="V444" s="671">
        <f t="shared" si="163"/>
        <v>21.549999999999997</v>
      </c>
      <c r="W444" s="469">
        <v>20.7</v>
      </c>
      <c r="X444" s="671">
        <f t="shared" si="158"/>
        <v>20.049999999999997</v>
      </c>
      <c r="Y444" s="469">
        <v>19.399999999999999</v>
      </c>
      <c r="Z444" s="671">
        <f t="shared" si="159"/>
        <v>18.899999999999999</v>
      </c>
      <c r="AA444" s="767">
        <v>18.399999999999999</v>
      </c>
      <c r="AB444" s="767">
        <v>18</v>
      </c>
      <c r="AC444" s="767">
        <v>17.600000000000001</v>
      </c>
      <c r="AD444" s="767">
        <v>17.2</v>
      </c>
      <c r="AE444" s="767">
        <v>16.899999999999999</v>
      </c>
      <c r="AF444" s="469">
        <v>16.5</v>
      </c>
      <c r="AG444" s="767">
        <v>16.2</v>
      </c>
      <c r="AH444" s="767">
        <v>15.9</v>
      </c>
      <c r="AI444" s="770">
        <v>15.5</v>
      </c>
      <c r="AJ444" s="1102"/>
      <c r="AK444" s="1102"/>
    </row>
    <row r="445" spans="2:37" x14ac:dyDescent="0.2">
      <c r="B445" s="1156"/>
      <c r="C445" s="986"/>
      <c r="D445" s="945"/>
      <c r="E445" s="946"/>
      <c r="F445" s="947"/>
      <c r="G445" s="948"/>
      <c r="H445" s="963"/>
      <c r="I445" s="1" t="s">
        <v>21</v>
      </c>
      <c r="J445" s="980"/>
      <c r="K445" s="5"/>
      <c r="L445" s="5" t="s">
        <v>9</v>
      </c>
      <c r="M445" s="5"/>
      <c r="N445" s="469">
        <v>30</v>
      </c>
      <c r="O445" s="767">
        <v>26.7</v>
      </c>
      <c r="P445" s="788">
        <f t="shared" si="160"/>
        <v>25.815999999999999</v>
      </c>
      <c r="Q445" s="469">
        <v>25</v>
      </c>
      <c r="R445" s="767">
        <v>23.6</v>
      </c>
      <c r="S445" s="767">
        <v>22.4</v>
      </c>
      <c r="T445" s="788">
        <f t="shared" si="161"/>
        <v>22.366</v>
      </c>
      <c r="U445" s="788">
        <f t="shared" si="162"/>
        <v>21.72</v>
      </c>
      <c r="V445" s="671">
        <f t="shared" si="163"/>
        <v>21.549999999999997</v>
      </c>
      <c r="W445" s="469">
        <v>20.7</v>
      </c>
      <c r="X445" s="671">
        <f t="shared" si="158"/>
        <v>20.049999999999997</v>
      </c>
      <c r="Y445" s="469">
        <v>19.399999999999999</v>
      </c>
      <c r="Z445" s="671">
        <f t="shared" si="159"/>
        <v>18.899999999999999</v>
      </c>
      <c r="AA445" s="767">
        <v>18.399999999999999</v>
      </c>
      <c r="AB445" s="767">
        <v>18</v>
      </c>
      <c r="AC445" s="767">
        <v>17.600000000000001</v>
      </c>
      <c r="AD445" s="767">
        <v>17.2</v>
      </c>
      <c r="AE445" s="767">
        <v>16.899999999999999</v>
      </c>
      <c r="AF445" s="469">
        <v>16.5</v>
      </c>
      <c r="AG445" s="767">
        <v>16.2</v>
      </c>
      <c r="AH445" s="767">
        <v>15.9</v>
      </c>
      <c r="AI445" s="770">
        <v>15.5</v>
      </c>
      <c r="AJ445" s="1102"/>
      <c r="AK445" s="1102"/>
    </row>
    <row r="446" spans="2:37" x14ac:dyDescent="0.2">
      <c r="B446" s="1185" t="s">
        <v>57</v>
      </c>
      <c r="C446" s="927" t="s">
        <v>84</v>
      </c>
      <c r="D446" s="930" t="s">
        <v>75</v>
      </c>
      <c r="E446" s="931"/>
      <c r="F446" s="936" t="s">
        <v>317</v>
      </c>
      <c r="G446" s="939" t="s">
        <v>54</v>
      </c>
      <c r="H446" s="961" t="s">
        <v>24</v>
      </c>
      <c r="I446" s="1">
        <v>2004</v>
      </c>
      <c r="J446" s="980"/>
      <c r="K446" s="2">
        <v>75</v>
      </c>
      <c r="L446" s="2">
        <v>30</v>
      </c>
      <c r="M446" s="2">
        <v>30</v>
      </c>
      <c r="N446" s="469">
        <v>30</v>
      </c>
      <c r="O446" s="767">
        <v>26.7</v>
      </c>
      <c r="P446" s="788">
        <f t="shared" si="160"/>
        <v>25.815999999999999</v>
      </c>
      <c r="Q446" s="469">
        <v>25</v>
      </c>
      <c r="R446" s="767">
        <v>23.6</v>
      </c>
      <c r="S446" s="767">
        <v>22.4</v>
      </c>
      <c r="T446" s="788">
        <f t="shared" si="161"/>
        <v>22.366</v>
      </c>
      <c r="U446" s="788">
        <f t="shared" si="162"/>
        <v>21.72</v>
      </c>
      <c r="V446" s="671">
        <f t="shared" si="163"/>
        <v>21.549999999999997</v>
      </c>
      <c r="W446" s="469">
        <v>20.7</v>
      </c>
      <c r="X446" s="671">
        <f t="shared" si="158"/>
        <v>20.049999999999997</v>
      </c>
      <c r="Y446" s="469">
        <v>19.399999999999999</v>
      </c>
      <c r="Z446" s="671">
        <f t="shared" si="159"/>
        <v>18.899999999999999</v>
      </c>
      <c r="AA446" s="767">
        <v>18.399999999999999</v>
      </c>
      <c r="AB446" s="767">
        <v>18</v>
      </c>
      <c r="AC446" s="767">
        <v>17.600000000000001</v>
      </c>
      <c r="AD446" s="767">
        <v>17.2</v>
      </c>
      <c r="AE446" s="767">
        <v>16.899999999999999</v>
      </c>
      <c r="AF446" s="469">
        <v>16.5</v>
      </c>
      <c r="AG446" s="767">
        <v>16.2</v>
      </c>
      <c r="AH446" s="767">
        <v>15.9</v>
      </c>
      <c r="AI446" s="770">
        <v>15.5</v>
      </c>
      <c r="AJ446" s="1102"/>
      <c r="AK446" s="1102"/>
    </row>
    <row r="447" spans="2:37" x14ac:dyDescent="0.2">
      <c r="B447" s="1155"/>
      <c r="C447" s="928"/>
      <c r="D447" s="932"/>
      <c r="E447" s="933"/>
      <c r="F447" s="937"/>
      <c r="G447" s="940"/>
      <c r="H447" s="962"/>
      <c r="I447" s="1" t="s">
        <v>22</v>
      </c>
      <c r="J447" s="980"/>
      <c r="K447" s="5"/>
      <c r="L447" s="5" t="s">
        <v>9</v>
      </c>
      <c r="M447" s="5"/>
      <c r="N447" s="469">
        <v>30</v>
      </c>
      <c r="O447" s="767">
        <v>26.7</v>
      </c>
      <c r="P447" s="788">
        <f t="shared" si="160"/>
        <v>25.815999999999999</v>
      </c>
      <c r="Q447" s="469">
        <v>25</v>
      </c>
      <c r="R447" s="767">
        <v>23.6</v>
      </c>
      <c r="S447" s="767">
        <v>22.4</v>
      </c>
      <c r="T447" s="788">
        <f t="shared" si="161"/>
        <v>22.366</v>
      </c>
      <c r="U447" s="788">
        <f t="shared" si="162"/>
        <v>21.72</v>
      </c>
      <c r="V447" s="671">
        <f t="shared" si="163"/>
        <v>21.549999999999997</v>
      </c>
      <c r="W447" s="469">
        <v>20.7</v>
      </c>
      <c r="X447" s="671">
        <f t="shared" si="158"/>
        <v>20.049999999999997</v>
      </c>
      <c r="Y447" s="469">
        <v>19.399999999999999</v>
      </c>
      <c r="Z447" s="671">
        <f t="shared" si="159"/>
        <v>18.899999999999999</v>
      </c>
      <c r="AA447" s="767">
        <v>18.399999999999999</v>
      </c>
      <c r="AB447" s="767">
        <v>18</v>
      </c>
      <c r="AC447" s="767">
        <v>17.600000000000001</v>
      </c>
      <c r="AD447" s="767">
        <v>17.2</v>
      </c>
      <c r="AE447" s="767">
        <v>16.899999999999999</v>
      </c>
      <c r="AF447" s="469">
        <v>16.5</v>
      </c>
      <c r="AG447" s="767">
        <v>16.2</v>
      </c>
      <c r="AH447" s="767">
        <v>15.9</v>
      </c>
      <c r="AI447" s="770">
        <v>15.5</v>
      </c>
      <c r="AJ447" s="1102"/>
      <c r="AK447" s="1102"/>
    </row>
    <row r="448" spans="2:37" x14ac:dyDescent="0.2">
      <c r="B448" s="1156"/>
      <c r="C448" s="986"/>
      <c r="D448" s="945"/>
      <c r="E448" s="946"/>
      <c r="F448" s="947"/>
      <c r="G448" s="948"/>
      <c r="H448" s="963"/>
      <c r="I448" s="1" t="s">
        <v>23</v>
      </c>
      <c r="J448" s="980"/>
      <c r="K448" s="5"/>
      <c r="L448" s="5" t="s">
        <v>9</v>
      </c>
      <c r="M448" s="5"/>
      <c r="N448" s="469">
        <v>30</v>
      </c>
      <c r="O448" s="767">
        <v>26.7</v>
      </c>
      <c r="P448" s="788">
        <f t="shared" si="160"/>
        <v>25.815999999999999</v>
      </c>
      <c r="Q448" s="469">
        <v>25</v>
      </c>
      <c r="R448" s="767">
        <v>23.6</v>
      </c>
      <c r="S448" s="767">
        <v>22.4</v>
      </c>
      <c r="T448" s="788">
        <f t="shared" si="161"/>
        <v>22.366</v>
      </c>
      <c r="U448" s="788">
        <f t="shared" si="162"/>
        <v>21.72</v>
      </c>
      <c r="V448" s="671">
        <f t="shared" si="163"/>
        <v>21.549999999999997</v>
      </c>
      <c r="W448" s="469">
        <v>20.7</v>
      </c>
      <c r="X448" s="671">
        <f t="shared" si="158"/>
        <v>20.049999999999997</v>
      </c>
      <c r="Y448" s="469">
        <v>19.399999999999999</v>
      </c>
      <c r="Z448" s="671">
        <f t="shared" si="159"/>
        <v>18.899999999999999</v>
      </c>
      <c r="AA448" s="767">
        <v>18.399999999999999</v>
      </c>
      <c r="AB448" s="767">
        <v>18</v>
      </c>
      <c r="AC448" s="767">
        <v>17.600000000000001</v>
      </c>
      <c r="AD448" s="767">
        <v>17.2</v>
      </c>
      <c r="AE448" s="767">
        <v>16.899999999999999</v>
      </c>
      <c r="AF448" s="469">
        <v>16.5</v>
      </c>
      <c r="AG448" s="767">
        <v>16.2</v>
      </c>
      <c r="AH448" s="767">
        <v>15.9</v>
      </c>
      <c r="AI448" s="770">
        <v>15.5</v>
      </c>
      <c r="AJ448" s="1102"/>
      <c r="AK448" s="1102"/>
    </row>
    <row r="449" spans="2:37" ht="13.5" thickBot="1" x14ac:dyDescent="0.25">
      <c r="B449" s="41" t="s">
        <v>57</v>
      </c>
      <c r="C449" s="42" t="s">
        <v>91</v>
      </c>
      <c r="D449" s="1176" t="s">
        <v>87</v>
      </c>
      <c r="E449" s="1158"/>
      <c r="F449" s="299" t="s">
        <v>315</v>
      </c>
      <c r="G449" s="48" t="s">
        <v>54</v>
      </c>
      <c r="H449" s="141" t="s">
        <v>24</v>
      </c>
      <c r="I449" s="26">
        <v>2007</v>
      </c>
      <c r="J449" s="999"/>
      <c r="K449" s="27">
        <v>75</v>
      </c>
      <c r="L449" s="27">
        <v>30</v>
      </c>
      <c r="M449" s="27">
        <v>30</v>
      </c>
      <c r="N449" s="469">
        <v>30</v>
      </c>
      <c r="O449" s="27">
        <v>26.7</v>
      </c>
      <c r="P449" s="791">
        <f t="shared" si="160"/>
        <v>25.815999999999999</v>
      </c>
      <c r="Q449" s="27">
        <v>25</v>
      </c>
      <c r="R449" s="27">
        <v>23.6</v>
      </c>
      <c r="S449" s="27">
        <v>22.4</v>
      </c>
      <c r="T449" s="791">
        <f t="shared" si="161"/>
        <v>22.366</v>
      </c>
      <c r="U449" s="791">
        <f t="shared" si="162"/>
        <v>21.72</v>
      </c>
      <c r="V449" s="671">
        <f t="shared" si="163"/>
        <v>21.549999999999997</v>
      </c>
      <c r="W449" s="27">
        <v>20.7</v>
      </c>
      <c r="X449" s="671">
        <f t="shared" si="158"/>
        <v>20.049999999999997</v>
      </c>
      <c r="Y449" s="27">
        <v>19.399999999999999</v>
      </c>
      <c r="Z449" s="671">
        <f t="shared" si="159"/>
        <v>18.899999999999999</v>
      </c>
      <c r="AA449" s="27">
        <v>18.399999999999999</v>
      </c>
      <c r="AB449" s="27">
        <v>18</v>
      </c>
      <c r="AC449" s="27">
        <v>17.600000000000001</v>
      </c>
      <c r="AD449" s="767">
        <v>17.2</v>
      </c>
      <c r="AE449" s="27">
        <v>16.899999999999999</v>
      </c>
      <c r="AF449" s="27">
        <v>16.5</v>
      </c>
      <c r="AG449" s="27">
        <v>16.2</v>
      </c>
      <c r="AH449" s="27">
        <v>15.9</v>
      </c>
      <c r="AI449" s="28">
        <v>15.5</v>
      </c>
      <c r="AJ449" s="1102"/>
      <c r="AK449" s="1102"/>
    </row>
    <row r="450" spans="2:37" ht="13.5" thickBot="1" x14ac:dyDescent="0.25">
      <c r="B450" s="33"/>
      <c r="C450" s="33"/>
      <c r="D450" s="33"/>
      <c r="E450" s="33"/>
      <c r="F450" s="100"/>
      <c r="G450" s="33"/>
      <c r="H450" s="912" t="s">
        <v>94</v>
      </c>
      <c r="I450" s="913"/>
      <c r="J450" s="914"/>
      <c r="K450" s="49">
        <f>MIN(K428:K449)</f>
        <v>75</v>
      </c>
      <c r="L450" s="49">
        <f t="shared" ref="L450:AE450" si="164">MIN(L428:L449)</f>
        <v>30</v>
      </c>
      <c r="M450" s="49">
        <f t="shared" si="164"/>
        <v>30</v>
      </c>
      <c r="N450" s="49">
        <f t="shared" si="164"/>
        <v>30</v>
      </c>
      <c r="O450" s="49">
        <f t="shared" si="164"/>
        <v>26.7</v>
      </c>
      <c r="P450" s="789">
        <f t="shared" si="160"/>
        <v>25.815999999999999</v>
      </c>
      <c r="Q450" s="49">
        <f t="shared" si="164"/>
        <v>25</v>
      </c>
      <c r="R450" s="49">
        <f t="shared" si="164"/>
        <v>23.6</v>
      </c>
      <c r="S450" s="49">
        <f t="shared" si="164"/>
        <v>22.4</v>
      </c>
      <c r="T450" s="789">
        <f t="shared" si="161"/>
        <v>22.366</v>
      </c>
      <c r="U450" s="789">
        <f t="shared" si="162"/>
        <v>21.72</v>
      </c>
      <c r="V450" s="49"/>
      <c r="W450" s="49">
        <f t="shared" si="164"/>
        <v>20.7</v>
      </c>
      <c r="X450" s="49"/>
      <c r="Y450" s="49">
        <f t="shared" si="164"/>
        <v>19.399999999999999</v>
      </c>
      <c r="Z450" s="49"/>
      <c r="AA450" s="49">
        <f t="shared" si="164"/>
        <v>18.2</v>
      </c>
      <c r="AB450" s="49">
        <f t="shared" si="164"/>
        <v>17.899999999999999</v>
      </c>
      <c r="AC450" s="49">
        <f t="shared" si="164"/>
        <v>17.600000000000001</v>
      </c>
      <c r="AD450" s="49">
        <f t="shared" si="164"/>
        <v>17.2</v>
      </c>
      <c r="AE450" s="49">
        <f t="shared" si="164"/>
        <v>16.8</v>
      </c>
      <c r="AF450" s="135"/>
      <c r="AG450" s="135"/>
      <c r="AH450" s="135"/>
      <c r="AI450" s="136"/>
      <c r="AJ450" s="1103"/>
      <c r="AK450" s="1103"/>
    </row>
    <row r="451" spans="2:37" x14ac:dyDescent="0.2">
      <c r="B451" s="33"/>
      <c r="C451" s="33"/>
      <c r="D451" s="33"/>
      <c r="E451" s="33"/>
      <c r="F451" s="100"/>
      <c r="G451" s="100"/>
      <c r="H451" s="33"/>
      <c r="I451" s="15"/>
      <c r="J451" s="16"/>
      <c r="K451" s="16"/>
      <c r="L451" s="17"/>
      <c r="M451" s="17"/>
      <c r="N451" s="17"/>
      <c r="O451" s="17"/>
      <c r="P451" s="495"/>
      <c r="Q451" s="17"/>
      <c r="R451" s="17"/>
      <c r="S451" s="17"/>
      <c r="T451" s="495"/>
      <c r="U451" s="495"/>
      <c r="V451" s="17"/>
      <c r="W451" s="17"/>
      <c r="X451" s="17"/>
      <c r="Y451" s="17"/>
      <c r="Z451" s="17"/>
      <c r="AA451" s="17"/>
      <c r="AB451" s="17"/>
      <c r="AC451" s="17"/>
      <c r="AD451" s="17"/>
      <c r="AE451" s="17"/>
      <c r="AF451" s="17"/>
      <c r="AG451" s="17"/>
      <c r="AH451" s="17"/>
      <c r="AI451" s="17"/>
      <c r="AJ451" s="17"/>
    </row>
    <row r="452" spans="2:37" ht="13.5" thickBot="1" x14ac:dyDescent="0.25">
      <c r="B452" s="33"/>
      <c r="C452" s="33"/>
      <c r="D452" s="33"/>
      <c r="E452" s="33"/>
      <c r="F452" s="100"/>
      <c r="G452" s="100"/>
      <c r="H452" s="33"/>
      <c r="I452" s="15"/>
      <c r="J452" s="16"/>
      <c r="K452" s="16"/>
      <c r="L452" s="17"/>
      <c r="M452" s="17"/>
      <c r="N452" s="17"/>
      <c r="O452" s="17"/>
      <c r="P452" s="495"/>
      <c r="Q452" s="17"/>
      <c r="R452" s="17"/>
      <c r="S452" s="17"/>
      <c r="T452" s="495"/>
      <c r="U452" s="495"/>
      <c r="V452" s="17"/>
      <c r="W452" s="17"/>
      <c r="X452" s="17"/>
      <c r="Y452" s="17"/>
      <c r="Z452" s="17"/>
      <c r="AA452" s="17"/>
      <c r="AB452" s="17"/>
      <c r="AC452" s="17"/>
      <c r="AD452" s="17"/>
      <c r="AE452" s="17"/>
      <c r="AF452" s="17"/>
      <c r="AG452" s="17"/>
      <c r="AH452" s="17"/>
      <c r="AI452" s="17"/>
      <c r="AJ452" s="17"/>
    </row>
    <row r="453" spans="2:37" x14ac:dyDescent="0.2">
      <c r="B453" s="915"/>
      <c r="C453" s="916"/>
      <c r="D453" s="916"/>
      <c r="E453" s="916"/>
      <c r="F453" s="916"/>
      <c r="G453" s="916"/>
      <c r="H453" s="916"/>
      <c r="I453" s="916"/>
      <c r="J453" s="917"/>
      <c r="K453" s="921" t="s">
        <v>95</v>
      </c>
      <c r="L453" s="922"/>
      <c r="M453" s="922"/>
      <c r="N453" s="922"/>
      <c r="O453" s="922"/>
      <c r="P453" s="922"/>
      <c r="Q453" s="922"/>
      <c r="R453" s="922"/>
      <c r="S453" s="922"/>
      <c r="T453" s="922"/>
      <c r="U453" s="922"/>
      <c r="V453" s="922"/>
      <c r="W453" s="922"/>
      <c r="X453" s="922"/>
      <c r="Y453" s="922"/>
      <c r="Z453" s="922"/>
      <c r="AA453" s="922"/>
      <c r="AB453" s="922"/>
      <c r="AC453" s="922"/>
      <c r="AD453" s="922"/>
      <c r="AE453" s="922"/>
      <c r="AF453" s="922"/>
      <c r="AG453" s="922"/>
      <c r="AH453" s="922"/>
      <c r="AI453" s="923"/>
      <c r="AJ453" s="1339" t="s">
        <v>473</v>
      </c>
      <c r="AK453" s="1339" t="s">
        <v>472</v>
      </c>
    </row>
    <row r="454" spans="2:37" ht="13.5" thickBot="1" x14ac:dyDescent="0.25">
      <c r="B454" s="987"/>
      <c r="C454" s="988"/>
      <c r="D454" s="988"/>
      <c r="E454" s="988"/>
      <c r="F454" s="988"/>
      <c r="G454" s="988"/>
      <c r="H454" s="919"/>
      <c r="I454" s="919"/>
      <c r="J454" s="920"/>
      <c r="K454" s="949" t="s">
        <v>169</v>
      </c>
      <c r="L454" s="950"/>
      <c r="M454" s="950"/>
      <c r="N454" s="950"/>
      <c r="O454" s="950"/>
      <c r="P454" s="950"/>
      <c r="Q454" s="950"/>
      <c r="R454" s="950"/>
      <c r="S454" s="950"/>
      <c r="T454" s="950"/>
      <c r="U454" s="950"/>
      <c r="V454" s="950"/>
      <c r="W454" s="950"/>
      <c r="X454" s="950"/>
      <c r="Y454" s="950"/>
      <c r="Z454" s="950"/>
      <c r="AA454" s="950"/>
      <c r="AB454" s="950"/>
      <c r="AC454" s="950"/>
      <c r="AD454" s="950"/>
      <c r="AE454" s="950"/>
      <c r="AF454" s="950"/>
      <c r="AG454" s="950"/>
      <c r="AH454" s="950"/>
      <c r="AI454" s="951"/>
      <c r="AJ454" s="1102"/>
      <c r="AK454" s="1102"/>
    </row>
    <row r="455" spans="2:37" ht="40.5" customHeight="1" thickBot="1" x14ac:dyDescent="0.25">
      <c r="B455" s="51" t="s">
        <v>41</v>
      </c>
      <c r="C455" s="52" t="s">
        <v>42</v>
      </c>
      <c r="D455" s="971" t="s">
        <v>43</v>
      </c>
      <c r="E455" s="972"/>
      <c r="F455" s="88" t="s">
        <v>177</v>
      </c>
      <c r="G455" s="95" t="s">
        <v>47</v>
      </c>
      <c r="H455" s="54" t="s">
        <v>0</v>
      </c>
      <c r="I455" s="55" t="s">
        <v>1</v>
      </c>
      <c r="J455" s="55" t="s">
        <v>2</v>
      </c>
      <c r="K455" s="56" t="s">
        <v>3</v>
      </c>
      <c r="L455" s="56" t="s">
        <v>4</v>
      </c>
      <c r="M455" s="57" t="s">
        <v>5</v>
      </c>
      <c r="N455" s="58" t="s">
        <v>6</v>
      </c>
      <c r="O455" s="58">
        <v>150</v>
      </c>
      <c r="P455" s="779">
        <v>176</v>
      </c>
      <c r="Q455" s="58">
        <v>200</v>
      </c>
      <c r="R455" s="58">
        <v>250</v>
      </c>
      <c r="S455" s="58">
        <v>300</v>
      </c>
      <c r="T455" s="779">
        <v>302</v>
      </c>
      <c r="U455" s="779">
        <v>340</v>
      </c>
      <c r="V455" s="58">
        <v>350</v>
      </c>
      <c r="W455" s="58">
        <v>400</v>
      </c>
      <c r="X455" s="58">
        <v>450</v>
      </c>
      <c r="Y455" s="58">
        <v>500</v>
      </c>
      <c r="Z455" s="58">
        <v>550</v>
      </c>
      <c r="AA455" s="58">
        <v>600</v>
      </c>
      <c r="AB455" s="58">
        <v>650</v>
      </c>
      <c r="AC455" s="58">
        <v>700</v>
      </c>
      <c r="AD455" s="58">
        <v>750</v>
      </c>
      <c r="AE455" s="58">
        <v>800</v>
      </c>
      <c r="AF455" s="58">
        <v>850</v>
      </c>
      <c r="AG455" s="58">
        <v>900</v>
      </c>
      <c r="AH455" s="58">
        <v>950</v>
      </c>
      <c r="AI455" s="59">
        <v>1000</v>
      </c>
      <c r="AJ455" s="1102"/>
      <c r="AK455" s="1102"/>
    </row>
    <row r="456" spans="2:37" x14ac:dyDescent="0.2">
      <c r="B456" s="925" t="s">
        <v>52</v>
      </c>
      <c r="C456" s="928" t="s">
        <v>53</v>
      </c>
      <c r="D456" s="932" t="s">
        <v>74</v>
      </c>
      <c r="E456" s="933"/>
      <c r="F456" s="982" t="s">
        <v>96</v>
      </c>
      <c r="G456" s="940" t="s">
        <v>96</v>
      </c>
      <c r="H456" s="1179" t="s">
        <v>24</v>
      </c>
      <c r="I456" s="38">
        <v>1989</v>
      </c>
      <c r="J456" s="979" t="s">
        <v>180</v>
      </c>
      <c r="K456" s="39"/>
      <c r="L456" s="39">
        <v>25</v>
      </c>
      <c r="M456" s="39"/>
      <c r="N456" s="39">
        <v>25</v>
      </c>
      <c r="O456" s="671">
        <f t="shared" ref="O456:O468" si="165">N456-(0.5*(N456-Q456))</f>
        <v>23.15</v>
      </c>
      <c r="P456" s="787">
        <f>IF(O456="",IF(N456="","",(N456-(N456-Q456)/($Q$5-$N$5)*($P$5-$N$5))),(O456-(O456-Q456)/($Q$5-$O$5)*($P$5-$O$5)))</f>
        <v>22.187999999999999</v>
      </c>
      <c r="Q456" s="39">
        <v>21.3</v>
      </c>
      <c r="R456" s="671">
        <f t="shared" ref="R456:R468" si="166">Q456-(0.5*(Q456-S456))</f>
        <v>20.200000000000003</v>
      </c>
      <c r="S456" s="39">
        <v>19.100000000000001</v>
      </c>
      <c r="T456" s="787">
        <f>IF(S456="","",(S456-(S456-W456)/($W$5-$S$5)*($T$5-$S$5)))</f>
        <v>19.068000000000001</v>
      </c>
      <c r="U456" s="787">
        <f>IF(S456="","",(S456-(S456-W456)/($W$5-$S$5)*($U$5-$S$5)))</f>
        <v>18.46</v>
      </c>
      <c r="V456" s="671">
        <f>S456-(0.5*(S456-W456))</f>
        <v>18.3</v>
      </c>
      <c r="W456" s="39">
        <v>17.5</v>
      </c>
      <c r="X456" s="671">
        <f t="shared" ref="X456:X477" si="167">W456-(0.5*(W456-Y456))</f>
        <v>16.899999999999999</v>
      </c>
      <c r="Y456" s="39">
        <v>16.3</v>
      </c>
      <c r="Z456" s="671">
        <f t="shared" ref="Z456:Z477" si="168">Y456-(0.5*(Y456-AA456))</f>
        <v>15.9</v>
      </c>
      <c r="AA456" s="39">
        <v>15.5</v>
      </c>
      <c r="AB456" s="39">
        <v>15.2</v>
      </c>
      <c r="AC456" s="39">
        <v>14.9</v>
      </c>
      <c r="AD456" s="39">
        <v>14.7</v>
      </c>
      <c r="AE456" s="39">
        <v>14.4</v>
      </c>
      <c r="AF456" s="39">
        <v>14.2</v>
      </c>
      <c r="AG456" s="39">
        <v>13.9</v>
      </c>
      <c r="AH456" s="39">
        <v>13.6</v>
      </c>
      <c r="AI456" s="40">
        <v>13.3</v>
      </c>
      <c r="AJ456" s="1102"/>
      <c r="AK456" s="1102"/>
    </row>
    <row r="457" spans="2:37" x14ac:dyDescent="0.2">
      <c r="B457" s="925"/>
      <c r="C457" s="928"/>
      <c r="D457" s="932"/>
      <c r="E457" s="933"/>
      <c r="F457" s="982"/>
      <c r="G457" s="940"/>
      <c r="H457" s="962"/>
      <c r="I457" s="1" t="s">
        <v>32</v>
      </c>
      <c r="J457" s="980"/>
      <c r="K457" s="5"/>
      <c r="L457" s="5" t="s">
        <v>9</v>
      </c>
      <c r="M457" s="5"/>
      <c r="N457" s="469">
        <v>25</v>
      </c>
      <c r="O457" s="671">
        <f t="shared" si="165"/>
        <v>23.15</v>
      </c>
      <c r="P457" s="788">
        <f t="shared" ref="P457:P478" si="169">IF(O457="",IF(N457="","",(N457-(N457-Q457)/($Q$5-$N$5)*($P$5-$N$5))),(O457-(O457-Q457)/($Q$5-$O$5)*($P$5-$O$5)))</f>
        <v>22.187999999999999</v>
      </c>
      <c r="Q457" s="469">
        <v>21.3</v>
      </c>
      <c r="R457" s="671">
        <f t="shared" si="166"/>
        <v>20.200000000000003</v>
      </c>
      <c r="S457" s="469">
        <v>19.100000000000001</v>
      </c>
      <c r="T457" s="788">
        <f t="shared" ref="T457:T478" si="170">IF(S457="","",(S457-(S457-W457)/($W$5-$S$5)*($T$5-$S$5)))</f>
        <v>19.068000000000001</v>
      </c>
      <c r="U457" s="788">
        <f t="shared" ref="U457:U478" si="171">IF(S457="","",(S457-(S457-W457)/($W$5-$S$5)*($U$5-$S$5)))</f>
        <v>18.46</v>
      </c>
      <c r="V457" s="671">
        <f t="shared" ref="V457:V477" si="172">S457-(0.5*(S457-W457))</f>
        <v>18.3</v>
      </c>
      <c r="W457" s="469">
        <v>17.5</v>
      </c>
      <c r="X457" s="671">
        <f t="shared" si="167"/>
        <v>16.899999999999999</v>
      </c>
      <c r="Y457" s="469">
        <v>16.3</v>
      </c>
      <c r="Z457" s="671">
        <f t="shared" si="168"/>
        <v>15.9</v>
      </c>
      <c r="AA457" s="469">
        <v>15.5</v>
      </c>
      <c r="AB457" s="469">
        <v>15.2</v>
      </c>
      <c r="AC457" s="469">
        <v>14.9</v>
      </c>
      <c r="AD457" s="469">
        <v>14.7</v>
      </c>
      <c r="AE457" s="469">
        <v>14.4</v>
      </c>
      <c r="AF457" s="469">
        <v>14.2</v>
      </c>
      <c r="AG457" s="469">
        <v>13.9</v>
      </c>
      <c r="AH457" s="469">
        <v>13.6</v>
      </c>
      <c r="AI457" s="470">
        <v>13.3</v>
      </c>
      <c r="AJ457" s="1102"/>
      <c r="AK457" s="1102"/>
    </row>
    <row r="458" spans="2:37" x14ac:dyDescent="0.2">
      <c r="B458" s="925"/>
      <c r="C458" s="928"/>
      <c r="D458" s="932"/>
      <c r="E458" s="933"/>
      <c r="F458" s="982"/>
      <c r="G458" s="940"/>
      <c r="H458" s="962"/>
      <c r="I458" s="1" t="s">
        <v>35</v>
      </c>
      <c r="J458" s="980"/>
      <c r="K458" s="5"/>
      <c r="L458" s="5" t="s">
        <v>9</v>
      </c>
      <c r="M458" s="5"/>
      <c r="N458" s="469">
        <v>25</v>
      </c>
      <c r="O458" s="671">
        <f t="shared" si="165"/>
        <v>23.15</v>
      </c>
      <c r="P458" s="788">
        <f t="shared" si="169"/>
        <v>22.187999999999999</v>
      </c>
      <c r="Q458" s="469">
        <v>21.3</v>
      </c>
      <c r="R458" s="671">
        <f t="shared" si="166"/>
        <v>20.200000000000003</v>
      </c>
      <c r="S458" s="469">
        <v>19.100000000000001</v>
      </c>
      <c r="T458" s="788">
        <f t="shared" si="170"/>
        <v>19.068000000000001</v>
      </c>
      <c r="U458" s="788">
        <f t="shared" si="171"/>
        <v>18.46</v>
      </c>
      <c r="V458" s="671">
        <f t="shared" si="172"/>
        <v>18.3</v>
      </c>
      <c r="W458" s="469">
        <v>17.5</v>
      </c>
      <c r="X458" s="671">
        <f t="shared" si="167"/>
        <v>16.899999999999999</v>
      </c>
      <c r="Y458" s="469">
        <v>16.3</v>
      </c>
      <c r="Z458" s="671">
        <f t="shared" si="168"/>
        <v>15.9</v>
      </c>
      <c r="AA458" s="469">
        <v>15.5</v>
      </c>
      <c r="AB458" s="469">
        <v>15.2</v>
      </c>
      <c r="AC458" s="469">
        <v>14.9</v>
      </c>
      <c r="AD458" s="469">
        <v>14.7</v>
      </c>
      <c r="AE458" s="469">
        <v>14.4</v>
      </c>
      <c r="AF458" s="469">
        <v>14.2</v>
      </c>
      <c r="AG458" s="469">
        <v>13.9</v>
      </c>
      <c r="AH458" s="469">
        <v>13.6</v>
      </c>
      <c r="AI458" s="470">
        <v>13.3</v>
      </c>
      <c r="AJ458" s="1102"/>
      <c r="AK458" s="1102"/>
    </row>
    <row r="459" spans="2:37" x14ac:dyDescent="0.2">
      <c r="B459" s="985"/>
      <c r="C459" s="986"/>
      <c r="D459" s="945"/>
      <c r="E459" s="946"/>
      <c r="F459" s="996"/>
      <c r="G459" s="948"/>
      <c r="H459" s="963"/>
      <c r="I459" s="1" t="s">
        <v>10</v>
      </c>
      <c r="J459" s="980"/>
      <c r="K459" s="5"/>
      <c r="L459" s="5" t="s">
        <v>9</v>
      </c>
      <c r="M459" s="5"/>
      <c r="N459" s="469">
        <v>25</v>
      </c>
      <c r="O459" s="671">
        <f t="shared" si="165"/>
        <v>23.15</v>
      </c>
      <c r="P459" s="788">
        <f t="shared" si="169"/>
        <v>22.187999999999999</v>
      </c>
      <c r="Q459" s="469">
        <v>21.3</v>
      </c>
      <c r="R459" s="671">
        <f t="shared" si="166"/>
        <v>20.200000000000003</v>
      </c>
      <c r="S459" s="469">
        <v>19.100000000000001</v>
      </c>
      <c r="T459" s="788">
        <f t="shared" si="170"/>
        <v>19.068000000000001</v>
      </c>
      <c r="U459" s="788">
        <f t="shared" si="171"/>
        <v>18.46</v>
      </c>
      <c r="V459" s="671">
        <f t="shared" si="172"/>
        <v>18.3</v>
      </c>
      <c r="W459" s="469">
        <v>17.5</v>
      </c>
      <c r="X459" s="671">
        <f t="shared" si="167"/>
        <v>16.899999999999999</v>
      </c>
      <c r="Y459" s="469">
        <v>16.3</v>
      </c>
      <c r="Z459" s="671">
        <f t="shared" si="168"/>
        <v>15.9</v>
      </c>
      <c r="AA459" s="469">
        <v>15.5</v>
      </c>
      <c r="AB459" s="469">
        <v>15.2</v>
      </c>
      <c r="AC459" s="469">
        <v>14.9</v>
      </c>
      <c r="AD459" s="469">
        <v>14.7</v>
      </c>
      <c r="AE459" s="469">
        <v>14.4</v>
      </c>
      <c r="AF459" s="469">
        <v>14.2</v>
      </c>
      <c r="AG459" s="469">
        <v>13.9</v>
      </c>
      <c r="AH459" s="469">
        <v>13.6</v>
      </c>
      <c r="AI459" s="470">
        <v>13.3</v>
      </c>
      <c r="AJ459" s="1102"/>
      <c r="AK459" s="1102"/>
    </row>
    <row r="460" spans="2:37" ht="12.75" customHeight="1" x14ac:dyDescent="0.2">
      <c r="B460" s="924" t="s">
        <v>57</v>
      </c>
      <c r="C460" s="927" t="s">
        <v>61</v>
      </c>
      <c r="D460" s="930" t="s">
        <v>75</v>
      </c>
      <c r="E460" s="931"/>
      <c r="F460" s="981">
        <v>1000</v>
      </c>
      <c r="G460" s="939" t="s">
        <v>54</v>
      </c>
      <c r="H460" s="961" t="s">
        <v>24</v>
      </c>
      <c r="I460" s="1">
        <v>1992</v>
      </c>
      <c r="J460" s="980"/>
      <c r="K460" s="2"/>
      <c r="L460" s="2">
        <v>25</v>
      </c>
      <c r="M460" s="2">
        <v>25</v>
      </c>
      <c r="N460" s="469">
        <v>25</v>
      </c>
      <c r="O460" s="671">
        <f t="shared" si="165"/>
        <v>23.15</v>
      </c>
      <c r="P460" s="788">
        <f t="shared" si="169"/>
        <v>22.187999999999999</v>
      </c>
      <c r="Q460" s="469">
        <v>21.3</v>
      </c>
      <c r="R460" s="671">
        <f t="shared" si="166"/>
        <v>20.200000000000003</v>
      </c>
      <c r="S460" s="469">
        <v>19.100000000000001</v>
      </c>
      <c r="T460" s="788">
        <f t="shared" si="170"/>
        <v>19.068000000000001</v>
      </c>
      <c r="U460" s="788">
        <f t="shared" si="171"/>
        <v>18.46</v>
      </c>
      <c r="V460" s="671">
        <f t="shared" si="172"/>
        <v>18.3</v>
      </c>
      <c r="W460" s="469">
        <v>17.5</v>
      </c>
      <c r="X460" s="671">
        <f t="shared" si="167"/>
        <v>16.899999999999999</v>
      </c>
      <c r="Y460" s="469">
        <v>16.3</v>
      </c>
      <c r="Z460" s="671">
        <f t="shared" si="168"/>
        <v>15.9</v>
      </c>
      <c r="AA460" s="469">
        <v>15.5</v>
      </c>
      <c r="AB460" s="469">
        <v>15.2</v>
      </c>
      <c r="AC460" s="469">
        <v>14.9</v>
      </c>
      <c r="AD460" s="469">
        <v>14.7</v>
      </c>
      <c r="AE460" s="469">
        <v>14.4</v>
      </c>
      <c r="AF460" s="469">
        <v>14.2</v>
      </c>
      <c r="AG460" s="469">
        <v>13.9</v>
      </c>
      <c r="AH460" s="469">
        <v>13.6</v>
      </c>
      <c r="AI460" s="470">
        <v>13.3</v>
      </c>
      <c r="AJ460" s="1102"/>
      <c r="AK460" s="1102"/>
    </row>
    <row r="461" spans="2:37" x14ac:dyDescent="0.2">
      <c r="B461" s="925"/>
      <c r="C461" s="928"/>
      <c r="D461" s="932"/>
      <c r="E461" s="933"/>
      <c r="F461" s="982"/>
      <c r="G461" s="940"/>
      <c r="H461" s="962"/>
      <c r="I461" s="1" t="s">
        <v>11</v>
      </c>
      <c r="J461" s="980"/>
      <c r="K461" s="5"/>
      <c r="L461" s="5" t="s">
        <v>9</v>
      </c>
      <c r="M461" s="5"/>
      <c r="N461" s="469">
        <v>25</v>
      </c>
      <c r="O461" s="671">
        <f t="shared" si="165"/>
        <v>23.15</v>
      </c>
      <c r="P461" s="788">
        <f t="shared" si="169"/>
        <v>22.187999999999999</v>
      </c>
      <c r="Q461" s="469">
        <v>21.3</v>
      </c>
      <c r="R461" s="671">
        <f t="shared" si="166"/>
        <v>20.200000000000003</v>
      </c>
      <c r="S461" s="469">
        <v>19.100000000000001</v>
      </c>
      <c r="T461" s="788">
        <f t="shared" si="170"/>
        <v>19.068000000000001</v>
      </c>
      <c r="U461" s="788">
        <f t="shared" si="171"/>
        <v>18.46</v>
      </c>
      <c r="V461" s="671">
        <f t="shared" si="172"/>
        <v>18.3</v>
      </c>
      <c r="W461" s="469">
        <v>17.5</v>
      </c>
      <c r="X461" s="671">
        <f t="shared" si="167"/>
        <v>16.899999999999999</v>
      </c>
      <c r="Y461" s="469">
        <v>16.3</v>
      </c>
      <c r="Z461" s="671">
        <f t="shared" si="168"/>
        <v>15.9</v>
      </c>
      <c r="AA461" s="469">
        <v>15.5</v>
      </c>
      <c r="AB461" s="469">
        <v>15.2</v>
      </c>
      <c r="AC461" s="469">
        <v>14.9</v>
      </c>
      <c r="AD461" s="469">
        <v>14.7</v>
      </c>
      <c r="AE461" s="469">
        <v>14.4</v>
      </c>
      <c r="AF461" s="469">
        <v>14.2</v>
      </c>
      <c r="AG461" s="469">
        <v>13.9</v>
      </c>
      <c r="AH461" s="469">
        <v>13.6</v>
      </c>
      <c r="AI461" s="470">
        <v>13.3</v>
      </c>
      <c r="AJ461" s="1102"/>
      <c r="AK461" s="1102"/>
    </row>
    <row r="462" spans="2:37" x14ac:dyDescent="0.2">
      <c r="B462" s="925"/>
      <c r="C462" s="928"/>
      <c r="D462" s="932"/>
      <c r="E462" s="933"/>
      <c r="F462" s="982"/>
      <c r="G462" s="940"/>
      <c r="H462" s="962"/>
      <c r="I462" s="1" t="s">
        <v>12</v>
      </c>
      <c r="J462" s="980"/>
      <c r="K462" s="5"/>
      <c r="L462" s="5" t="s">
        <v>9</v>
      </c>
      <c r="M462" s="5"/>
      <c r="N462" s="469">
        <v>25</v>
      </c>
      <c r="O462" s="671">
        <f t="shared" si="165"/>
        <v>23.15</v>
      </c>
      <c r="P462" s="788">
        <f t="shared" si="169"/>
        <v>22.187999999999999</v>
      </c>
      <c r="Q462" s="469">
        <v>21.3</v>
      </c>
      <c r="R462" s="671">
        <f t="shared" si="166"/>
        <v>20.200000000000003</v>
      </c>
      <c r="S462" s="469">
        <v>19.100000000000001</v>
      </c>
      <c r="T462" s="788">
        <f t="shared" si="170"/>
        <v>19.068000000000001</v>
      </c>
      <c r="U462" s="788">
        <f t="shared" si="171"/>
        <v>18.46</v>
      </c>
      <c r="V462" s="671">
        <f t="shared" si="172"/>
        <v>18.3</v>
      </c>
      <c r="W462" s="469">
        <v>17.5</v>
      </c>
      <c r="X462" s="671">
        <f t="shared" si="167"/>
        <v>16.899999999999999</v>
      </c>
      <c r="Y462" s="469">
        <v>16.3</v>
      </c>
      <c r="Z462" s="671">
        <f t="shared" si="168"/>
        <v>15.9</v>
      </c>
      <c r="AA462" s="469">
        <v>15.5</v>
      </c>
      <c r="AB462" s="469">
        <v>15.2</v>
      </c>
      <c r="AC462" s="469">
        <v>14.9</v>
      </c>
      <c r="AD462" s="469">
        <v>14.7</v>
      </c>
      <c r="AE462" s="469">
        <v>14.4</v>
      </c>
      <c r="AF462" s="469">
        <v>14.2</v>
      </c>
      <c r="AG462" s="469">
        <v>13.9</v>
      </c>
      <c r="AH462" s="469">
        <v>13.6</v>
      </c>
      <c r="AI462" s="470">
        <v>13.3</v>
      </c>
      <c r="AJ462" s="1102"/>
      <c r="AK462" s="1102"/>
    </row>
    <row r="463" spans="2:37" x14ac:dyDescent="0.2">
      <c r="B463" s="985"/>
      <c r="C463" s="986"/>
      <c r="D463" s="945"/>
      <c r="E463" s="946"/>
      <c r="F463" s="996"/>
      <c r="G463" s="948"/>
      <c r="H463" s="963"/>
      <c r="I463" s="1" t="s">
        <v>13</v>
      </c>
      <c r="J463" s="980"/>
      <c r="K463" s="5"/>
      <c r="L463" s="5" t="s">
        <v>9</v>
      </c>
      <c r="M463" s="5"/>
      <c r="N463" s="469">
        <v>25</v>
      </c>
      <c r="O463" s="671">
        <f t="shared" si="165"/>
        <v>23.15</v>
      </c>
      <c r="P463" s="788">
        <f t="shared" si="169"/>
        <v>22.187999999999999</v>
      </c>
      <c r="Q463" s="469">
        <v>21.3</v>
      </c>
      <c r="R463" s="671">
        <f t="shared" si="166"/>
        <v>20.200000000000003</v>
      </c>
      <c r="S463" s="469">
        <v>19.100000000000001</v>
      </c>
      <c r="T463" s="788">
        <f t="shared" si="170"/>
        <v>19.068000000000001</v>
      </c>
      <c r="U463" s="788">
        <f t="shared" si="171"/>
        <v>18.46</v>
      </c>
      <c r="V463" s="671">
        <f t="shared" si="172"/>
        <v>18.3</v>
      </c>
      <c r="W463" s="469">
        <v>17.5</v>
      </c>
      <c r="X463" s="671">
        <f t="shared" si="167"/>
        <v>16.899999999999999</v>
      </c>
      <c r="Y463" s="469">
        <v>16.3</v>
      </c>
      <c r="Z463" s="671">
        <f t="shared" si="168"/>
        <v>15.9</v>
      </c>
      <c r="AA463" s="469">
        <v>15.5</v>
      </c>
      <c r="AB463" s="469">
        <v>15.2</v>
      </c>
      <c r="AC463" s="469">
        <v>14.9</v>
      </c>
      <c r="AD463" s="469">
        <v>14.7</v>
      </c>
      <c r="AE463" s="469">
        <v>14.4</v>
      </c>
      <c r="AF463" s="469">
        <v>14.2</v>
      </c>
      <c r="AG463" s="469">
        <v>13.9</v>
      </c>
      <c r="AH463" s="469">
        <v>13.6</v>
      </c>
      <c r="AI463" s="470">
        <v>13.3</v>
      </c>
      <c r="AJ463" s="1102"/>
      <c r="AK463" s="1102"/>
    </row>
    <row r="464" spans="2:37" ht="12.75" customHeight="1" x14ac:dyDescent="0.2">
      <c r="B464" s="924" t="s">
        <v>57</v>
      </c>
      <c r="C464" s="927" t="s">
        <v>68</v>
      </c>
      <c r="D464" s="930" t="s">
        <v>73</v>
      </c>
      <c r="E464" s="931"/>
      <c r="F464" s="981">
        <v>1000</v>
      </c>
      <c r="G464" s="939" t="s">
        <v>54</v>
      </c>
      <c r="H464" s="961" t="s">
        <v>24</v>
      </c>
      <c r="I464" s="1">
        <v>1995</v>
      </c>
      <c r="J464" s="980"/>
      <c r="K464" s="2"/>
      <c r="L464" s="2">
        <v>25</v>
      </c>
      <c r="M464" s="2">
        <v>25</v>
      </c>
      <c r="N464" s="469">
        <v>25</v>
      </c>
      <c r="O464" s="671">
        <f t="shared" si="165"/>
        <v>23.15</v>
      </c>
      <c r="P464" s="788">
        <f t="shared" si="169"/>
        <v>22.187999999999999</v>
      </c>
      <c r="Q464" s="469">
        <v>21.3</v>
      </c>
      <c r="R464" s="671">
        <f t="shared" si="166"/>
        <v>20.200000000000003</v>
      </c>
      <c r="S464" s="469">
        <v>19.100000000000001</v>
      </c>
      <c r="T464" s="788">
        <f t="shared" si="170"/>
        <v>19.068000000000001</v>
      </c>
      <c r="U464" s="788">
        <f t="shared" si="171"/>
        <v>18.46</v>
      </c>
      <c r="V464" s="671">
        <f t="shared" si="172"/>
        <v>18.3</v>
      </c>
      <c r="W464" s="469">
        <v>17.5</v>
      </c>
      <c r="X464" s="671">
        <f t="shared" si="167"/>
        <v>16.899999999999999</v>
      </c>
      <c r="Y464" s="469">
        <v>16.3</v>
      </c>
      <c r="Z464" s="671">
        <f t="shared" si="168"/>
        <v>15.9</v>
      </c>
      <c r="AA464" s="469">
        <v>15.5</v>
      </c>
      <c r="AB464" s="469">
        <v>15.2</v>
      </c>
      <c r="AC464" s="469">
        <v>14.9</v>
      </c>
      <c r="AD464" s="469">
        <v>14.7</v>
      </c>
      <c r="AE464" s="469">
        <v>14.4</v>
      </c>
      <c r="AF464" s="469">
        <v>14.2</v>
      </c>
      <c r="AG464" s="469">
        <v>13.9</v>
      </c>
      <c r="AH464" s="469">
        <v>13.6</v>
      </c>
      <c r="AI464" s="470">
        <v>13.3</v>
      </c>
      <c r="AJ464" s="1102"/>
      <c r="AK464" s="1102"/>
    </row>
    <row r="465" spans="2:37" x14ac:dyDescent="0.2">
      <c r="B465" s="925"/>
      <c r="C465" s="928"/>
      <c r="D465" s="932"/>
      <c r="E465" s="933"/>
      <c r="F465" s="982"/>
      <c r="G465" s="940"/>
      <c r="H465" s="962"/>
      <c r="I465" s="1" t="s">
        <v>26</v>
      </c>
      <c r="J465" s="980"/>
      <c r="K465" s="5"/>
      <c r="L465" s="5" t="s">
        <v>9</v>
      </c>
      <c r="M465" s="5"/>
      <c r="N465" s="469">
        <v>25</v>
      </c>
      <c r="O465" s="671">
        <f t="shared" si="165"/>
        <v>23.15</v>
      </c>
      <c r="P465" s="788">
        <f t="shared" si="169"/>
        <v>22.187999999999999</v>
      </c>
      <c r="Q465" s="469">
        <v>21.3</v>
      </c>
      <c r="R465" s="671">
        <f t="shared" si="166"/>
        <v>20.200000000000003</v>
      </c>
      <c r="S465" s="469">
        <v>19.100000000000001</v>
      </c>
      <c r="T465" s="788">
        <f t="shared" si="170"/>
        <v>19.068000000000001</v>
      </c>
      <c r="U465" s="788">
        <f t="shared" si="171"/>
        <v>18.46</v>
      </c>
      <c r="V465" s="671">
        <f t="shared" si="172"/>
        <v>18.3</v>
      </c>
      <c r="W465" s="469">
        <v>17.5</v>
      </c>
      <c r="X465" s="671">
        <f t="shared" si="167"/>
        <v>16.899999999999999</v>
      </c>
      <c r="Y465" s="469">
        <v>16.3</v>
      </c>
      <c r="Z465" s="671">
        <f t="shared" si="168"/>
        <v>15.9</v>
      </c>
      <c r="AA465" s="469">
        <v>15.5</v>
      </c>
      <c r="AB465" s="469">
        <v>15.2</v>
      </c>
      <c r="AC465" s="469">
        <v>14.9</v>
      </c>
      <c r="AD465" s="469">
        <v>14.7</v>
      </c>
      <c r="AE465" s="469">
        <v>14.4</v>
      </c>
      <c r="AF465" s="469">
        <v>14.2</v>
      </c>
      <c r="AG465" s="469">
        <v>13.9</v>
      </c>
      <c r="AH465" s="469">
        <v>13.6</v>
      </c>
      <c r="AI465" s="470">
        <v>13.3</v>
      </c>
      <c r="AJ465" s="1102"/>
      <c r="AK465" s="1102"/>
    </row>
    <row r="466" spans="2:37" x14ac:dyDescent="0.2">
      <c r="B466" s="925"/>
      <c r="C466" s="928"/>
      <c r="D466" s="932"/>
      <c r="E466" s="933"/>
      <c r="F466" s="982"/>
      <c r="G466" s="940"/>
      <c r="H466" s="962"/>
      <c r="I466" s="1" t="s">
        <v>15</v>
      </c>
      <c r="J466" s="980"/>
      <c r="K466" s="5"/>
      <c r="L466" s="5" t="s">
        <v>9</v>
      </c>
      <c r="M466" s="5"/>
      <c r="N466" s="469">
        <v>25</v>
      </c>
      <c r="O466" s="671">
        <f t="shared" si="165"/>
        <v>23.15</v>
      </c>
      <c r="P466" s="788">
        <f t="shared" si="169"/>
        <v>22.187999999999999</v>
      </c>
      <c r="Q466" s="469">
        <v>21.3</v>
      </c>
      <c r="R466" s="671">
        <f t="shared" si="166"/>
        <v>20.200000000000003</v>
      </c>
      <c r="S466" s="469">
        <v>19.100000000000001</v>
      </c>
      <c r="T466" s="788">
        <f t="shared" si="170"/>
        <v>19.068000000000001</v>
      </c>
      <c r="U466" s="788">
        <f t="shared" si="171"/>
        <v>18.46</v>
      </c>
      <c r="V466" s="671">
        <f t="shared" si="172"/>
        <v>18.3</v>
      </c>
      <c r="W466" s="469">
        <v>17.5</v>
      </c>
      <c r="X466" s="671">
        <f t="shared" si="167"/>
        <v>16.899999999999999</v>
      </c>
      <c r="Y466" s="469">
        <v>16.3</v>
      </c>
      <c r="Z466" s="671">
        <f t="shared" si="168"/>
        <v>15.9</v>
      </c>
      <c r="AA466" s="469">
        <v>15.5</v>
      </c>
      <c r="AB466" s="469">
        <v>15.2</v>
      </c>
      <c r="AC466" s="469">
        <v>14.9</v>
      </c>
      <c r="AD466" s="469">
        <v>14.7</v>
      </c>
      <c r="AE466" s="469">
        <v>14.4</v>
      </c>
      <c r="AF466" s="469">
        <v>14.2</v>
      </c>
      <c r="AG466" s="469">
        <v>13.9</v>
      </c>
      <c r="AH466" s="469">
        <v>13.6</v>
      </c>
      <c r="AI466" s="470">
        <v>13.3</v>
      </c>
      <c r="AJ466" s="1102"/>
      <c r="AK466" s="1102"/>
    </row>
    <row r="467" spans="2:37" x14ac:dyDescent="0.2">
      <c r="B467" s="985"/>
      <c r="C467" s="986"/>
      <c r="D467" s="945"/>
      <c r="E467" s="946"/>
      <c r="F467" s="996"/>
      <c r="G467" s="948"/>
      <c r="H467" s="963"/>
      <c r="I467" s="1" t="s">
        <v>27</v>
      </c>
      <c r="J467" s="980"/>
      <c r="K467" s="5"/>
      <c r="L467" s="5" t="s">
        <v>9</v>
      </c>
      <c r="M467" s="5"/>
      <c r="N467" s="469">
        <v>25</v>
      </c>
      <c r="O467" s="671">
        <f t="shared" si="165"/>
        <v>23.15</v>
      </c>
      <c r="P467" s="788">
        <f t="shared" si="169"/>
        <v>22.187999999999999</v>
      </c>
      <c r="Q467" s="469">
        <v>21.3</v>
      </c>
      <c r="R467" s="671">
        <f t="shared" si="166"/>
        <v>20.200000000000003</v>
      </c>
      <c r="S467" s="469">
        <v>19.100000000000001</v>
      </c>
      <c r="T467" s="788">
        <f t="shared" si="170"/>
        <v>19.068000000000001</v>
      </c>
      <c r="U467" s="788">
        <f t="shared" si="171"/>
        <v>18.46</v>
      </c>
      <c r="V467" s="671">
        <f t="shared" si="172"/>
        <v>18.3</v>
      </c>
      <c r="W467" s="469">
        <v>17.5</v>
      </c>
      <c r="X467" s="671">
        <f t="shared" si="167"/>
        <v>16.899999999999999</v>
      </c>
      <c r="Y467" s="469">
        <v>16.3</v>
      </c>
      <c r="Z467" s="671">
        <f t="shared" si="168"/>
        <v>15.9</v>
      </c>
      <c r="AA467" s="469">
        <v>15.5</v>
      </c>
      <c r="AB467" s="469">
        <v>15.2</v>
      </c>
      <c r="AC467" s="469">
        <v>14.9</v>
      </c>
      <c r="AD467" s="469">
        <v>14.7</v>
      </c>
      <c r="AE467" s="469">
        <v>14.4</v>
      </c>
      <c r="AF467" s="469">
        <v>14.2</v>
      </c>
      <c r="AG467" s="469">
        <v>13.9</v>
      </c>
      <c r="AH467" s="469">
        <v>13.6</v>
      </c>
      <c r="AI467" s="470">
        <v>13.3</v>
      </c>
      <c r="AJ467" s="1102"/>
      <c r="AK467" s="1102"/>
    </row>
    <row r="468" spans="2:37" x14ac:dyDescent="0.2">
      <c r="B468" s="924" t="s">
        <v>57</v>
      </c>
      <c r="C468" s="36" t="s">
        <v>76</v>
      </c>
      <c r="D468" s="930" t="s">
        <v>75</v>
      </c>
      <c r="E468" s="931"/>
      <c r="F468" s="936" t="s">
        <v>315</v>
      </c>
      <c r="G468" s="939" t="s">
        <v>54</v>
      </c>
      <c r="H468" s="961" t="s">
        <v>24</v>
      </c>
      <c r="I468" s="1">
        <v>1998</v>
      </c>
      <c r="J468" s="980"/>
      <c r="K468" s="4"/>
      <c r="L468" s="4">
        <v>25</v>
      </c>
      <c r="M468" s="4">
        <v>25</v>
      </c>
      <c r="N468" s="469">
        <v>25</v>
      </c>
      <c r="O468" s="671">
        <f t="shared" si="165"/>
        <v>23.15</v>
      </c>
      <c r="P468" s="788">
        <f t="shared" si="169"/>
        <v>22.187999999999999</v>
      </c>
      <c r="Q468" s="4">
        <v>21.3</v>
      </c>
      <c r="R468" s="671">
        <f t="shared" si="166"/>
        <v>20.200000000000003</v>
      </c>
      <c r="S468" s="4">
        <v>19.100000000000001</v>
      </c>
      <c r="T468" s="788">
        <f t="shared" si="170"/>
        <v>19.068000000000001</v>
      </c>
      <c r="U468" s="788">
        <f t="shared" si="171"/>
        <v>18.46</v>
      </c>
      <c r="V468" s="671">
        <f t="shared" si="172"/>
        <v>18.3</v>
      </c>
      <c r="W468" s="469">
        <v>17.5</v>
      </c>
      <c r="X468" s="671">
        <f t="shared" si="167"/>
        <v>16.899999999999999</v>
      </c>
      <c r="Y468" s="4">
        <v>16.3</v>
      </c>
      <c r="Z468" s="671">
        <f t="shared" si="168"/>
        <v>15.9</v>
      </c>
      <c r="AA468" s="469">
        <v>15.5</v>
      </c>
      <c r="AB468" s="469">
        <v>15.2</v>
      </c>
      <c r="AC468" s="4">
        <v>14.9</v>
      </c>
      <c r="AD468" s="469">
        <v>14.7</v>
      </c>
      <c r="AE468" s="4">
        <v>14.4</v>
      </c>
      <c r="AF468" s="4">
        <v>14.2</v>
      </c>
      <c r="AG468" s="4">
        <v>13.9</v>
      </c>
      <c r="AH468" s="469">
        <v>13.6</v>
      </c>
      <c r="AI468" s="470">
        <v>13.3</v>
      </c>
      <c r="AJ468" s="1102"/>
      <c r="AK468" s="1102"/>
    </row>
    <row r="469" spans="2:37" x14ac:dyDescent="0.2">
      <c r="B469" s="925"/>
      <c r="C469" s="928" t="s">
        <v>71</v>
      </c>
      <c r="D469" s="932"/>
      <c r="E469" s="933"/>
      <c r="F469" s="937"/>
      <c r="G469" s="940"/>
      <c r="H469" s="962"/>
      <c r="I469" s="1" t="s">
        <v>17</v>
      </c>
      <c r="J469" s="980"/>
      <c r="K469" s="4">
        <v>70</v>
      </c>
      <c r="L469" s="4">
        <v>25</v>
      </c>
      <c r="M469" s="4">
        <v>25</v>
      </c>
      <c r="N469" s="469">
        <v>25</v>
      </c>
      <c r="O469" s="4">
        <v>22.7</v>
      </c>
      <c r="P469" s="788">
        <f t="shared" si="169"/>
        <v>22.023999999999997</v>
      </c>
      <c r="Q469" s="4">
        <v>21.4</v>
      </c>
      <c r="R469" s="4">
        <v>20.2</v>
      </c>
      <c r="S469" s="4">
        <v>19.2</v>
      </c>
      <c r="T469" s="788">
        <f t="shared" si="170"/>
        <v>19.166</v>
      </c>
      <c r="U469" s="788">
        <f t="shared" si="171"/>
        <v>18.52</v>
      </c>
      <c r="V469" s="671">
        <f t="shared" si="172"/>
        <v>18.350000000000001</v>
      </c>
      <c r="W469" s="469">
        <v>17.5</v>
      </c>
      <c r="X469" s="671">
        <f t="shared" si="167"/>
        <v>16.95</v>
      </c>
      <c r="Y469" s="4">
        <v>16.399999999999999</v>
      </c>
      <c r="Z469" s="671">
        <f t="shared" si="168"/>
        <v>15.95</v>
      </c>
      <c r="AA469" s="469">
        <v>15.5</v>
      </c>
      <c r="AB469" s="469">
        <v>15.2</v>
      </c>
      <c r="AC469" s="4">
        <v>15</v>
      </c>
      <c r="AD469" s="469">
        <v>14.7</v>
      </c>
      <c r="AE469" s="4">
        <v>14.5</v>
      </c>
      <c r="AF469" s="4">
        <v>14.3</v>
      </c>
      <c r="AG469" s="4">
        <v>14</v>
      </c>
      <c r="AH469" s="4">
        <v>13.7</v>
      </c>
      <c r="AI469" s="470">
        <v>13.3</v>
      </c>
      <c r="AJ469" s="1102"/>
      <c r="AK469" s="1102"/>
    </row>
    <row r="470" spans="2:37" x14ac:dyDescent="0.2">
      <c r="B470" s="985"/>
      <c r="C470" s="986"/>
      <c r="D470" s="945"/>
      <c r="E470" s="946"/>
      <c r="F470" s="947"/>
      <c r="G470" s="948"/>
      <c r="H470" s="963"/>
      <c r="I470" s="1" t="s">
        <v>18</v>
      </c>
      <c r="J470" s="980"/>
      <c r="K470" s="5"/>
      <c r="L470" s="5" t="s">
        <v>9</v>
      </c>
      <c r="M470" s="5"/>
      <c r="N470" s="469">
        <v>25</v>
      </c>
      <c r="O470" s="767">
        <v>22.7</v>
      </c>
      <c r="P470" s="788">
        <f t="shared" si="169"/>
        <v>22.023999999999997</v>
      </c>
      <c r="Q470" s="767">
        <v>21.4</v>
      </c>
      <c r="R470" s="767">
        <v>20.2</v>
      </c>
      <c r="S470" s="767">
        <v>19.2</v>
      </c>
      <c r="T470" s="788">
        <f t="shared" si="170"/>
        <v>19.166</v>
      </c>
      <c r="U470" s="788">
        <f t="shared" si="171"/>
        <v>18.52</v>
      </c>
      <c r="V470" s="671">
        <f t="shared" si="172"/>
        <v>18.350000000000001</v>
      </c>
      <c r="W470" s="469">
        <v>17.5</v>
      </c>
      <c r="X470" s="671">
        <f t="shared" si="167"/>
        <v>16.95</v>
      </c>
      <c r="Y470" s="767">
        <v>16.399999999999999</v>
      </c>
      <c r="Z470" s="671">
        <f t="shared" si="168"/>
        <v>15.95</v>
      </c>
      <c r="AA470" s="469">
        <v>15.5</v>
      </c>
      <c r="AB470" s="469">
        <v>15.2</v>
      </c>
      <c r="AC470" s="767">
        <v>15</v>
      </c>
      <c r="AD470" s="469">
        <v>14.7</v>
      </c>
      <c r="AE470" s="767">
        <v>14.5</v>
      </c>
      <c r="AF470" s="767">
        <v>14.3</v>
      </c>
      <c r="AG470" s="767">
        <v>14</v>
      </c>
      <c r="AH470" s="767">
        <v>13.7</v>
      </c>
      <c r="AI470" s="470">
        <v>13.3</v>
      </c>
      <c r="AJ470" s="1102"/>
      <c r="AK470" s="1102"/>
    </row>
    <row r="471" spans="2:37" x14ac:dyDescent="0.2">
      <c r="B471" s="1185" t="s">
        <v>57</v>
      </c>
      <c r="C471" s="927" t="s">
        <v>81</v>
      </c>
      <c r="D471" s="930" t="s">
        <v>75</v>
      </c>
      <c r="E471" s="931"/>
      <c r="F471" s="936" t="s">
        <v>317</v>
      </c>
      <c r="G471" s="939" t="s">
        <v>54</v>
      </c>
      <c r="H471" s="961" t="s">
        <v>24</v>
      </c>
      <c r="I471" s="1">
        <v>2001</v>
      </c>
      <c r="J471" s="980"/>
      <c r="K471" s="2">
        <v>70</v>
      </c>
      <c r="L471" s="2">
        <v>25</v>
      </c>
      <c r="M471" s="2">
        <v>25</v>
      </c>
      <c r="N471" s="469">
        <v>25</v>
      </c>
      <c r="O471" s="767">
        <v>22.7</v>
      </c>
      <c r="P471" s="788">
        <f t="shared" si="169"/>
        <v>22.023999999999997</v>
      </c>
      <c r="Q471" s="767">
        <v>21.4</v>
      </c>
      <c r="R471" s="767">
        <v>20.2</v>
      </c>
      <c r="S471" s="767">
        <v>19.2</v>
      </c>
      <c r="T471" s="788">
        <f t="shared" si="170"/>
        <v>19.166</v>
      </c>
      <c r="U471" s="788">
        <f t="shared" si="171"/>
        <v>18.52</v>
      </c>
      <c r="V471" s="671">
        <f t="shared" si="172"/>
        <v>18.350000000000001</v>
      </c>
      <c r="W471" s="469">
        <v>17.5</v>
      </c>
      <c r="X471" s="671">
        <f t="shared" si="167"/>
        <v>16.95</v>
      </c>
      <c r="Y471" s="767">
        <v>16.399999999999999</v>
      </c>
      <c r="Z471" s="671">
        <f t="shared" si="168"/>
        <v>15.95</v>
      </c>
      <c r="AA471" s="469">
        <v>15.5</v>
      </c>
      <c r="AB471" s="469">
        <v>15.2</v>
      </c>
      <c r="AC471" s="767">
        <v>15</v>
      </c>
      <c r="AD471" s="469">
        <v>14.7</v>
      </c>
      <c r="AE471" s="767">
        <v>14.5</v>
      </c>
      <c r="AF471" s="767">
        <v>14.3</v>
      </c>
      <c r="AG471" s="767">
        <v>14</v>
      </c>
      <c r="AH471" s="767">
        <v>13.7</v>
      </c>
      <c r="AI471" s="470">
        <v>13.3</v>
      </c>
      <c r="AJ471" s="1102"/>
      <c r="AK471" s="1102"/>
    </row>
    <row r="472" spans="2:37" x14ac:dyDescent="0.2">
      <c r="B472" s="1155"/>
      <c r="C472" s="928"/>
      <c r="D472" s="932"/>
      <c r="E472" s="933"/>
      <c r="F472" s="937"/>
      <c r="G472" s="940"/>
      <c r="H472" s="962"/>
      <c r="I472" s="1" t="s">
        <v>20</v>
      </c>
      <c r="J472" s="980"/>
      <c r="K472" s="5"/>
      <c r="L472" s="5" t="s">
        <v>9</v>
      </c>
      <c r="M472" s="5"/>
      <c r="N472" s="469">
        <v>25</v>
      </c>
      <c r="O472" s="767">
        <v>22.7</v>
      </c>
      <c r="P472" s="788">
        <f t="shared" si="169"/>
        <v>22.023999999999997</v>
      </c>
      <c r="Q472" s="767">
        <v>21.4</v>
      </c>
      <c r="R472" s="767">
        <v>20.2</v>
      </c>
      <c r="S472" s="767">
        <v>19.2</v>
      </c>
      <c r="T472" s="788">
        <f t="shared" si="170"/>
        <v>19.166</v>
      </c>
      <c r="U472" s="788">
        <f t="shared" si="171"/>
        <v>18.52</v>
      </c>
      <c r="V472" s="671">
        <f t="shared" si="172"/>
        <v>18.350000000000001</v>
      </c>
      <c r="W472" s="469">
        <v>17.5</v>
      </c>
      <c r="X472" s="671">
        <f t="shared" si="167"/>
        <v>16.95</v>
      </c>
      <c r="Y472" s="767">
        <v>16.399999999999999</v>
      </c>
      <c r="Z472" s="671">
        <f t="shared" si="168"/>
        <v>15.95</v>
      </c>
      <c r="AA472" s="469">
        <v>15.5</v>
      </c>
      <c r="AB472" s="469">
        <v>15.2</v>
      </c>
      <c r="AC472" s="767">
        <v>15</v>
      </c>
      <c r="AD472" s="469">
        <v>14.7</v>
      </c>
      <c r="AE472" s="767">
        <v>14.5</v>
      </c>
      <c r="AF472" s="767">
        <v>14.3</v>
      </c>
      <c r="AG472" s="767">
        <v>14</v>
      </c>
      <c r="AH472" s="767">
        <v>13.7</v>
      </c>
      <c r="AI472" s="470">
        <v>13.3</v>
      </c>
      <c r="AJ472" s="1102"/>
      <c r="AK472" s="1102"/>
    </row>
    <row r="473" spans="2:37" x14ac:dyDescent="0.2">
      <c r="B473" s="1156"/>
      <c r="C473" s="986"/>
      <c r="D473" s="945"/>
      <c r="E473" s="946"/>
      <c r="F473" s="947"/>
      <c r="G473" s="948"/>
      <c r="H473" s="963"/>
      <c r="I473" s="1" t="s">
        <v>21</v>
      </c>
      <c r="J473" s="980"/>
      <c r="K473" s="5"/>
      <c r="L473" s="5" t="s">
        <v>9</v>
      </c>
      <c r="M473" s="5"/>
      <c r="N473" s="469">
        <v>25</v>
      </c>
      <c r="O473" s="767">
        <v>22.7</v>
      </c>
      <c r="P473" s="788">
        <f t="shared" si="169"/>
        <v>22.023999999999997</v>
      </c>
      <c r="Q473" s="767">
        <v>21.4</v>
      </c>
      <c r="R473" s="767">
        <v>20.2</v>
      </c>
      <c r="S473" s="767">
        <v>19.2</v>
      </c>
      <c r="T473" s="788">
        <f t="shared" si="170"/>
        <v>19.166</v>
      </c>
      <c r="U473" s="788">
        <f t="shared" si="171"/>
        <v>18.52</v>
      </c>
      <c r="V473" s="671">
        <f t="shared" si="172"/>
        <v>18.350000000000001</v>
      </c>
      <c r="W473" s="469">
        <v>17.5</v>
      </c>
      <c r="X473" s="671">
        <f t="shared" si="167"/>
        <v>16.95</v>
      </c>
      <c r="Y473" s="767">
        <v>16.399999999999999</v>
      </c>
      <c r="Z473" s="671">
        <f t="shared" si="168"/>
        <v>15.95</v>
      </c>
      <c r="AA473" s="469">
        <v>15.5</v>
      </c>
      <c r="AB473" s="469">
        <v>15.2</v>
      </c>
      <c r="AC473" s="767">
        <v>15</v>
      </c>
      <c r="AD473" s="469">
        <v>14.7</v>
      </c>
      <c r="AE473" s="767">
        <v>14.5</v>
      </c>
      <c r="AF473" s="767">
        <v>14.3</v>
      </c>
      <c r="AG473" s="767">
        <v>14</v>
      </c>
      <c r="AH473" s="767">
        <v>13.7</v>
      </c>
      <c r="AI473" s="470">
        <v>13.3</v>
      </c>
      <c r="AJ473" s="1102"/>
      <c r="AK473" s="1102"/>
    </row>
    <row r="474" spans="2:37" x14ac:dyDescent="0.2">
      <c r="B474" s="1185" t="s">
        <v>57</v>
      </c>
      <c r="C474" s="927" t="s">
        <v>85</v>
      </c>
      <c r="D474" s="930" t="s">
        <v>75</v>
      </c>
      <c r="E474" s="931"/>
      <c r="F474" s="936" t="s">
        <v>318</v>
      </c>
      <c r="G474" s="939" t="s">
        <v>54</v>
      </c>
      <c r="H474" s="961" t="s">
        <v>24</v>
      </c>
      <c r="I474" s="1">
        <v>2004</v>
      </c>
      <c r="J474" s="980"/>
      <c r="K474" s="2">
        <v>70</v>
      </c>
      <c r="L474" s="2">
        <v>25</v>
      </c>
      <c r="M474" s="2">
        <v>25</v>
      </c>
      <c r="N474" s="469">
        <v>25</v>
      </c>
      <c r="O474" s="767">
        <v>22.7</v>
      </c>
      <c r="P474" s="788">
        <f t="shared" si="169"/>
        <v>22.023999999999997</v>
      </c>
      <c r="Q474" s="767">
        <v>21.4</v>
      </c>
      <c r="R474" s="767">
        <v>20.2</v>
      </c>
      <c r="S474" s="767">
        <v>19.2</v>
      </c>
      <c r="T474" s="788">
        <f t="shared" si="170"/>
        <v>19.166</v>
      </c>
      <c r="U474" s="788">
        <f t="shared" si="171"/>
        <v>18.52</v>
      </c>
      <c r="V474" s="671">
        <f t="shared" si="172"/>
        <v>18.350000000000001</v>
      </c>
      <c r="W474" s="469">
        <v>17.5</v>
      </c>
      <c r="X474" s="671">
        <f t="shared" si="167"/>
        <v>16.95</v>
      </c>
      <c r="Y474" s="767">
        <v>16.399999999999999</v>
      </c>
      <c r="Z474" s="671">
        <f t="shared" si="168"/>
        <v>15.95</v>
      </c>
      <c r="AA474" s="469">
        <v>15.5</v>
      </c>
      <c r="AB474" s="469">
        <v>15.2</v>
      </c>
      <c r="AC474" s="767">
        <v>15</v>
      </c>
      <c r="AD474" s="469">
        <v>14.7</v>
      </c>
      <c r="AE474" s="767">
        <v>14.5</v>
      </c>
      <c r="AF474" s="767">
        <v>14.3</v>
      </c>
      <c r="AG474" s="767">
        <v>14</v>
      </c>
      <c r="AH474" s="767">
        <v>13.7</v>
      </c>
      <c r="AI474" s="470">
        <v>13.3</v>
      </c>
      <c r="AJ474" s="1102"/>
      <c r="AK474" s="1102"/>
    </row>
    <row r="475" spans="2:37" x14ac:dyDescent="0.2">
      <c r="B475" s="1155"/>
      <c r="C475" s="928"/>
      <c r="D475" s="932"/>
      <c r="E475" s="933"/>
      <c r="F475" s="937"/>
      <c r="G475" s="940"/>
      <c r="H475" s="962"/>
      <c r="I475" s="1" t="s">
        <v>22</v>
      </c>
      <c r="J475" s="980"/>
      <c r="K475" s="5"/>
      <c r="L475" s="5" t="s">
        <v>9</v>
      </c>
      <c r="M475" s="5"/>
      <c r="N475" s="469">
        <v>25</v>
      </c>
      <c r="O475" s="767">
        <v>22.7</v>
      </c>
      <c r="P475" s="788">
        <f t="shared" si="169"/>
        <v>22.023999999999997</v>
      </c>
      <c r="Q475" s="767">
        <v>21.4</v>
      </c>
      <c r="R475" s="767">
        <v>20.2</v>
      </c>
      <c r="S475" s="767">
        <v>19.2</v>
      </c>
      <c r="T475" s="788">
        <f t="shared" si="170"/>
        <v>19.166</v>
      </c>
      <c r="U475" s="788">
        <f t="shared" si="171"/>
        <v>18.52</v>
      </c>
      <c r="V475" s="671">
        <f t="shared" si="172"/>
        <v>18.350000000000001</v>
      </c>
      <c r="W475" s="469">
        <v>17.5</v>
      </c>
      <c r="X475" s="671">
        <f t="shared" si="167"/>
        <v>16.95</v>
      </c>
      <c r="Y475" s="767">
        <v>16.399999999999999</v>
      </c>
      <c r="Z475" s="671">
        <f t="shared" si="168"/>
        <v>15.95</v>
      </c>
      <c r="AA475" s="469">
        <v>15.5</v>
      </c>
      <c r="AB475" s="469">
        <v>15.2</v>
      </c>
      <c r="AC475" s="767">
        <v>15</v>
      </c>
      <c r="AD475" s="469">
        <v>14.7</v>
      </c>
      <c r="AE475" s="767">
        <v>14.5</v>
      </c>
      <c r="AF475" s="767">
        <v>14.3</v>
      </c>
      <c r="AG475" s="767">
        <v>14</v>
      </c>
      <c r="AH475" s="767">
        <v>13.7</v>
      </c>
      <c r="AI475" s="470">
        <v>13.3</v>
      </c>
      <c r="AJ475" s="1102"/>
      <c r="AK475" s="1102"/>
    </row>
    <row r="476" spans="2:37" x14ac:dyDescent="0.2">
      <c r="B476" s="1156"/>
      <c r="C476" s="986"/>
      <c r="D476" s="945"/>
      <c r="E476" s="946"/>
      <c r="F476" s="947"/>
      <c r="G476" s="948"/>
      <c r="H476" s="963"/>
      <c r="I476" s="1" t="s">
        <v>23</v>
      </c>
      <c r="J476" s="980"/>
      <c r="K476" s="5"/>
      <c r="L476" s="5" t="s">
        <v>9</v>
      </c>
      <c r="M476" s="5"/>
      <c r="N476" s="469">
        <v>25</v>
      </c>
      <c r="O476" s="767">
        <v>22.7</v>
      </c>
      <c r="P476" s="788">
        <f t="shared" si="169"/>
        <v>22.023999999999997</v>
      </c>
      <c r="Q476" s="767">
        <v>21.4</v>
      </c>
      <c r="R476" s="767">
        <v>20.2</v>
      </c>
      <c r="S476" s="767">
        <v>19.2</v>
      </c>
      <c r="T476" s="788">
        <f t="shared" si="170"/>
        <v>19.166</v>
      </c>
      <c r="U476" s="788">
        <f t="shared" si="171"/>
        <v>18.52</v>
      </c>
      <c r="V476" s="671">
        <f t="shared" si="172"/>
        <v>18.350000000000001</v>
      </c>
      <c r="W476" s="469">
        <v>17.5</v>
      </c>
      <c r="X476" s="671">
        <f t="shared" si="167"/>
        <v>16.95</v>
      </c>
      <c r="Y476" s="767">
        <v>16.399999999999999</v>
      </c>
      <c r="Z476" s="671">
        <f t="shared" si="168"/>
        <v>15.95</v>
      </c>
      <c r="AA476" s="469">
        <v>15.5</v>
      </c>
      <c r="AB476" s="469">
        <v>15.2</v>
      </c>
      <c r="AC476" s="767">
        <v>15</v>
      </c>
      <c r="AD476" s="469">
        <v>14.7</v>
      </c>
      <c r="AE476" s="767">
        <v>14.5</v>
      </c>
      <c r="AF476" s="767">
        <v>14.3</v>
      </c>
      <c r="AG476" s="767">
        <v>14</v>
      </c>
      <c r="AH476" s="767">
        <v>13.7</v>
      </c>
      <c r="AI476" s="470">
        <v>13.3</v>
      </c>
      <c r="AJ476" s="1102"/>
      <c r="AK476" s="1102"/>
    </row>
    <row r="477" spans="2:37" ht="13.5" thickBot="1" x14ac:dyDescent="0.25">
      <c r="B477" s="41" t="s">
        <v>57</v>
      </c>
      <c r="C477" s="42" t="s">
        <v>92</v>
      </c>
      <c r="D477" s="1176" t="s">
        <v>87</v>
      </c>
      <c r="E477" s="1158"/>
      <c r="F477" s="299" t="s">
        <v>317</v>
      </c>
      <c r="G477" s="48" t="s">
        <v>54</v>
      </c>
      <c r="H477" s="141" t="s">
        <v>24</v>
      </c>
      <c r="I477" s="26">
        <v>2007</v>
      </c>
      <c r="J477" s="999"/>
      <c r="K477" s="27">
        <v>70</v>
      </c>
      <c r="L477" s="27">
        <v>25</v>
      </c>
      <c r="M477" s="27">
        <v>25</v>
      </c>
      <c r="N477" s="469">
        <v>25</v>
      </c>
      <c r="O477" s="27">
        <v>22.7</v>
      </c>
      <c r="P477" s="791">
        <f t="shared" si="169"/>
        <v>22.023999999999997</v>
      </c>
      <c r="Q477" s="27">
        <v>21.4</v>
      </c>
      <c r="R477" s="27">
        <v>20.2</v>
      </c>
      <c r="S477" s="27">
        <v>19.2</v>
      </c>
      <c r="T477" s="791">
        <f t="shared" si="170"/>
        <v>19.166</v>
      </c>
      <c r="U477" s="791">
        <f t="shared" si="171"/>
        <v>18.52</v>
      </c>
      <c r="V477" s="671">
        <f t="shared" si="172"/>
        <v>18.350000000000001</v>
      </c>
      <c r="W477" s="27">
        <v>17.5</v>
      </c>
      <c r="X477" s="671">
        <f t="shared" si="167"/>
        <v>16.95</v>
      </c>
      <c r="Y477" s="27">
        <v>16.399999999999999</v>
      </c>
      <c r="Z477" s="671">
        <f t="shared" si="168"/>
        <v>15.95</v>
      </c>
      <c r="AA477" s="27">
        <v>15.5</v>
      </c>
      <c r="AB477" s="27">
        <v>15.2</v>
      </c>
      <c r="AC477" s="27">
        <v>15</v>
      </c>
      <c r="AD477" s="27">
        <v>14.7</v>
      </c>
      <c r="AE477" s="767">
        <v>14.5</v>
      </c>
      <c r="AF477" s="27">
        <v>14.3</v>
      </c>
      <c r="AG477" s="27">
        <v>14</v>
      </c>
      <c r="AH477" s="27">
        <v>13.7</v>
      </c>
      <c r="AI477" s="28">
        <v>13.3</v>
      </c>
      <c r="AJ477" s="1102"/>
      <c r="AK477" s="1102"/>
    </row>
    <row r="478" spans="2:37" ht="13.5" thickBot="1" x14ac:dyDescent="0.25">
      <c r="B478" s="33"/>
      <c r="C478" s="33"/>
      <c r="D478" s="33"/>
      <c r="E478" s="33"/>
      <c r="F478" s="100"/>
      <c r="G478" s="33"/>
      <c r="H478" s="912" t="s">
        <v>94</v>
      </c>
      <c r="I478" s="913"/>
      <c r="J478" s="914"/>
      <c r="K478" s="49">
        <f>MIN(K456:K477)</f>
        <v>70</v>
      </c>
      <c r="L478" s="49">
        <f t="shared" ref="L478:AE478" si="173">MIN(L456:L477)</f>
        <v>25</v>
      </c>
      <c r="M478" s="49">
        <f t="shared" si="173"/>
        <v>25</v>
      </c>
      <c r="N478" s="49">
        <f t="shared" si="173"/>
        <v>25</v>
      </c>
      <c r="O478" s="49">
        <f t="shared" si="173"/>
        <v>22.7</v>
      </c>
      <c r="P478" s="789">
        <f t="shared" si="169"/>
        <v>21.972000000000001</v>
      </c>
      <c r="Q478" s="49">
        <f t="shared" si="173"/>
        <v>21.3</v>
      </c>
      <c r="R478" s="49">
        <f t="shared" si="173"/>
        <v>20.2</v>
      </c>
      <c r="S478" s="49">
        <f t="shared" si="173"/>
        <v>19.100000000000001</v>
      </c>
      <c r="T478" s="789">
        <f t="shared" si="170"/>
        <v>19.068000000000001</v>
      </c>
      <c r="U478" s="789">
        <f t="shared" si="171"/>
        <v>18.46</v>
      </c>
      <c r="V478" s="49"/>
      <c r="W478" s="49">
        <f t="shared" si="173"/>
        <v>17.5</v>
      </c>
      <c r="X478" s="49"/>
      <c r="Y478" s="49">
        <f t="shared" si="173"/>
        <v>16.3</v>
      </c>
      <c r="Z478" s="49"/>
      <c r="AA478" s="49">
        <f t="shared" si="173"/>
        <v>15.5</v>
      </c>
      <c r="AB478" s="49">
        <f t="shared" si="173"/>
        <v>15.2</v>
      </c>
      <c r="AC478" s="49">
        <f t="shared" si="173"/>
        <v>14.9</v>
      </c>
      <c r="AD478" s="49">
        <f t="shared" si="173"/>
        <v>14.7</v>
      </c>
      <c r="AE478" s="49">
        <f t="shared" si="173"/>
        <v>14.4</v>
      </c>
      <c r="AF478" s="135"/>
      <c r="AG478" s="135"/>
      <c r="AH478" s="135"/>
      <c r="AI478" s="136"/>
      <c r="AJ478" s="1103"/>
      <c r="AK478" s="1103"/>
    </row>
    <row r="479" spans="2:37" x14ac:dyDescent="0.2">
      <c r="B479" s="33"/>
      <c r="C479" s="33"/>
      <c r="D479" s="33"/>
      <c r="E479" s="33"/>
      <c r="F479" s="100"/>
      <c r="G479" s="100"/>
      <c r="H479" s="33"/>
      <c r="I479" s="15"/>
      <c r="J479" s="16"/>
      <c r="K479" s="16"/>
      <c r="L479" s="17"/>
      <c r="M479" s="17"/>
      <c r="N479" s="17"/>
      <c r="O479" s="17"/>
      <c r="P479" s="495"/>
      <c r="Q479" s="17"/>
      <c r="R479" s="17"/>
      <c r="S479" s="17"/>
      <c r="T479" s="495"/>
      <c r="U479" s="495"/>
      <c r="V479" s="17"/>
      <c r="W479" s="17"/>
      <c r="X479" s="17"/>
      <c r="Y479" s="17"/>
      <c r="Z479" s="17"/>
      <c r="AA479" s="17"/>
      <c r="AB479" s="17"/>
      <c r="AC479" s="17"/>
      <c r="AD479" s="17"/>
      <c r="AE479" s="17"/>
      <c r="AF479" s="17"/>
      <c r="AG479" s="17"/>
      <c r="AH479" s="17"/>
      <c r="AI479" s="17"/>
      <c r="AJ479" s="17"/>
    </row>
    <row r="480" spans="2:37" ht="13.5" thickBot="1" x14ac:dyDescent="0.25">
      <c r="B480" s="33"/>
      <c r="C480" s="33"/>
      <c r="D480" s="33"/>
      <c r="E480" s="33"/>
      <c r="F480" s="100"/>
      <c r="G480" s="100"/>
      <c r="H480" s="33"/>
      <c r="I480" s="15"/>
      <c r="J480" s="16"/>
      <c r="K480" s="16"/>
      <c r="L480" s="17"/>
      <c r="M480" s="17"/>
      <c r="N480" s="17"/>
      <c r="O480" s="17"/>
      <c r="P480" s="495"/>
      <c r="Q480" s="17"/>
      <c r="R480" s="17"/>
      <c r="S480" s="17"/>
      <c r="T480" s="495"/>
      <c r="U480" s="495"/>
      <c r="V480" s="17"/>
      <c r="W480" s="17"/>
      <c r="X480" s="17"/>
      <c r="Y480" s="17"/>
      <c r="Z480" s="17"/>
      <c r="AA480" s="17"/>
      <c r="AB480" s="17"/>
      <c r="AC480" s="17"/>
      <c r="AD480" s="17"/>
      <c r="AE480" s="17"/>
      <c r="AF480" s="17"/>
      <c r="AG480" s="17"/>
      <c r="AH480" s="17"/>
      <c r="AI480" s="17"/>
      <c r="AJ480" s="17"/>
    </row>
    <row r="481" spans="2:37" ht="19.5" customHeight="1" x14ac:dyDescent="0.2">
      <c r="B481" s="1276" t="s">
        <v>171</v>
      </c>
      <c r="C481" s="1277"/>
      <c r="D481" s="1277"/>
      <c r="E481" s="1277"/>
      <c r="F481" s="1277"/>
      <c r="G481" s="1277"/>
      <c r="H481" s="1277"/>
      <c r="I481" s="1277"/>
      <c r="J481" s="1278"/>
      <c r="K481" s="921" t="s">
        <v>95</v>
      </c>
      <c r="L481" s="922"/>
      <c r="M481" s="922"/>
      <c r="N481" s="922"/>
      <c r="O481" s="922"/>
      <c r="P481" s="922"/>
      <c r="Q481" s="922"/>
      <c r="R481" s="922"/>
      <c r="S481" s="922"/>
      <c r="T481" s="922"/>
      <c r="U481" s="922"/>
      <c r="V481" s="922"/>
      <c r="W481" s="922"/>
      <c r="X481" s="922"/>
      <c r="Y481" s="922"/>
      <c r="Z481" s="922"/>
      <c r="AA481" s="922"/>
      <c r="AB481" s="922"/>
      <c r="AC481" s="922"/>
      <c r="AD481" s="922"/>
      <c r="AE481" s="922"/>
      <c r="AF481" s="922"/>
      <c r="AG481" s="922"/>
      <c r="AH481" s="922"/>
      <c r="AI481" s="923"/>
      <c r="AJ481" s="1339" t="s">
        <v>473</v>
      </c>
      <c r="AK481" s="1339" t="s">
        <v>472</v>
      </c>
    </row>
    <row r="482" spans="2:37" ht="25.5" customHeight="1" thickBot="1" x14ac:dyDescent="0.25">
      <c r="B482" s="1279"/>
      <c r="C482" s="1280"/>
      <c r="D482" s="1280"/>
      <c r="E482" s="1280"/>
      <c r="F482" s="1280"/>
      <c r="G482" s="1280"/>
      <c r="H482" s="1280"/>
      <c r="I482" s="1280"/>
      <c r="J482" s="1281"/>
      <c r="K482" s="949" t="s">
        <v>169</v>
      </c>
      <c r="L482" s="950"/>
      <c r="M482" s="950"/>
      <c r="N482" s="950"/>
      <c r="O482" s="950"/>
      <c r="P482" s="950"/>
      <c r="Q482" s="950"/>
      <c r="R482" s="950"/>
      <c r="S482" s="950"/>
      <c r="T482" s="950"/>
      <c r="U482" s="950"/>
      <c r="V482" s="950"/>
      <c r="W482" s="950"/>
      <c r="X482" s="950"/>
      <c r="Y482" s="950"/>
      <c r="Z482" s="950"/>
      <c r="AA482" s="950"/>
      <c r="AB482" s="950"/>
      <c r="AC482" s="950"/>
      <c r="AD482" s="950"/>
      <c r="AE482" s="950"/>
      <c r="AF482" s="950"/>
      <c r="AG482" s="950"/>
      <c r="AH482" s="950"/>
      <c r="AI482" s="951"/>
      <c r="AJ482" s="1102"/>
      <c r="AK482" s="1102"/>
    </row>
    <row r="483" spans="2:37" ht="26.25" thickBot="1" x14ac:dyDescent="0.25">
      <c r="B483" s="51" t="s">
        <v>41</v>
      </c>
      <c r="C483" s="52" t="s">
        <v>42</v>
      </c>
      <c r="D483" s="971" t="s">
        <v>43</v>
      </c>
      <c r="E483" s="997"/>
      <c r="F483" s="101" t="s">
        <v>177</v>
      </c>
      <c r="G483" s="53" t="s">
        <v>47</v>
      </c>
      <c r="H483" s="54" t="s">
        <v>0</v>
      </c>
      <c r="I483" s="55" t="s">
        <v>1</v>
      </c>
      <c r="J483" s="55" t="s">
        <v>2</v>
      </c>
      <c r="K483" s="56" t="s">
        <v>3</v>
      </c>
      <c r="L483" s="56" t="s">
        <v>4</v>
      </c>
      <c r="M483" s="57" t="s">
        <v>5</v>
      </c>
      <c r="N483" s="58" t="s">
        <v>6</v>
      </c>
      <c r="O483" s="58">
        <v>150</v>
      </c>
      <c r="P483" s="779">
        <v>176</v>
      </c>
      <c r="Q483" s="58">
        <v>200</v>
      </c>
      <c r="R483" s="58">
        <v>250</v>
      </c>
      <c r="S483" s="58">
        <v>300</v>
      </c>
      <c r="T483" s="779">
        <v>302</v>
      </c>
      <c r="U483" s="779">
        <v>340</v>
      </c>
      <c r="V483" s="58">
        <v>350</v>
      </c>
      <c r="W483" s="58">
        <v>400</v>
      </c>
      <c r="X483" s="58">
        <v>450</v>
      </c>
      <c r="Y483" s="58">
        <v>500</v>
      </c>
      <c r="Z483" s="58">
        <v>550</v>
      </c>
      <c r="AA483" s="58">
        <v>600</v>
      </c>
      <c r="AB483" s="58">
        <v>650</v>
      </c>
      <c r="AC483" s="58">
        <v>700</v>
      </c>
      <c r="AD483" s="58">
        <v>750</v>
      </c>
      <c r="AE483" s="58">
        <v>800</v>
      </c>
      <c r="AF483" s="58">
        <v>850</v>
      </c>
      <c r="AG483" s="58">
        <v>900</v>
      </c>
      <c r="AH483" s="58">
        <v>950</v>
      </c>
      <c r="AI483" s="59">
        <v>1000</v>
      </c>
      <c r="AJ483" s="1102"/>
      <c r="AK483" s="1102"/>
    </row>
    <row r="484" spans="2:37" ht="12.75" customHeight="1" x14ac:dyDescent="0.2">
      <c r="B484" s="1188" t="s">
        <v>55</v>
      </c>
      <c r="C484" s="1286" t="s">
        <v>170</v>
      </c>
      <c r="D484" s="1006" t="s">
        <v>74</v>
      </c>
      <c r="E484" s="1007"/>
      <c r="F484" s="1266" t="s">
        <v>96</v>
      </c>
      <c r="G484" s="1285" t="s">
        <v>96</v>
      </c>
      <c r="H484" s="1179" t="s">
        <v>29</v>
      </c>
      <c r="I484" s="60">
        <v>1989</v>
      </c>
      <c r="J484" s="979" t="s">
        <v>565</v>
      </c>
      <c r="K484" s="61">
        <v>100</v>
      </c>
      <c r="L484" s="61">
        <v>75</v>
      </c>
      <c r="M484" s="61"/>
      <c r="N484" s="61">
        <v>75</v>
      </c>
      <c r="O484" s="671">
        <f t="shared" ref="O484:O498" si="174">N484-(0.5*(N484-Q484))</f>
        <v>72.45</v>
      </c>
      <c r="P484" s="787">
        <f>IF(O484="",IF(N484="","",(N484-(N484-Q484)/($Q$5-$N$5)*($P$5-$N$5))),(O484-(O484-Q484)/($Q$5-$O$5)*($P$5-$O$5)))</f>
        <v>71.124000000000009</v>
      </c>
      <c r="Q484" s="61">
        <v>69.900000000000006</v>
      </c>
      <c r="R484" s="671">
        <f t="shared" ref="R484:R498" si="175">Q484-(0.5*(Q484-S484))</f>
        <v>68.550000000000011</v>
      </c>
      <c r="S484" s="61">
        <v>67.2</v>
      </c>
      <c r="T484" s="787">
        <f>IF(S484="","",(S484-(S484-W484)/($W$5-$S$5)*($T$5-$S$5)))</f>
        <v>67.164000000000001</v>
      </c>
      <c r="U484" s="787">
        <f>IF(S484="","",(S484-(S484-W484)/($W$5-$S$5)*($U$5-$S$5)))</f>
        <v>66.48</v>
      </c>
      <c r="V484" s="671">
        <f>S484-(0.5*(S484-W484))</f>
        <v>66.300000000000011</v>
      </c>
      <c r="W484" s="61">
        <v>65.400000000000006</v>
      </c>
      <c r="X484" s="671">
        <f t="shared" ref="X484:X498" si="176">W484-(0.5*(W484-Y484))</f>
        <v>64.300000000000011</v>
      </c>
      <c r="Y484" s="61">
        <v>63.2</v>
      </c>
      <c r="Z484" s="671">
        <f t="shared" ref="Z484:Z498" si="177">Y484-(0.5*(Y484-AA484))</f>
        <v>62.05</v>
      </c>
      <c r="AA484" s="61">
        <v>60.9</v>
      </c>
      <c r="AB484" s="61">
        <v>59.2</v>
      </c>
      <c r="AC484" s="61">
        <v>57.5</v>
      </c>
      <c r="AD484" s="61">
        <v>55.4</v>
      </c>
      <c r="AE484" s="61">
        <v>52.7</v>
      </c>
      <c r="AF484" s="61"/>
      <c r="AG484" s="61"/>
      <c r="AH484" s="61"/>
      <c r="AI484" s="62"/>
      <c r="AJ484" s="1102"/>
      <c r="AK484" s="1102"/>
    </row>
    <row r="485" spans="2:37" ht="12.75" customHeight="1" x14ac:dyDescent="0.2">
      <c r="B485" s="925"/>
      <c r="C485" s="1244"/>
      <c r="D485" s="932"/>
      <c r="E485" s="933"/>
      <c r="F485" s="983"/>
      <c r="G485" s="940"/>
      <c r="H485" s="962"/>
      <c r="I485" s="11" t="s">
        <v>32</v>
      </c>
      <c r="J485" s="980"/>
      <c r="K485" s="5"/>
      <c r="L485" s="5" t="s">
        <v>9</v>
      </c>
      <c r="M485" s="5"/>
      <c r="N485" s="612">
        <v>75</v>
      </c>
      <c r="O485" s="671">
        <f t="shared" si="174"/>
        <v>72.45</v>
      </c>
      <c r="P485" s="788">
        <f t="shared" ref="P485:P509" si="178">IF(O485="",IF(N485="","",(N485-(N485-Q485)/($Q$5-$N$5)*($P$5-$N$5))),(O485-(O485-Q485)/($Q$5-$O$5)*($P$5-$O$5)))</f>
        <v>71.124000000000009</v>
      </c>
      <c r="Q485" s="612">
        <v>69.900000000000006</v>
      </c>
      <c r="R485" s="671">
        <f t="shared" si="175"/>
        <v>68.550000000000011</v>
      </c>
      <c r="S485" s="612">
        <v>67.2</v>
      </c>
      <c r="T485" s="788">
        <f t="shared" ref="T485:T509" si="179">IF(S485="","",(S485-(S485-W485)/($W$5-$S$5)*($T$5-$S$5)))</f>
        <v>67.164000000000001</v>
      </c>
      <c r="U485" s="788">
        <f t="shared" ref="U485:U509" si="180">IF(S485="","",(S485-(S485-W485)/($W$5-$S$5)*($U$5-$S$5)))</f>
        <v>66.48</v>
      </c>
      <c r="V485" s="671">
        <f t="shared" ref="V485:V498" si="181">S485-(0.5*(S485-W485))</f>
        <v>66.300000000000011</v>
      </c>
      <c r="W485" s="612">
        <v>65.400000000000006</v>
      </c>
      <c r="X485" s="671">
        <f t="shared" si="176"/>
        <v>64.300000000000011</v>
      </c>
      <c r="Y485" s="612">
        <v>63.2</v>
      </c>
      <c r="Z485" s="671">
        <f t="shared" si="177"/>
        <v>62.05</v>
      </c>
      <c r="AA485" s="612">
        <v>60.9</v>
      </c>
      <c r="AB485" s="612">
        <v>59.2</v>
      </c>
      <c r="AC485" s="612">
        <v>57.5</v>
      </c>
      <c r="AD485" s="612">
        <v>55.4</v>
      </c>
      <c r="AE485" s="612">
        <v>52.7</v>
      </c>
      <c r="AF485" s="4"/>
      <c r="AG485" s="4"/>
      <c r="AH485" s="4"/>
      <c r="AI485" s="25"/>
      <c r="AJ485" s="1102"/>
      <c r="AK485" s="1102"/>
    </row>
    <row r="486" spans="2:37" ht="12.75" customHeight="1" x14ac:dyDescent="0.2">
      <c r="B486" s="925"/>
      <c r="C486" s="1244"/>
      <c r="D486" s="932"/>
      <c r="E486" s="933"/>
      <c r="F486" s="983"/>
      <c r="G486" s="940"/>
      <c r="H486" s="962"/>
      <c r="I486" s="11" t="s">
        <v>35</v>
      </c>
      <c r="J486" s="980"/>
      <c r="K486" s="5"/>
      <c r="L486" s="5" t="s">
        <v>9</v>
      </c>
      <c r="M486" s="5"/>
      <c r="N486" s="612">
        <v>75</v>
      </c>
      <c r="O486" s="671">
        <f t="shared" si="174"/>
        <v>72.45</v>
      </c>
      <c r="P486" s="788">
        <f t="shared" si="178"/>
        <v>71.124000000000009</v>
      </c>
      <c r="Q486" s="612">
        <v>69.900000000000006</v>
      </c>
      <c r="R486" s="671">
        <f t="shared" si="175"/>
        <v>68.550000000000011</v>
      </c>
      <c r="S486" s="612">
        <v>67.2</v>
      </c>
      <c r="T486" s="788">
        <f t="shared" si="179"/>
        <v>67.164000000000001</v>
      </c>
      <c r="U486" s="788">
        <f t="shared" si="180"/>
        <v>66.48</v>
      </c>
      <c r="V486" s="671">
        <f t="shared" si="181"/>
        <v>66.300000000000011</v>
      </c>
      <c r="W486" s="612">
        <v>65.400000000000006</v>
      </c>
      <c r="X486" s="671">
        <f t="shared" si="176"/>
        <v>64.300000000000011</v>
      </c>
      <c r="Y486" s="612">
        <v>63.2</v>
      </c>
      <c r="Z486" s="671">
        <f t="shared" si="177"/>
        <v>62.05</v>
      </c>
      <c r="AA486" s="612">
        <v>60.9</v>
      </c>
      <c r="AB486" s="612">
        <v>59.2</v>
      </c>
      <c r="AC486" s="612">
        <v>57.5</v>
      </c>
      <c r="AD486" s="612">
        <v>55.4</v>
      </c>
      <c r="AE486" s="612">
        <v>52.7</v>
      </c>
      <c r="AF486" s="4"/>
      <c r="AG486" s="4"/>
      <c r="AH486" s="4"/>
      <c r="AI486" s="25"/>
      <c r="AJ486" s="1102"/>
      <c r="AK486" s="1102"/>
    </row>
    <row r="487" spans="2:37" ht="12.75" customHeight="1" x14ac:dyDescent="0.2">
      <c r="B487" s="985"/>
      <c r="C487" s="1245"/>
      <c r="D487" s="945"/>
      <c r="E487" s="946"/>
      <c r="F487" s="984"/>
      <c r="G487" s="948"/>
      <c r="H487" s="963"/>
      <c r="I487" s="11" t="s">
        <v>10</v>
      </c>
      <c r="J487" s="980"/>
      <c r="K487" s="5"/>
      <c r="L487" s="5" t="s">
        <v>9</v>
      </c>
      <c r="M487" s="5"/>
      <c r="N487" s="612">
        <v>75</v>
      </c>
      <c r="O487" s="671">
        <f t="shared" si="174"/>
        <v>72.45</v>
      </c>
      <c r="P487" s="788">
        <f t="shared" si="178"/>
        <v>71.124000000000009</v>
      </c>
      <c r="Q487" s="612">
        <v>69.900000000000006</v>
      </c>
      <c r="R487" s="671">
        <f t="shared" si="175"/>
        <v>68.550000000000011</v>
      </c>
      <c r="S487" s="612">
        <v>67.2</v>
      </c>
      <c r="T487" s="788">
        <f t="shared" si="179"/>
        <v>67.164000000000001</v>
      </c>
      <c r="U487" s="788">
        <f t="shared" si="180"/>
        <v>66.48</v>
      </c>
      <c r="V487" s="671">
        <f t="shared" si="181"/>
        <v>66.300000000000011</v>
      </c>
      <c r="W487" s="612">
        <v>65.400000000000006</v>
      </c>
      <c r="X487" s="671">
        <f t="shared" si="176"/>
        <v>64.300000000000011</v>
      </c>
      <c r="Y487" s="612">
        <v>63.2</v>
      </c>
      <c r="Z487" s="671">
        <f t="shared" si="177"/>
        <v>62.05</v>
      </c>
      <c r="AA487" s="612">
        <v>60.9</v>
      </c>
      <c r="AB487" s="612">
        <v>59.2</v>
      </c>
      <c r="AC487" s="612">
        <v>57.5</v>
      </c>
      <c r="AD487" s="612">
        <v>55.4</v>
      </c>
      <c r="AE487" s="612">
        <v>52.7</v>
      </c>
      <c r="AF487" s="4"/>
      <c r="AG487" s="4"/>
      <c r="AH487" s="4"/>
      <c r="AI487" s="25"/>
      <c r="AJ487" s="1102"/>
      <c r="AK487" s="1102"/>
    </row>
    <row r="488" spans="2:37" ht="12.75" customHeight="1" x14ac:dyDescent="0.2">
      <c r="B488" s="924" t="s">
        <v>57</v>
      </c>
      <c r="C488" s="1243" t="s">
        <v>136</v>
      </c>
      <c r="D488" s="930" t="s">
        <v>75</v>
      </c>
      <c r="E488" s="931"/>
      <c r="F488" s="1052">
        <v>800</v>
      </c>
      <c r="G488" s="939" t="s">
        <v>56</v>
      </c>
      <c r="H488" s="961" t="s">
        <v>29</v>
      </c>
      <c r="I488" s="11">
        <v>1992</v>
      </c>
      <c r="J488" s="980"/>
      <c r="K488" s="4">
        <v>100</v>
      </c>
      <c r="L488" s="4">
        <v>75</v>
      </c>
      <c r="M488" s="4">
        <v>75</v>
      </c>
      <c r="N488" s="612">
        <v>75</v>
      </c>
      <c r="O488" s="671">
        <f t="shared" si="174"/>
        <v>72.45</v>
      </c>
      <c r="P488" s="788">
        <f t="shared" si="178"/>
        <v>71.124000000000009</v>
      </c>
      <c r="Q488" s="612">
        <v>69.900000000000006</v>
      </c>
      <c r="R488" s="671">
        <f t="shared" si="175"/>
        <v>68.550000000000011</v>
      </c>
      <c r="S488" s="612">
        <v>67.2</v>
      </c>
      <c r="T488" s="788">
        <f t="shared" si="179"/>
        <v>67.164000000000001</v>
      </c>
      <c r="U488" s="788">
        <f t="shared" si="180"/>
        <v>66.48</v>
      </c>
      <c r="V488" s="671">
        <f t="shared" si="181"/>
        <v>66.300000000000011</v>
      </c>
      <c r="W488" s="612">
        <v>65.400000000000006</v>
      </c>
      <c r="X488" s="671">
        <f t="shared" si="176"/>
        <v>64.300000000000011</v>
      </c>
      <c r="Y488" s="612">
        <v>63.2</v>
      </c>
      <c r="Z488" s="671">
        <f t="shared" si="177"/>
        <v>62.05</v>
      </c>
      <c r="AA488" s="612">
        <v>60.9</v>
      </c>
      <c r="AB488" s="612">
        <v>59.2</v>
      </c>
      <c r="AC488" s="612">
        <v>57.5</v>
      </c>
      <c r="AD488" s="612">
        <v>55.4</v>
      </c>
      <c r="AE488" s="612">
        <v>52.7</v>
      </c>
      <c r="AF488" s="4"/>
      <c r="AG488" s="4"/>
      <c r="AH488" s="4"/>
      <c r="AI488" s="25"/>
      <c r="AJ488" s="1102"/>
      <c r="AK488" s="1102"/>
    </row>
    <row r="489" spans="2:37" ht="12.75" customHeight="1" x14ac:dyDescent="0.2">
      <c r="B489" s="925"/>
      <c r="C489" s="1244"/>
      <c r="D489" s="932"/>
      <c r="E489" s="933"/>
      <c r="F489" s="1142"/>
      <c r="G489" s="940"/>
      <c r="H489" s="962"/>
      <c r="I489" s="11" t="s">
        <v>11</v>
      </c>
      <c r="J489" s="980"/>
      <c r="K489" s="5"/>
      <c r="L489" s="5" t="s">
        <v>9</v>
      </c>
      <c r="M489" s="5"/>
      <c r="N489" s="612">
        <v>75</v>
      </c>
      <c r="O489" s="671">
        <f t="shared" si="174"/>
        <v>72.45</v>
      </c>
      <c r="P489" s="788">
        <f t="shared" si="178"/>
        <v>71.124000000000009</v>
      </c>
      <c r="Q489" s="612">
        <v>69.900000000000006</v>
      </c>
      <c r="R489" s="671">
        <f t="shared" si="175"/>
        <v>68.550000000000011</v>
      </c>
      <c r="S489" s="612">
        <v>67.2</v>
      </c>
      <c r="T489" s="788">
        <f t="shared" si="179"/>
        <v>67.164000000000001</v>
      </c>
      <c r="U489" s="788">
        <f t="shared" si="180"/>
        <v>66.48</v>
      </c>
      <c r="V489" s="671">
        <f t="shared" si="181"/>
        <v>66.300000000000011</v>
      </c>
      <c r="W489" s="612">
        <v>65.400000000000006</v>
      </c>
      <c r="X489" s="671">
        <f t="shared" si="176"/>
        <v>64.300000000000011</v>
      </c>
      <c r="Y489" s="612">
        <v>63.2</v>
      </c>
      <c r="Z489" s="671">
        <f t="shared" si="177"/>
        <v>62.05</v>
      </c>
      <c r="AA489" s="612">
        <v>60.9</v>
      </c>
      <c r="AB489" s="612">
        <v>59.2</v>
      </c>
      <c r="AC489" s="612">
        <v>57.5</v>
      </c>
      <c r="AD489" s="612">
        <v>55.4</v>
      </c>
      <c r="AE489" s="612">
        <v>52.7</v>
      </c>
      <c r="AF489" s="4"/>
      <c r="AG489" s="4"/>
      <c r="AH489" s="4"/>
      <c r="AI489" s="25"/>
      <c r="AJ489" s="1102"/>
      <c r="AK489" s="1102"/>
    </row>
    <row r="490" spans="2:37" ht="12.75" customHeight="1" x14ac:dyDescent="0.2">
      <c r="B490" s="925"/>
      <c r="C490" s="1244"/>
      <c r="D490" s="932"/>
      <c r="E490" s="933"/>
      <c r="F490" s="1142"/>
      <c r="G490" s="940"/>
      <c r="H490" s="962"/>
      <c r="I490" s="11" t="s">
        <v>12</v>
      </c>
      <c r="J490" s="980"/>
      <c r="K490" s="5"/>
      <c r="L490" s="5" t="s">
        <v>9</v>
      </c>
      <c r="M490" s="5"/>
      <c r="N490" s="612">
        <v>75</v>
      </c>
      <c r="O490" s="671">
        <f t="shared" si="174"/>
        <v>72.45</v>
      </c>
      <c r="P490" s="788">
        <f t="shared" si="178"/>
        <v>71.124000000000009</v>
      </c>
      <c r="Q490" s="612">
        <v>69.900000000000006</v>
      </c>
      <c r="R490" s="671">
        <f t="shared" si="175"/>
        <v>68.550000000000011</v>
      </c>
      <c r="S490" s="612">
        <v>67.2</v>
      </c>
      <c r="T490" s="788">
        <f t="shared" si="179"/>
        <v>67.164000000000001</v>
      </c>
      <c r="U490" s="788">
        <f t="shared" si="180"/>
        <v>66.48</v>
      </c>
      <c r="V490" s="671">
        <f t="shared" si="181"/>
        <v>66.300000000000011</v>
      </c>
      <c r="W490" s="612">
        <v>65.400000000000006</v>
      </c>
      <c r="X490" s="671">
        <f t="shared" si="176"/>
        <v>64.300000000000011</v>
      </c>
      <c r="Y490" s="612">
        <v>63.2</v>
      </c>
      <c r="Z490" s="671">
        <f t="shared" si="177"/>
        <v>62.05</v>
      </c>
      <c r="AA490" s="612">
        <v>60.9</v>
      </c>
      <c r="AB490" s="612">
        <v>59.2</v>
      </c>
      <c r="AC490" s="612">
        <v>57.5</v>
      </c>
      <c r="AD490" s="612">
        <v>55.4</v>
      </c>
      <c r="AE490" s="612">
        <v>52.7</v>
      </c>
      <c r="AF490" s="4"/>
      <c r="AG490" s="4"/>
      <c r="AH490" s="4"/>
      <c r="AI490" s="25"/>
      <c r="AJ490" s="1102"/>
      <c r="AK490" s="1102"/>
    </row>
    <row r="491" spans="2:37" ht="12.75" customHeight="1" x14ac:dyDescent="0.2">
      <c r="B491" s="985"/>
      <c r="C491" s="1245"/>
      <c r="D491" s="945"/>
      <c r="E491" s="946"/>
      <c r="F491" s="1053"/>
      <c r="G491" s="948"/>
      <c r="H491" s="963"/>
      <c r="I491" s="11" t="s">
        <v>13</v>
      </c>
      <c r="J491" s="980"/>
      <c r="K491" s="5"/>
      <c r="L491" s="5" t="s">
        <v>9</v>
      </c>
      <c r="M491" s="5"/>
      <c r="N491" s="612">
        <v>75</v>
      </c>
      <c r="O491" s="671">
        <f t="shared" si="174"/>
        <v>72.45</v>
      </c>
      <c r="P491" s="788">
        <f t="shared" si="178"/>
        <v>71.124000000000009</v>
      </c>
      <c r="Q491" s="612">
        <v>69.900000000000006</v>
      </c>
      <c r="R491" s="671">
        <f t="shared" si="175"/>
        <v>68.550000000000011</v>
      </c>
      <c r="S491" s="612">
        <v>67.2</v>
      </c>
      <c r="T491" s="788">
        <f t="shared" si="179"/>
        <v>67.164000000000001</v>
      </c>
      <c r="U491" s="788">
        <f t="shared" si="180"/>
        <v>66.48</v>
      </c>
      <c r="V491" s="671">
        <f t="shared" si="181"/>
        <v>66.300000000000011</v>
      </c>
      <c r="W491" s="612">
        <v>65.400000000000006</v>
      </c>
      <c r="X491" s="671">
        <f t="shared" si="176"/>
        <v>64.300000000000011</v>
      </c>
      <c r="Y491" s="612">
        <v>63.2</v>
      </c>
      <c r="Z491" s="671">
        <f t="shared" si="177"/>
        <v>62.05</v>
      </c>
      <c r="AA491" s="612">
        <v>60.9</v>
      </c>
      <c r="AB491" s="612">
        <v>59.2</v>
      </c>
      <c r="AC491" s="612">
        <v>57.5</v>
      </c>
      <c r="AD491" s="612">
        <v>55.4</v>
      </c>
      <c r="AE491" s="612">
        <v>52.7</v>
      </c>
      <c r="AF491" s="4"/>
      <c r="AG491" s="4"/>
      <c r="AH491" s="4"/>
      <c r="AI491" s="25"/>
      <c r="AJ491" s="1102"/>
      <c r="AK491" s="1102"/>
    </row>
    <row r="492" spans="2:37" ht="12.75" customHeight="1" x14ac:dyDescent="0.2">
      <c r="B492" s="924" t="s">
        <v>57</v>
      </c>
      <c r="C492" s="1243" t="s">
        <v>135</v>
      </c>
      <c r="D492" s="930" t="s">
        <v>73</v>
      </c>
      <c r="E492" s="1270"/>
      <c r="F492" s="1052">
        <v>800</v>
      </c>
      <c r="G492" s="939" t="s">
        <v>56</v>
      </c>
      <c r="H492" s="961" t="s">
        <v>29</v>
      </c>
      <c r="I492" s="11">
        <v>1995</v>
      </c>
      <c r="J492" s="980"/>
      <c r="K492" s="12">
        <v>100</v>
      </c>
      <c r="L492" s="12">
        <v>75</v>
      </c>
      <c r="M492" s="12">
        <v>75</v>
      </c>
      <c r="N492" s="612">
        <v>75</v>
      </c>
      <c r="O492" s="671">
        <f t="shared" si="174"/>
        <v>72.45</v>
      </c>
      <c r="P492" s="788">
        <f t="shared" si="178"/>
        <v>71.124000000000009</v>
      </c>
      <c r="Q492" s="612">
        <v>69.900000000000006</v>
      </c>
      <c r="R492" s="671">
        <f t="shared" si="175"/>
        <v>68.550000000000011</v>
      </c>
      <c r="S492" s="612">
        <v>67.2</v>
      </c>
      <c r="T492" s="788">
        <f t="shared" si="179"/>
        <v>67.164000000000001</v>
      </c>
      <c r="U492" s="788">
        <f t="shared" si="180"/>
        <v>66.48</v>
      </c>
      <c r="V492" s="671">
        <f t="shared" si="181"/>
        <v>66.300000000000011</v>
      </c>
      <c r="W492" s="612">
        <v>65.400000000000006</v>
      </c>
      <c r="X492" s="671">
        <f t="shared" si="176"/>
        <v>64.300000000000011</v>
      </c>
      <c r="Y492" s="612">
        <v>63.2</v>
      </c>
      <c r="Z492" s="671">
        <f t="shared" si="177"/>
        <v>62.05</v>
      </c>
      <c r="AA492" s="612">
        <v>60.9</v>
      </c>
      <c r="AB492" s="612">
        <v>59.2</v>
      </c>
      <c r="AC492" s="612">
        <v>57.5</v>
      </c>
      <c r="AD492" s="612">
        <v>55.4</v>
      </c>
      <c r="AE492" s="612">
        <v>52.7</v>
      </c>
      <c r="AF492" s="13"/>
      <c r="AG492" s="13"/>
      <c r="AH492" s="13"/>
      <c r="AI492" s="29"/>
      <c r="AJ492" s="1102"/>
      <c r="AK492" s="1102"/>
    </row>
    <row r="493" spans="2:37" x14ac:dyDescent="0.2">
      <c r="B493" s="925"/>
      <c r="C493" s="1244"/>
      <c r="D493" s="932"/>
      <c r="E493" s="1271"/>
      <c r="F493" s="1142"/>
      <c r="G493" s="940"/>
      <c r="H493" s="962"/>
      <c r="I493" s="11" t="s">
        <v>26</v>
      </c>
      <c r="J493" s="980"/>
      <c r="K493" s="5"/>
      <c r="L493" s="5" t="s">
        <v>9</v>
      </c>
      <c r="M493" s="5"/>
      <c r="N493" s="612">
        <v>75</v>
      </c>
      <c r="O493" s="671">
        <f t="shared" si="174"/>
        <v>72.45</v>
      </c>
      <c r="P493" s="788">
        <f t="shared" si="178"/>
        <v>71.124000000000009</v>
      </c>
      <c r="Q493" s="612">
        <v>69.900000000000006</v>
      </c>
      <c r="R493" s="671">
        <f t="shared" si="175"/>
        <v>68.550000000000011</v>
      </c>
      <c r="S493" s="612">
        <v>67.2</v>
      </c>
      <c r="T493" s="788">
        <f t="shared" si="179"/>
        <v>67.164000000000001</v>
      </c>
      <c r="U493" s="788">
        <f t="shared" si="180"/>
        <v>66.48</v>
      </c>
      <c r="V493" s="671">
        <f t="shared" si="181"/>
        <v>66.300000000000011</v>
      </c>
      <c r="W493" s="612">
        <v>65.400000000000006</v>
      </c>
      <c r="X493" s="671">
        <f t="shared" si="176"/>
        <v>64.300000000000011</v>
      </c>
      <c r="Y493" s="612">
        <v>63.2</v>
      </c>
      <c r="Z493" s="671">
        <f t="shared" si="177"/>
        <v>62.05</v>
      </c>
      <c r="AA493" s="612">
        <v>60.9</v>
      </c>
      <c r="AB493" s="612">
        <v>59.2</v>
      </c>
      <c r="AC493" s="612">
        <v>57.5</v>
      </c>
      <c r="AD493" s="612">
        <v>55.4</v>
      </c>
      <c r="AE493" s="612">
        <v>52.7</v>
      </c>
      <c r="AF493" s="13"/>
      <c r="AG493" s="13"/>
      <c r="AH493" s="13"/>
      <c r="AI493" s="29"/>
      <c r="AJ493" s="1102"/>
      <c r="AK493" s="1102"/>
    </row>
    <row r="494" spans="2:37" x14ac:dyDescent="0.2">
      <c r="B494" s="925"/>
      <c r="C494" s="1244"/>
      <c r="D494" s="932"/>
      <c r="E494" s="1271"/>
      <c r="F494" s="1142"/>
      <c r="G494" s="940"/>
      <c r="H494" s="962"/>
      <c r="I494" s="11" t="s">
        <v>15</v>
      </c>
      <c r="J494" s="980"/>
      <c r="K494" s="5"/>
      <c r="L494" s="5" t="s">
        <v>9</v>
      </c>
      <c r="M494" s="5"/>
      <c r="N494" s="612">
        <v>75</v>
      </c>
      <c r="O494" s="671">
        <f t="shared" si="174"/>
        <v>72.45</v>
      </c>
      <c r="P494" s="788">
        <f t="shared" si="178"/>
        <v>71.124000000000009</v>
      </c>
      <c r="Q494" s="612">
        <v>69.900000000000006</v>
      </c>
      <c r="R494" s="671">
        <f t="shared" si="175"/>
        <v>68.550000000000011</v>
      </c>
      <c r="S494" s="612">
        <v>67.2</v>
      </c>
      <c r="T494" s="788">
        <f t="shared" si="179"/>
        <v>67.164000000000001</v>
      </c>
      <c r="U494" s="788">
        <f t="shared" si="180"/>
        <v>66.48</v>
      </c>
      <c r="V494" s="671">
        <f t="shared" si="181"/>
        <v>66.300000000000011</v>
      </c>
      <c r="W494" s="612">
        <v>65.400000000000006</v>
      </c>
      <c r="X494" s="671">
        <f t="shared" si="176"/>
        <v>64.300000000000011</v>
      </c>
      <c r="Y494" s="612">
        <v>63.2</v>
      </c>
      <c r="Z494" s="671">
        <f t="shared" si="177"/>
        <v>62.05</v>
      </c>
      <c r="AA494" s="612">
        <v>60.9</v>
      </c>
      <c r="AB494" s="612">
        <v>59.2</v>
      </c>
      <c r="AC494" s="612">
        <v>57.5</v>
      </c>
      <c r="AD494" s="612">
        <v>55.4</v>
      </c>
      <c r="AE494" s="612">
        <v>52.7</v>
      </c>
      <c r="AF494" s="13"/>
      <c r="AG494" s="13"/>
      <c r="AH494" s="13"/>
      <c r="AI494" s="29"/>
      <c r="AJ494" s="1102"/>
      <c r="AK494" s="1102"/>
    </row>
    <row r="495" spans="2:37" x14ac:dyDescent="0.2">
      <c r="B495" s="985"/>
      <c r="C495" s="1245"/>
      <c r="D495" s="945"/>
      <c r="E495" s="1272"/>
      <c r="F495" s="1053"/>
      <c r="G495" s="948"/>
      <c r="H495" s="963"/>
      <c r="I495" s="11" t="s">
        <v>27</v>
      </c>
      <c r="J495" s="980"/>
      <c r="K495" s="5"/>
      <c r="L495" s="5" t="s">
        <v>9</v>
      </c>
      <c r="M495" s="5"/>
      <c r="N495" s="612">
        <v>75</v>
      </c>
      <c r="O495" s="671">
        <f t="shared" si="174"/>
        <v>72.45</v>
      </c>
      <c r="P495" s="788">
        <f t="shared" si="178"/>
        <v>71.124000000000009</v>
      </c>
      <c r="Q495" s="612">
        <v>69.900000000000006</v>
      </c>
      <c r="R495" s="671">
        <f t="shared" si="175"/>
        <v>68.550000000000011</v>
      </c>
      <c r="S495" s="612">
        <v>67.2</v>
      </c>
      <c r="T495" s="788">
        <f t="shared" si="179"/>
        <v>67.164000000000001</v>
      </c>
      <c r="U495" s="788">
        <f t="shared" si="180"/>
        <v>66.48</v>
      </c>
      <c r="V495" s="671">
        <f t="shared" si="181"/>
        <v>66.300000000000011</v>
      </c>
      <c r="W495" s="612">
        <v>65.400000000000006</v>
      </c>
      <c r="X495" s="671">
        <f t="shared" si="176"/>
        <v>64.300000000000011</v>
      </c>
      <c r="Y495" s="612">
        <v>63.2</v>
      </c>
      <c r="Z495" s="671">
        <f t="shared" si="177"/>
        <v>62.05</v>
      </c>
      <c r="AA495" s="612">
        <v>60.9</v>
      </c>
      <c r="AB495" s="612">
        <v>59.2</v>
      </c>
      <c r="AC495" s="612">
        <v>57.5</v>
      </c>
      <c r="AD495" s="612">
        <v>55.4</v>
      </c>
      <c r="AE495" s="612">
        <v>52.7</v>
      </c>
      <c r="AF495" s="13"/>
      <c r="AG495" s="13"/>
      <c r="AH495" s="13"/>
      <c r="AI495" s="29"/>
      <c r="AJ495" s="1102"/>
      <c r="AK495" s="1102"/>
    </row>
    <row r="496" spans="2:37" ht="19.5" customHeight="1" x14ac:dyDescent="0.2">
      <c r="B496" s="1185" t="s">
        <v>57</v>
      </c>
      <c r="C496" s="1243" t="s">
        <v>138</v>
      </c>
      <c r="D496" s="930" t="s">
        <v>139</v>
      </c>
      <c r="E496" s="931"/>
      <c r="F496" s="1263" t="s">
        <v>96</v>
      </c>
      <c r="G496" s="939" t="s">
        <v>56</v>
      </c>
      <c r="H496" s="961" t="s">
        <v>29</v>
      </c>
      <c r="I496" s="11">
        <v>1998</v>
      </c>
      <c r="J496" s="980"/>
      <c r="K496" s="4">
        <v>100</v>
      </c>
      <c r="L496" s="4">
        <v>75</v>
      </c>
      <c r="M496" s="4">
        <v>75</v>
      </c>
      <c r="N496" s="612">
        <v>75</v>
      </c>
      <c r="O496" s="671">
        <f t="shared" si="174"/>
        <v>72.45</v>
      </c>
      <c r="P496" s="788">
        <f t="shared" si="178"/>
        <v>71.124000000000009</v>
      </c>
      <c r="Q496" s="612">
        <v>69.900000000000006</v>
      </c>
      <c r="R496" s="671">
        <f t="shared" si="175"/>
        <v>68.550000000000011</v>
      </c>
      <c r="S496" s="612">
        <v>67.2</v>
      </c>
      <c r="T496" s="788">
        <f t="shared" si="179"/>
        <v>67.164000000000001</v>
      </c>
      <c r="U496" s="788">
        <f t="shared" si="180"/>
        <v>66.48</v>
      </c>
      <c r="V496" s="671">
        <f t="shared" si="181"/>
        <v>66.300000000000011</v>
      </c>
      <c r="W496" s="612">
        <v>65.400000000000006</v>
      </c>
      <c r="X496" s="671">
        <f t="shared" si="176"/>
        <v>64.300000000000011</v>
      </c>
      <c r="Y496" s="612">
        <v>63.2</v>
      </c>
      <c r="Z496" s="671">
        <f t="shared" si="177"/>
        <v>62.05</v>
      </c>
      <c r="AA496" s="612">
        <v>60.9</v>
      </c>
      <c r="AB496" s="612">
        <v>59.2</v>
      </c>
      <c r="AC496" s="612">
        <v>57.5</v>
      </c>
      <c r="AD496" s="612">
        <v>55.4</v>
      </c>
      <c r="AE496" s="612">
        <v>52.7</v>
      </c>
      <c r="AF496" s="13"/>
      <c r="AG496" s="13"/>
      <c r="AH496" s="13"/>
      <c r="AI496" s="29"/>
      <c r="AJ496" s="1102"/>
      <c r="AK496" s="1102"/>
    </row>
    <row r="497" spans="2:37" ht="17.25" customHeight="1" x14ac:dyDescent="0.2">
      <c r="B497" s="1155"/>
      <c r="C497" s="1244"/>
      <c r="D497" s="932"/>
      <c r="E497" s="933"/>
      <c r="F497" s="1264"/>
      <c r="G497" s="940"/>
      <c r="H497" s="962"/>
      <c r="I497" s="11" t="s">
        <v>17</v>
      </c>
      <c r="J497" s="980"/>
      <c r="K497" s="5"/>
      <c r="L497" s="5" t="s">
        <v>9</v>
      </c>
      <c r="M497" s="5"/>
      <c r="N497" s="612">
        <v>75</v>
      </c>
      <c r="O497" s="671">
        <f t="shared" si="174"/>
        <v>72.45</v>
      </c>
      <c r="P497" s="788">
        <f t="shared" si="178"/>
        <v>71.124000000000009</v>
      </c>
      <c r="Q497" s="612">
        <v>69.900000000000006</v>
      </c>
      <c r="R497" s="671">
        <f t="shared" si="175"/>
        <v>68.550000000000011</v>
      </c>
      <c r="S497" s="612">
        <v>67.2</v>
      </c>
      <c r="T497" s="788">
        <f t="shared" si="179"/>
        <v>67.164000000000001</v>
      </c>
      <c r="U497" s="788">
        <f t="shared" si="180"/>
        <v>66.48</v>
      </c>
      <c r="V497" s="671">
        <f t="shared" si="181"/>
        <v>66.300000000000011</v>
      </c>
      <c r="W497" s="612">
        <v>65.400000000000006</v>
      </c>
      <c r="X497" s="671">
        <f t="shared" si="176"/>
        <v>64.300000000000011</v>
      </c>
      <c r="Y497" s="612">
        <v>63.2</v>
      </c>
      <c r="Z497" s="671">
        <f t="shared" si="177"/>
        <v>62.05</v>
      </c>
      <c r="AA497" s="612">
        <v>60.9</v>
      </c>
      <c r="AB497" s="612">
        <v>59.2</v>
      </c>
      <c r="AC497" s="612">
        <v>57.5</v>
      </c>
      <c r="AD497" s="612">
        <v>55.4</v>
      </c>
      <c r="AE497" s="612">
        <v>52.7</v>
      </c>
      <c r="AF497" s="13"/>
      <c r="AG497" s="13"/>
      <c r="AH497" s="13"/>
      <c r="AI497" s="29"/>
      <c r="AJ497" s="1102"/>
      <c r="AK497" s="1102"/>
    </row>
    <row r="498" spans="2:37" ht="19.5" customHeight="1" x14ac:dyDescent="0.2">
      <c r="B498" s="1156"/>
      <c r="C498" s="1245"/>
      <c r="D498" s="945"/>
      <c r="E498" s="946"/>
      <c r="F498" s="1265"/>
      <c r="G498" s="948"/>
      <c r="H498" s="963"/>
      <c r="I498" s="11" t="s">
        <v>18</v>
      </c>
      <c r="J498" s="980"/>
      <c r="K498" s="5"/>
      <c r="L498" s="5" t="s">
        <v>9</v>
      </c>
      <c r="M498" s="5"/>
      <c r="N498" s="612">
        <v>75</v>
      </c>
      <c r="O498" s="671">
        <f t="shared" si="174"/>
        <v>72.45</v>
      </c>
      <c r="P498" s="788">
        <f t="shared" si="178"/>
        <v>71.124000000000009</v>
      </c>
      <c r="Q498" s="612">
        <v>69.900000000000006</v>
      </c>
      <c r="R498" s="671">
        <f t="shared" si="175"/>
        <v>68.550000000000011</v>
      </c>
      <c r="S498" s="612">
        <v>67.2</v>
      </c>
      <c r="T498" s="788">
        <f t="shared" si="179"/>
        <v>67.164000000000001</v>
      </c>
      <c r="U498" s="788">
        <f t="shared" si="180"/>
        <v>66.48</v>
      </c>
      <c r="V498" s="671">
        <f t="shared" si="181"/>
        <v>66.300000000000011</v>
      </c>
      <c r="W498" s="612">
        <v>65.400000000000006</v>
      </c>
      <c r="X498" s="671">
        <f t="shared" si="176"/>
        <v>64.300000000000011</v>
      </c>
      <c r="Y498" s="612">
        <v>63.2</v>
      </c>
      <c r="Z498" s="671">
        <f t="shared" si="177"/>
        <v>62.05</v>
      </c>
      <c r="AA498" s="612">
        <v>60.9</v>
      </c>
      <c r="AB498" s="612">
        <v>59.2</v>
      </c>
      <c r="AC498" s="612">
        <v>57.5</v>
      </c>
      <c r="AD498" s="612">
        <v>55.4</v>
      </c>
      <c r="AE498" s="612">
        <v>52.7</v>
      </c>
      <c r="AF498" s="13"/>
      <c r="AG498" s="13"/>
      <c r="AH498" s="13"/>
      <c r="AI498" s="29"/>
      <c r="AJ498" s="1102"/>
      <c r="AK498" s="1102"/>
    </row>
    <row r="499" spans="2:37" ht="12.75" customHeight="1" x14ac:dyDescent="0.2">
      <c r="B499" s="1185" t="s">
        <v>57</v>
      </c>
      <c r="C499" s="1259" t="s">
        <v>38</v>
      </c>
      <c r="D499" s="930" t="s">
        <v>149</v>
      </c>
      <c r="E499" s="931"/>
      <c r="F499" s="1263" t="s">
        <v>96</v>
      </c>
      <c r="G499" s="939" t="s">
        <v>56</v>
      </c>
      <c r="H499" s="961" t="s">
        <v>29</v>
      </c>
      <c r="I499" s="11">
        <v>2001</v>
      </c>
      <c r="J499" s="980"/>
      <c r="K499" s="4"/>
      <c r="L499" s="37" t="s">
        <v>38</v>
      </c>
      <c r="M499" s="4"/>
      <c r="N499" s="4" t="s">
        <v>697</v>
      </c>
      <c r="O499" s="4"/>
      <c r="P499" s="788"/>
      <c r="Q499" s="4"/>
      <c r="R499" s="4"/>
      <c r="S499" s="4"/>
      <c r="T499" s="788" t="str">
        <f t="shared" si="179"/>
        <v/>
      </c>
      <c r="U499" s="788" t="str">
        <f t="shared" si="180"/>
        <v/>
      </c>
      <c r="V499" s="4"/>
      <c r="W499" s="4"/>
      <c r="X499" s="4"/>
      <c r="Y499" s="4"/>
      <c r="Z499" s="4"/>
      <c r="AA499" s="4"/>
      <c r="AB499" s="4"/>
      <c r="AC499" s="4"/>
      <c r="AD499" s="4"/>
      <c r="AE499" s="4"/>
      <c r="AF499" s="14"/>
      <c r="AG499" s="14"/>
      <c r="AH499" s="14"/>
      <c r="AI499" s="30"/>
      <c r="AJ499" s="1102"/>
      <c r="AK499" s="1102"/>
    </row>
    <row r="500" spans="2:37" x14ac:dyDescent="0.2">
      <c r="B500" s="1155"/>
      <c r="C500" s="1260"/>
      <c r="D500" s="932"/>
      <c r="E500" s="933"/>
      <c r="F500" s="1264"/>
      <c r="G500" s="940"/>
      <c r="H500" s="962"/>
      <c r="I500" s="11" t="s">
        <v>20</v>
      </c>
      <c r="J500" s="980"/>
      <c r="K500" s="4"/>
      <c r="L500" s="37" t="s">
        <v>38</v>
      </c>
      <c r="M500" s="4"/>
      <c r="N500" s="4" t="s">
        <v>697</v>
      </c>
      <c r="O500" s="4"/>
      <c r="P500" s="788"/>
      <c r="Q500" s="4"/>
      <c r="R500" s="4"/>
      <c r="S500" s="4"/>
      <c r="T500" s="788" t="str">
        <f t="shared" si="179"/>
        <v/>
      </c>
      <c r="U500" s="788" t="str">
        <f t="shared" si="180"/>
        <v/>
      </c>
      <c r="V500" s="4"/>
      <c r="W500" s="4"/>
      <c r="X500" s="4"/>
      <c r="Y500" s="4"/>
      <c r="Z500" s="4"/>
      <c r="AA500" s="4"/>
      <c r="AB500" s="4"/>
      <c r="AC500" s="4"/>
      <c r="AD500" s="4"/>
      <c r="AE500" s="4"/>
      <c r="AF500" s="14"/>
      <c r="AG500" s="14"/>
      <c r="AH500" s="14"/>
      <c r="AI500" s="30"/>
      <c r="AJ500" s="1102"/>
      <c r="AK500" s="1102"/>
    </row>
    <row r="501" spans="2:37" ht="26.25" customHeight="1" x14ac:dyDescent="0.2">
      <c r="B501" s="1156"/>
      <c r="C501" s="36" t="s">
        <v>76</v>
      </c>
      <c r="D501" s="945"/>
      <c r="E501" s="946"/>
      <c r="F501" s="1265"/>
      <c r="G501" s="948"/>
      <c r="H501" s="963"/>
      <c r="I501" s="11" t="s">
        <v>21</v>
      </c>
      <c r="J501" s="980"/>
      <c r="K501" s="4">
        <v>100</v>
      </c>
      <c r="L501" s="4">
        <v>75</v>
      </c>
      <c r="M501" s="4">
        <v>75</v>
      </c>
      <c r="N501" s="767">
        <v>75</v>
      </c>
      <c r="O501" s="671">
        <f t="shared" ref="O501:O509" si="182">N501-(0.5*(N501-Q501))</f>
        <v>72.45</v>
      </c>
      <c r="P501" s="788">
        <f t="shared" si="178"/>
        <v>71.124000000000009</v>
      </c>
      <c r="Q501" s="4">
        <v>69.900000000000006</v>
      </c>
      <c r="R501" s="671">
        <f t="shared" ref="R501:R509" si="183">Q501-(0.5*(Q501-S501))</f>
        <v>68.550000000000011</v>
      </c>
      <c r="S501" s="4">
        <v>67.2</v>
      </c>
      <c r="T501" s="788">
        <f t="shared" si="179"/>
        <v>67.162000000000006</v>
      </c>
      <c r="U501" s="788">
        <f t="shared" si="180"/>
        <v>66.44</v>
      </c>
      <c r="V501" s="671">
        <f t="shared" ref="V501:V509" si="184">S501-(0.5*(S501-W501))</f>
        <v>66.25</v>
      </c>
      <c r="W501" s="4">
        <v>65.3</v>
      </c>
      <c r="X501" s="671">
        <f t="shared" ref="X501:X509" si="185">W501-(0.5*(W501-Y501))</f>
        <v>64.25</v>
      </c>
      <c r="Y501" s="4">
        <v>63.2</v>
      </c>
      <c r="Z501" s="671">
        <f t="shared" ref="Z501:Z509" si="186">Y501-(0.5*(Y501-AA501))</f>
        <v>62.05</v>
      </c>
      <c r="AA501" s="4">
        <v>60.9</v>
      </c>
      <c r="AB501" s="4">
        <v>59.3</v>
      </c>
      <c r="AC501" s="13">
        <v>57.6</v>
      </c>
      <c r="AD501" s="13">
        <v>55.4</v>
      </c>
      <c r="AE501" s="13">
        <v>52.8</v>
      </c>
      <c r="AF501" s="13">
        <v>49.7</v>
      </c>
      <c r="AG501" s="13">
        <v>45.8</v>
      </c>
      <c r="AH501" s="13">
        <v>41.5</v>
      </c>
      <c r="AI501" s="29">
        <v>36.4</v>
      </c>
      <c r="AJ501" s="1102"/>
      <c r="AK501" s="1102"/>
    </row>
    <row r="502" spans="2:37" ht="12.75" customHeight="1" x14ac:dyDescent="0.2">
      <c r="B502" s="1185" t="s">
        <v>57</v>
      </c>
      <c r="C502" s="927" t="s">
        <v>86</v>
      </c>
      <c r="D502" s="930" t="s">
        <v>163</v>
      </c>
      <c r="E502" s="931"/>
      <c r="F502" s="1263" t="s">
        <v>96</v>
      </c>
      <c r="G502" s="939" t="s">
        <v>56</v>
      </c>
      <c r="H502" s="961" t="s">
        <v>29</v>
      </c>
      <c r="I502" s="1">
        <v>2004</v>
      </c>
      <c r="J502" s="980"/>
      <c r="K502" s="2">
        <v>100</v>
      </c>
      <c r="L502" s="2">
        <v>75</v>
      </c>
      <c r="M502" s="2">
        <v>75</v>
      </c>
      <c r="N502" s="767">
        <v>75</v>
      </c>
      <c r="O502" s="671">
        <f t="shared" si="182"/>
        <v>72.45</v>
      </c>
      <c r="P502" s="788">
        <f t="shared" si="178"/>
        <v>71.124000000000009</v>
      </c>
      <c r="Q502" s="767">
        <v>69.900000000000006</v>
      </c>
      <c r="R502" s="671">
        <f t="shared" si="183"/>
        <v>68.550000000000011</v>
      </c>
      <c r="S502" s="767">
        <v>67.2</v>
      </c>
      <c r="T502" s="788">
        <f t="shared" si="179"/>
        <v>67.162000000000006</v>
      </c>
      <c r="U502" s="788">
        <f t="shared" si="180"/>
        <v>66.44</v>
      </c>
      <c r="V502" s="671">
        <f t="shared" si="184"/>
        <v>66.25</v>
      </c>
      <c r="W502" s="2">
        <v>65.3</v>
      </c>
      <c r="X502" s="671">
        <f t="shared" si="185"/>
        <v>64.25</v>
      </c>
      <c r="Y502" s="2">
        <v>63.2</v>
      </c>
      <c r="Z502" s="671">
        <f t="shared" si="186"/>
        <v>62.05</v>
      </c>
      <c r="AA502" s="2">
        <v>60.9</v>
      </c>
      <c r="AB502" s="2">
        <v>59.3</v>
      </c>
      <c r="AC502" s="13">
        <v>57.6</v>
      </c>
      <c r="AD502" s="13">
        <v>55.4</v>
      </c>
      <c r="AE502" s="13">
        <v>52.8</v>
      </c>
      <c r="AF502" s="13">
        <v>49.7</v>
      </c>
      <c r="AG502" s="13">
        <v>45.8</v>
      </c>
      <c r="AH502" s="13">
        <v>41.5</v>
      </c>
      <c r="AI502" s="29">
        <v>36.4</v>
      </c>
      <c r="AJ502" s="1102"/>
      <c r="AK502" s="1102"/>
    </row>
    <row r="503" spans="2:37" x14ac:dyDescent="0.2">
      <c r="B503" s="1155"/>
      <c r="C503" s="928"/>
      <c r="D503" s="932"/>
      <c r="E503" s="933"/>
      <c r="F503" s="1264"/>
      <c r="G503" s="940"/>
      <c r="H503" s="962"/>
      <c r="I503" s="1" t="s">
        <v>22</v>
      </c>
      <c r="J503" s="980"/>
      <c r="K503" s="5"/>
      <c r="L503" s="5" t="s">
        <v>9</v>
      </c>
      <c r="M503" s="5"/>
      <c r="N503" s="767">
        <v>75</v>
      </c>
      <c r="O503" s="671">
        <f t="shared" si="182"/>
        <v>72.45</v>
      </c>
      <c r="P503" s="788">
        <f t="shared" si="178"/>
        <v>71.124000000000009</v>
      </c>
      <c r="Q503" s="767">
        <v>69.900000000000006</v>
      </c>
      <c r="R503" s="671">
        <f t="shared" si="183"/>
        <v>68.550000000000011</v>
      </c>
      <c r="S503" s="767">
        <v>67.2</v>
      </c>
      <c r="T503" s="788">
        <f t="shared" si="179"/>
        <v>67.162000000000006</v>
      </c>
      <c r="U503" s="788">
        <f t="shared" si="180"/>
        <v>66.44</v>
      </c>
      <c r="V503" s="671">
        <f t="shared" si="184"/>
        <v>66.25</v>
      </c>
      <c r="W503" s="766">
        <v>65.3</v>
      </c>
      <c r="X503" s="671">
        <f t="shared" si="185"/>
        <v>64.25</v>
      </c>
      <c r="Y503" s="766">
        <v>63.2</v>
      </c>
      <c r="Z503" s="671">
        <f t="shared" si="186"/>
        <v>62.05</v>
      </c>
      <c r="AA503" s="766">
        <v>60.9</v>
      </c>
      <c r="AB503" s="766">
        <v>59.3</v>
      </c>
      <c r="AC503" s="13">
        <v>57.6</v>
      </c>
      <c r="AD503" s="13">
        <v>55.4</v>
      </c>
      <c r="AE503" s="13">
        <v>52.8</v>
      </c>
      <c r="AF503" s="13">
        <v>49.7</v>
      </c>
      <c r="AG503" s="13">
        <v>45.8</v>
      </c>
      <c r="AH503" s="13">
        <v>41.5</v>
      </c>
      <c r="AI503" s="29">
        <v>36.4</v>
      </c>
      <c r="AJ503" s="1102"/>
      <c r="AK503" s="1102"/>
    </row>
    <row r="504" spans="2:37" ht="28.5" customHeight="1" x14ac:dyDescent="0.2">
      <c r="B504" s="1156"/>
      <c r="C504" s="986"/>
      <c r="D504" s="945"/>
      <c r="E504" s="946"/>
      <c r="F504" s="1265"/>
      <c r="G504" s="948"/>
      <c r="H504" s="963"/>
      <c r="I504" s="1" t="s">
        <v>23</v>
      </c>
      <c r="J504" s="980"/>
      <c r="K504" s="5"/>
      <c r="L504" s="5" t="s">
        <v>9</v>
      </c>
      <c r="M504" s="5"/>
      <c r="N504" s="767">
        <v>75</v>
      </c>
      <c r="O504" s="671">
        <f t="shared" si="182"/>
        <v>72.45</v>
      </c>
      <c r="P504" s="788">
        <f t="shared" si="178"/>
        <v>71.124000000000009</v>
      </c>
      <c r="Q504" s="767">
        <v>69.900000000000006</v>
      </c>
      <c r="R504" s="671">
        <f t="shared" si="183"/>
        <v>68.550000000000011</v>
      </c>
      <c r="S504" s="767">
        <v>67.2</v>
      </c>
      <c r="T504" s="788">
        <f t="shared" si="179"/>
        <v>67.162000000000006</v>
      </c>
      <c r="U504" s="788">
        <f t="shared" si="180"/>
        <v>66.44</v>
      </c>
      <c r="V504" s="671">
        <f t="shared" si="184"/>
        <v>66.25</v>
      </c>
      <c r="W504" s="766">
        <v>65.3</v>
      </c>
      <c r="X504" s="671">
        <f t="shared" si="185"/>
        <v>64.25</v>
      </c>
      <c r="Y504" s="766">
        <v>63.2</v>
      </c>
      <c r="Z504" s="671">
        <f t="shared" si="186"/>
        <v>62.05</v>
      </c>
      <c r="AA504" s="766">
        <v>60.9</v>
      </c>
      <c r="AB504" s="766">
        <v>59.3</v>
      </c>
      <c r="AC504" s="13">
        <v>57.6</v>
      </c>
      <c r="AD504" s="13">
        <v>55.4</v>
      </c>
      <c r="AE504" s="13">
        <v>52.8</v>
      </c>
      <c r="AF504" s="13">
        <v>49.7</v>
      </c>
      <c r="AG504" s="13">
        <v>45.8</v>
      </c>
      <c r="AH504" s="13">
        <v>41.5</v>
      </c>
      <c r="AI504" s="29">
        <v>36.4</v>
      </c>
      <c r="AJ504" s="1102"/>
      <c r="AK504" s="1102"/>
    </row>
    <row r="505" spans="2:37" ht="39" customHeight="1" thickBot="1" x14ac:dyDescent="0.25">
      <c r="B505" s="41" t="s">
        <v>57</v>
      </c>
      <c r="C505" s="430" t="s">
        <v>93</v>
      </c>
      <c r="D505" s="1261" t="s">
        <v>164</v>
      </c>
      <c r="E505" s="1262"/>
      <c r="F505" s="458" t="s">
        <v>96</v>
      </c>
      <c r="G505" s="431" t="s">
        <v>56</v>
      </c>
      <c r="H505" s="841" t="s">
        <v>29</v>
      </c>
      <c r="I505" s="844">
        <v>2007</v>
      </c>
      <c r="J505" s="980"/>
      <c r="K505" s="585">
        <v>100</v>
      </c>
      <c r="L505" s="585">
        <v>75</v>
      </c>
      <c r="M505" s="585">
        <v>75</v>
      </c>
      <c r="N505" s="123">
        <v>75</v>
      </c>
      <c r="O505" s="883">
        <f t="shared" si="182"/>
        <v>72.45</v>
      </c>
      <c r="P505" s="792">
        <f t="shared" si="178"/>
        <v>71.124000000000009</v>
      </c>
      <c r="Q505" s="123">
        <v>69.900000000000006</v>
      </c>
      <c r="R505" s="883">
        <f t="shared" si="183"/>
        <v>68.550000000000011</v>
      </c>
      <c r="S505" s="585">
        <v>67.2</v>
      </c>
      <c r="T505" s="792">
        <f t="shared" si="179"/>
        <v>67.162000000000006</v>
      </c>
      <c r="U505" s="792">
        <f t="shared" si="180"/>
        <v>66.44</v>
      </c>
      <c r="V505" s="883">
        <f t="shared" si="184"/>
        <v>66.25</v>
      </c>
      <c r="W505" s="585">
        <v>65.3</v>
      </c>
      <c r="X505" s="883">
        <f t="shared" si="185"/>
        <v>64.25</v>
      </c>
      <c r="Y505" s="585">
        <v>63.2</v>
      </c>
      <c r="Z505" s="883">
        <f t="shared" si="186"/>
        <v>62.05</v>
      </c>
      <c r="AA505" s="585">
        <v>60.9</v>
      </c>
      <c r="AB505" s="585">
        <v>59.3</v>
      </c>
      <c r="AC505" s="585">
        <v>57.6</v>
      </c>
      <c r="AD505" s="585">
        <v>55.4</v>
      </c>
      <c r="AE505" s="585">
        <v>52.8</v>
      </c>
      <c r="AF505" s="27">
        <v>49.7</v>
      </c>
      <c r="AG505" s="27">
        <v>45.8</v>
      </c>
      <c r="AH505" s="27">
        <v>41.5</v>
      </c>
      <c r="AI505" s="28">
        <v>36.4</v>
      </c>
      <c r="AJ505" s="1102"/>
      <c r="AK505" s="1102"/>
    </row>
    <row r="506" spans="2:37" ht="13.5" thickBot="1" x14ac:dyDescent="0.25">
      <c r="B506" s="1159"/>
      <c r="C506" s="1160"/>
      <c r="D506" s="1160"/>
      <c r="E506" s="1160"/>
      <c r="F506" s="1160"/>
      <c r="G506" s="1161"/>
      <c r="H506" s="912" t="s">
        <v>94</v>
      </c>
      <c r="I506" s="913"/>
      <c r="J506" s="914"/>
      <c r="K506" s="608">
        <f>MIN(K484:K505)</f>
        <v>100</v>
      </c>
      <c r="L506" s="608">
        <f t="shared" ref="L506:AE506" si="187">MIN(L484:L505)</f>
        <v>75</v>
      </c>
      <c r="M506" s="608">
        <f t="shared" si="187"/>
        <v>75</v>
      </c>
      <c r="N506" s="608">
        <f t="shared" si="187"/>
        <v>75</v>
      </c>
      <c r="O506" s="724">
        <f t="shared" si="182"/>
        <v>72.45</v>
      </c>
      <c r="P506" s="789">
        <f t="shared" si="178"/>
        <v>71.124000000000009</v>
      </c>
      <c r="Q506" s="608">
        <f t="shared" si="187"/>
        <v>69.900000000000006</v>
      </c>
      <c r="R506" s="724">
        <f t="shared" si="183"/>
        <v>68.550000000000011</v>
      </c>
      <c r="S506" s="608">
        <f t="shared" si="187"/>
        <v>67.2</v>
      </c>
      <c r="T506" s="789">
        <f t="shared" si="179"/>
        <v>67.162000000000006</v>
      </c>
      <c r="U506" s="789">
        <f t="shared" si="180"/>
        <v>66.44</v>
      </c>
      <c r="V506" s="724">
        <f t="shared" si="184"/>
        <v>66.25</v>
      </c>
      <c r="W506" s="608">
        <f t="shared" si="187"/>
        <v>65.3</v>
      </c>
      <c r="X506" s="724">
        <f t="shared" si="185"/>
        <v>64.25</v>
      </c>
      <c r="Y506" s="608">
        <f t="shared" si="187"/>
        <v>63.2</v>
      </c>
      <c r="Z506" s="724">
        <f t="shared" si="186"/>
        <v>62.05</v>
      </c>
      <c r="AA506" s="608">
        <f t="shared" si="187"/>
        <v>60.9</v>
      </c>
      <c r="AB506" s="608">
        <f t="shared" si="187"/>
        <v>59.2</v>
      </c>
      <c r="AC506" s="608">
        <f t="shared" si="187"/>
        <v>57.5</v>
      </c>
      <c r="AD506" s="608">
        <f t="shared" si="187"/>
        <v>55.4</v>
      </c>
      <c r="AE506" s="867">
        <f t="shared" si="187"/>
        <v>52.7</v>
      </c>
      <c r="AF506" s="882"/>
      <c r="AG506" s="135"/>
      <c r="AH506" s="135"/>
      <c r="AI506" s="136"/>
      <c r="AJ506" s="1103"/>
      <c r="AK506" s="1103"/>
    </row>
    <row r="507" spans="2:37" ht="25.5" customHeight="1" x14ac:dyDescent="0.2">
      <c r="B507" s="1000" t="s">
        <v>57</v>
      </c>
      <c r="C507" s="1003" t="s">
        <v>93</v>
      </c>
      <c r="D507" s="1282" t="s">
        <v>87</v>
      </c>
      <c r="E507" s="1007"/>
      <c r="F507" s="1213" t="s">
        <v>96</v>
      </c>
      <c r="G507" s="1215" t="s">
        <v>56</v>
      </c>
      <c r="H507" s="998" t="s">
        <v>29</v>
      </c>
      <c r="I507" s="560" t="s">
        <v>558</v>
      </c>
      <c r="J507" s="1167"/>
      <c r="K507" s="403"/>
      <c r="L507" s="539" t="s">
        <v>9</v>
      </c>
      <c r="M507" s="884"/>
      <c r="N507" s="126">
        <v>75</v>
      </c>
      <c r="O507" s="733">
        <f t="shared" si="182"/>
        <v>72.45</v>
      </c>
      <c r="P507" s="885">
        <f t="shared" si="178"/>
        <v>71.124000000000009</v>
      </c>
      <c r="Q507" s="126">
        <v>69.900000000000006</v>
      </c>
      <c r="R507" s="733">
        <f t="shared" si="183"/>
        <v>68.550000000000011</v>
      </c>
      <c r="S507" s="126">
        <v>67.2</v>
      </c>
      <c r="T507" s="885">
        <f t="shared" si="179"/>
        <v>67.162000000000006</v>
      </c>
      <c r="U507" s="885">
        <f t="shared" si="180"/>
        <v>66.44</v>
      </c>
      <c r="V507" s="733">
        <f t="shared" si="184"/>
        <v>66.25</v>
      </c>
      <c r="W507" s="126">
        <v>65.3</v>
      </c>
      <c r="X507" s="733">
        <f t="shared" si="185"/>
        <v>64.25</v>
      </c>
      <c r="Y507" s="126">
        <v>63.2</v>
      </c>
      <c r="Z507" s="733">
        <f t="shared" si="186"/>
        <v>62.05</v>
      </c>
      <c r="AA507" s="126">
        <v>60.9</v>
      </c>
      <c r="AB507" s="126">
        <v>59.3</v>
      </c>
      <c r="AC507" s="126">
        <v>57.6</v>
      </c>
      <c r="AD507" s="126">
        <v>55.4</v>
      </c>
      <c r="AE507" s="126">
        <v>52.8</v>
      </c>
      <c r="AF507" s="644">
        <v>49.7</v>
      </c>
      <c r="AG507" s="644">
        <v>45.8</v>
      </c>
      <c r="AH507" s="644">
        <v>41.5</v>
      </c>
      <c r="AI507" s="886">
        <v>36.4</v>
      </c>
      <c r="AJ507" s="1149" t="s">
        <v>568</v>
      </c>
      <c r="AK507" s="1149" t="s">
        <v>569</v>
      </c>
    </row>
    <row r="508" spans="2:37" x14ac:dyDescent="0.2">
      <c r="B508" s="1002"/>
      <c r="C508" s="1005"/>
      <c r="D508" s="945"/>
      <c r="E508" s="946"/>
      <c r="F508" s="1284"/>
      <c r="G508" s="1283"/>
      <c r="H508" s="944"/>
      <c r="I508" s="567" t="s">
        <v>559</v>
      </c>
      <c r="J508" s="1168"/>
      <c r="K508" s="514"/>
      <c r="L508" s="768" t="s">
        <v>9</v>
      </c>
      <c r="M508" s="768"/>
      <c r="N508" s="766">
        <v>75</v>
      </c>
      <c r="O508" s="671">
        <f t="shared" si="182"/>
        <v>72.45</v>
      </c>
      <c r="P508" s="788">
        <f t="shared" si="178"/>
        <v>71.124000000000009</v>
      </c>
      <c r="Q508" s="766">
        <v>69.900000000000006</v>
      </c>
      <c r="R508" s="671">
        <f t="shared" si="183"/>
        <v>68.550000000000011</v>
      </c>
      <c r="S508" s="766">
        <v>67.2</v>
      </c>
      <c r="T508" s="788">
        <f t="shared" si="179"/>
        <v>67.162000000000006</v>
      </c>
      <c r="U508" s="788">
        <f t="shared" si="180"/>
        <v>66.44</v>
      </c>
      <c r="V508" s="671">
        <f t="shared" si="184"/>
        <v>66.25</v>
      </c>
      <c r="W508" s="766">
        <v>65.3</v>
      </c>
      <c r="X508" s="671">
        <f t="shared" si="185"/>
        <v>64.25</v>
      </c>
      <c r="Y508" s="766">
        <v>63.2</v>
      </c>
      <c r="Z508" s="671">
        <f t="shared" si="186"/>
        <v>62.05</v>
      </c>
      <c r="AA508" s="766">
        <v>60.9</v>
      </c>
      <c r="AB508" s="766">
        <v>59.3</v>
      </c>
      <c r="AC508" s="766">
        <v>57.6</v>
      </c>
      <c r="AD508" s="766">
        <v>55.4</v>
      </c>
      <c r="AE508" s="766">
        <v>52.8</v>
      </c>
      <c r="AF508" s="767">
        <v>49.7</v>
      </c>
      <c r="AG508" s="767">
        <v>45.8</v>
      </c>
      <c r="AH508" s="767">
        <v>41.5</v>
      </c>
      <c r="AI508" s="770">
        <v>36.4</v>
      </c>
      <c r="AJ508" s="1102"/>
      <c r="AK508" s="1102"/>
    </row>
    <row r="509" spans="2:37" ht="38.25" customHeight="1" thickBot="1" x14ac:dyDescent="0.25">
      <c r="B509" s="436" t="s">
        <v>57</v>
      </c>
      <c r="C509" s="429" t="s">
        <v>557</v>
      </c>
      <c r="D509" s="1217" t="s">
        <v>567</v>
      </c>
      <c r="E509" s="1218"/>
      <c r="F509" s="409" t="s">
        <v>96</v>
      </c>
      <c r="G509" s="432" t="s">
        <v>56</v>
      </c>
      <c r="H509" s="490" t="s">
        <v>29</v>
      </c>
      <c r="I509" s="433">
        <v>2010</v>
      </c>
      <c r="J509" s="1169"/>
      <c r="K509" s="504">
        <v>100</v>
      </c>
      <c r="L509" s="504">
        <v>75</v>
      </c>
      <c r="M509" s="847">
        <v>75</v>
      </c>
      <c r="N509" s="847">
        <v>75</v>
      </c>
      <c r="O509" s="764">
        <f t="shared" si="182"/>
        <v>72.45</v>
      </c>
      <c r="P509" s="858">
        <f t="shared" si="178"/>
        <v>71.124000000000009</v>
      </c>
      <c r="Q509" s="847">
        <v>69.900000000000006</v>
      </c>
      <c r="R509" s="764">
        <f t="shared" si="183"/>
        <v>68.550000000000011</v>
      </c>
      <c r="S509" s="847">
        <v>67.2</v>
      </c>
      <c r="T509" s="858">
        <f t="shared" si="179"/>
        <v>67.162000000000006</v>
      </c>
      <c r="U509" s="858">
        <f t="shared" si="180"/>
        <v>66.44</v>
      </c>
      <c r="V509" s="764">
        <f t="shared" si="184"/>
        <v>66.25</v>
      </c>
      <c r="W509" s="847">
        <v>65.3</v>
      </c>
      <c r="X509" s="764">
        <f t="shared" si="185"/>
        <v>64.25</v>
      </c>
      <c r="Y509" s="847">
        <v>63.2</v>
      </c>
      <c r="Z509" s="764">
        <f t="shared" si="186"/>
        <v>62.05</v>
      </c>
      <c r="AA509" s="847">
        <v>60.9</v>
      </c>
      <c r="AB509" s="847">
        <v>59.3</v>
      </c>
      <c r="AC509" s="847">
        <v>57.6</v>
      </c>
      <c r="AD509" s="847">
        <v>55.4</v>
      </c>
      <c r="AE509" s="847">
        <v>52.8</v>
      </c>
      <c r="AF509" s="861">
        <v>49.7</v>
      </c>
      <c r="AG509" s="861">
        <v>45.8</v>
      </c>
      <c r="AH509" s="861">
        <v>41.5</v>
      </c>
      <c r="AI509" s="862">
        <v>36.4</v>
      </c>
      <c r="AJ509" s="1103"/>
      <c r="AK509" s="1103"/>
    </row>
    <row r="510" spans="2:37" x14ac:dyDescent="0.2">
      <c r="B510" s="33"/>
      <c r="C510" s="33"/>
      <c r="D510" s="33"/>
      <c r="E510" s="33"/>
      <c r="F510" s="100"/>
      <c r="G510" s="100"/>
      <c r="H510" s="33"/>
      <c r="I510" s="15"/>
      <c r="J510" s="16"/>
      <c r="K510" s="16"/>
      <c r="L510" s="17"/>
      <c r="M510" s="17"/>
      <c r="N510" s="17"/>
      <c r="O510" s="17"/>
      <c r="P510" s="495"/>
      <c r="Q510" s="17"/>
      <c r="R510" s="17"/>
      <c r="S510" s="17"/>
      <c r="T510" s="495"/>
      <c r="U510" s="495"/>
      <c r="V510" s="17"/>
      <c r="W510" s="17"/>
      <c r="X510" s="17"/>
      <c r="Y510" s="17"/>
      <c r="Z510" s="17"/>
      <c r="AA510" s="17"/>
      <c r="AB510" s="17"/>
      <c r="AC510" s="17"/>
      <c r="AD510" s="17"/>
      <c r="AE510" s="17"/>
      <c r="AF510" s="17"/>
      <c r="AG510" s="17"/>
      <c r="AH510" s="17"/>
      <c r="AI510" s="17"/>
      <c r="AJ510" s="17"/>
    </row>
    <row r="511" spans="2:37" ht="13.5" thickBot="1" x14ac:dyDescent="0.25">
      <c r="B511" s="33"/>
      <c r="C511" s="33"/>
      <c r="D511" s="33"/>
      <c r="E511" s="33"/>
      <c r="F511" s="100"/>
      <c r="G511" s="100"/>
      <c r="H511" s="33"/>
      <c r="I511" s="15"/>
      <c r="J511" s="16"/>
      <c r="K511" s="16"/>
      <c r="L511" s="17"/>
      <c r="M511" s="17"/>
      <c r="N511" s="17"/>
      <c r="O511" s="17"/>
      <c r="P511" s="495"/>
      <c r="Q511" s="17"/>
      <c r="R511" s="17"/>
      <c r="S511" s="17"/>
      <c r="T511" s="495"/>
      <c r="U511" s="495"/>
      <c r="V511" s="17"/>
      <c r="W511" s="17"/>
      <c r="X511" s="17"/>
      <c r="Y511" s="17"/>
      <c r="Z511" s="17"/>
      <c r="AA511" s="17"/>
      <c r="AB511" s="17"/>
      <c r="AC511" s="17"/>
      <c r="AD511" s="17"/>
      <c r="AE511" s="17"/>
      <c r="AF511" s="17"/>
      <c r="AG511" s="17"/>
      <c r="AH511" s="17"/>
      <c r="AI511" s="17"/>
      <c r="AJ511" s="17"/>
    </row>
    <row r="512" spans="2:37" ht="24" customHeight="1" x14ac:dyDescent="0.2">
      <c r="B512" s="1276" t="s">
        <v>171</v>
      </c>
      <c r="C512" s="1277"/>
      <c r="D512" s="1277"/>
      <c r="E512" s="1277"/>
      <c r="F512" s="1277"/>
      <c r="G512" s="1277"/>
      <c r="H512" s="1277"/>
      <c r="I512" s="1277"/>
      <c r="J512" s="1278"/>
      <c r="K512" s="921" t="s">
        <v>95</v>
      </c>
      <c r="L512" s="922"/>
      <c r="M512" s="922"/>
      <c r="N512" s="922"/>
      <c r="O512" s="922"/>
      <c r="P512" s="922"/>
      <c r="Q512" s="922"/>
      <c r="R512" s="922"/>
      <c r="S512" s="922"/>
      <c r="T512" s="922"/>
      <c r="U512" s="922"/>
      <c r="V512" s="922"/>
      <c r="W512" s="922"/>
      <c r="X512" s="922"/>
      <c r="Y512" s="922"/>
      <c r="Z512" s="922"/>
      <c r="AA512" s="922"/>
      <c r="AB512" s="922"/>
      <c r="AC512" s="922"/>
      <c r="AD512" s="922"/>
      <c r="AE512" s="922"/>
      <c r="AF512" s="922"/>
      <c r="AG512" s="922"/>
      <c r="AH512" s="922"/>
      <c r="AI512" s="923"/>
      <c r="AJ512" s="1339" t="s">
        <v>473</v>
      </c>
      <c r="AK512" s="1339" t="s">
        <v>472</v>
      </c>
    </row>
    <row r="513" spans="2:37" ht="21.75" customHeight="1" thickBot="1" x14ac:dyDescent="0.25">
      <c r="B513" s="1279"/>
      <c r="C513" s="1280"/>
      <c r="D513" s="1280"/>
      <c r="E513" s="1280"/>
      <c r="F513" s="1280"/>
      <c r="G513" s="1280"/>
      <c r="H513" s="1280"/>
      <c r="I513" s="1280"/>
      <c r="J513" s="1281"/>
      <c r="K513" s="949" t="s">
        <v>169</v>
      </c>
      <c r="L513" s="950"/>
      <c r="M513" s="950"/>
      <c r="N513" s="950"/>
      <c r="O513" s="950"/>
      <c r="P513" s="950"/>
      <c r="Q513" s="950"/>
      <c r="R513" s="950"/>
      <c r="S513" s="950"/>
      <c r="T513" s="950"/>
      <c r="U513" s="950"/>
      <c r="V513" s="950"/>
      <c r="W513" s="950"/>
      <c r="X513" s="950"/>
      <c r="Y513" s="950"/>
      <c r="Z513" s="950"/>
      <c r="AA513" s="950"/>
      <c r="AB513" s="950"/>
      <c r="AC513" s="950"/>
      <c r="AD513" s="950"/>
      <c r="AE513" s="950"/>
      <c r="AF513" s="950"/>
      <c r="AG513" s="950"/>
      <c r="AH513" s="950"/>
      <c r="AI513" s="951"/>
      <c r="AJ513" s="1102"/>
      <c r="AK513" s="1102"/>
    </row>
    <row r="514" spans="2:37" ht="26.25" thickBot="1" x14ac:dyDescent="0.25">
      <c r="B514" s="51" t="s">
        <v>41</v>
      </c>
      <c r="C514" s="52" t="s">
        <v>42</v>
      </c>
      <c r="D514" s="971" t="s">
        <v>43</v>
      </c>
      <c r="E514" s="997"/>
      <c r="F514" s="101" t="s">
        <v>177</v>
      </c>
      <c r="G514" s="53" t="s">
        <v>47</v>
      </c>
      <c r="H514" s="54" t="s">
        <v>0</v>
      </c>
      <c r="I514" s="55" t="s">
        <v>1</v>
      </c>
      <c r="J514" s="55" t="s">
        <v>2</v>
      </c>
      <c r="K514" s="56" t="s">
        <v>3</v>
      </c>
      <c r="L514" s="56" t="s">
        <v>4</v>
      </c>
      <c r="M514" s="57" t="s">
        <v>5</v>
      </c>
      <c r="N514" s="58" t="s">
        <v>6</v>
      </c>
      <c r="O514" s="58">
        <v>150</v>
      </c>
      <c r="P514" s="779">
        <v>176</v>
      </c>
      <c r="Q514" s="58">
        <v>200</v>
      </c>
      <c r="R514" s="58">
        <v>250</v>
      </c>
      <c r="S514" s="58">
        <v>300</v>
      </c>
      <c r="T514" s="779">
        <v>302</v>
      </c>
      <c r="U514" s="779">
        <v>340</v>
      </c>
      <c r="V514" s="58">
        <v>350</v>
      </c>
      <c r="W514" s="58">
        <v>400</v>
      </c>
      <c r="X514" s="58">
        <v>450</v>
      </c>
      <c r="Y514" s="58">
        <v>500</v>
      </c>
      <c r="Z514" s="58">
        <v>550</v>
      </c>
      <c r="AA514" s="58">
        <v>600</v>
      </c>
      <c r="AB514" s="58">
        <v>650</v>
      </c>
      <c r="AC514" s="58">
        <v>700</v>
      </c>
      <c r="AD514" s="58">
        <v>750</v>
      </c>
      <c r="AE514" s="58">
        <v>800</v>
      </c>
      <c r="AF514" s="58">
        <v>850</v>
      </c>
      <c r="AG514" s="58">
        <v>900</v>
      </c>
      <c r="AH514" s="58">
        <v>950</v>
      </c>
      <c r="AI514" s="59">
        <v>1000</v>
      </c>
      <c r="AJ514" s="1102"/>
      <c r="AK514" s="1102"/>
    </row>
    <row r="515" spans="2:37" ht="12.75" customHeight="1" x14ac:dyDescent="0.2">
      <c r="B515" s="1188" t="s">
        <v>55</v>
      </c>
      <c r="C515" s="1286" t="s">
        <v>170</v>
      </c>
      <c r="D515" s="1006" t="s">
        <v>74</v>
      </c>
      <c r="E515" s="1007"/>
      <c r="F515" s="1266" t="s">
        <v>96</v>
      </c>
      <c r="G515" s="1285" t="s">
        <v>96</v>
      </c>
      <c r="H515" s="1179" t="s">
        <v>29</v>
      </c>
      <c r="I515" s="60">
        <v>1989</v>
      </c>
      <c r="J515" s="979" t="s">
        <v>479</v>
      </c>
      <c r="K515" s="61">
        <v>115</v>
      </c>
      <c r="L515" s="61">
        <v>95</v>
      </c>
      <c r="M515" s="61"/>
      <c r="N515" s="61">
        <v>95</v>
      </c>
      <c r="O515" s="671">
        <f t="shared" ref="O515:O529" si="188">N515-(0.5*(N515-Q515))</f>
        <v>91.75</v>
      </c>
      <c r="P515" s="787">
        <f>IF(O515="",IF(N515="","",(N515-(N515-Q515)/($Q$5-$N$5)*($P$5-$N$5))),(O515-(O515-Q515)/($Q$5-$O$5)*($P$5-$O$5)))</f>
        <v>90.06</v>
      </c>
      <c r="Q515" s="61">
        <v>88.5</v>
      </c>
      <c r="R515" s="671">
        <f t="shared" ref="R515:R529" si="189">Q515-(0.5*(Q515-S515))</f>
        <v>86.8</v>
      </c>
      <c r="S515" s="61">
        <v>85.1</v>
      </c>
      <c r="T515" s="787">
        <f>IF(S515="","",(S515-(S515-W515)/($W$5-$S$5)*($T$5-$S$5)))</f>
        <v>85.043999999999997</v>
      </c>
      <c r="U515" s="787">
        <f>IF(S515="","",(S515-(S515-W515)/($W$5-$S$5)*($U$5-$S$5)))</f>
        <v>83.97999999999999</v>
      </c>
      <c r="V515" s="671">
        <f t="shared" ref="V515:V529" si="190">S515-(0.5*(S515-W515))</f>
        <v>83.699999999999989</v>
      </c>
      <c r="W515" s="61">
        <v>82.3</v>
      </c>
      <c r="X515" s="671">
        <f t="shared" ref="X515:X529" si="191">W515-(0.5*(W515-Y515))</f>
        <v>81.199999999999989</v>
      </c>
      <c r="Y515" s="61">
        <v>80.099999999999994</v>
      </c>
      <c r="Z515" s="671">
        <f t="shared" ref="Z515:Z529" si="192">Y515-(0.5*(Y515-AA515))</f>
        <v>78.599999999999994</v>
      </c>
      <c r="AA515" s="61">
        <v>77.099999999999994</v>
      </c>
      <c r="AB515" s="61">
        <v>75.099999999999994</v>
      </c>
      <c r="AC515" s="61">
        <v>73</v>
      </c>
      <c r="AD515" s="61">
        <v>70.099999999999994</v>
      </c>
      <c r="AE515" s="61">
        <v>66.900000000000006</v>
      </c>
      <c r="AF515" s="61"/>
      <c r="AG515" s="61"/>
      <c r="AH515" s="61"/>
      <c r="AI515" s="62"/>
      <c r="AJ515" s="1102"/>
      <c r="AK515" s="1102"/>
    </row>
    <row r="516" spans="2:37" ht="12.75" customHeight="1" x14ac:dyDescent="0.2">
      <c r="B516" s="925"/>
      <c r="C516" s="1244"/>
      <c r="D516" s="932"/>
      <c r="E516" s="933"/>
      <c r="F516" s="983"/>
      <c r="G516" s="940"/>
      <c r="H516" s="962"/>
      <c r="I516" s="11" t="s">
        <v>32</v>
      </c>
      <c r="J516" s="980"/>
      <c r="K516" s="5"/>
      <c r="L516" s="5" t="s">
        <v>9</v>
      </c>
      <c r="M516" s="5"/>
      <c r="N516" s="612">
        <v>95</v>
      </c>
      <c r="O516" s="671">
        <f t="shared" si="188"/>
        <v>91.75</v>
      </c>
      <c r="P516" s="788">
        <f t="shared" ref="P516:P540" si="193">IF(O516="",IF(N516="","",(N516-(N516-Q516)/($Q$5-$N$5)*($P$5-$N$5))),(O516-(O516-Q516)/($Q$5-$O$5)*($P$5-$O$5)))</f>
        <v>90.06</v>
      </c>
      <c r="Q516" s="612">
        <v>88.5</v>
      </c>
      <c r="R516" s="671">
        <f t="shared" si="189"/>
        <v>86.8</v>
      </c>
      <c r="S516" s="612">
        <v>85.1</v>
      </c>
      <c r="T516" s="788">
        <f t="shared" ref="T516:T540" si="194">IF(S516="","",(S516-(S516-W516)/($W$5-$S$5)*($T$5-$S$5)))</f>
        <v>85.043999999999997</v>
      </c>
      <c r="U516" s="788">
        <f t="shared" ref="U516:U540" si="195">IF(S516="","",(S516-(S516-W516)/($W$5-$S$5)*($U$5-$S$5)))</f>
        <v>83.97999999999999</v>
      </c>
      <c r="V516" s="671">
        <f t="shared" si="190"/>
        <v>83.699999999999989</v>
      </c>
      <c r="W516" s="612">
        <v>82.3</v>
      </c>
      <c r="X516" s="671">
        <f t="shared" si="191"/>
        <v>81.199999999999989</v>
      </c>
      <c r="Y516" s="612">
        <v>80.099999999999994</v>
      </c>
      <c r="Z516" s="671">
        <f t="shared" si="192"/>
        <v>78.599999999999994</v>
      </c>
      <c r="AA516" s="612">
        <v>77.099999999999994</v>
      </c>
      <c r="AB516" s="612">
        <v>75.099999999999994</v>
      </c>
      <c r="AC516" s="612">
        <v>73</v>
      </c>
      <c r="AD516" s="612">
        <v>70.099999999999994</v>
      </c>
      <c r="AE516" s="612">
        <v>66.900000000000006</v>
      </c>
      <c r="AF516" s="4"/>
      <c r="AG516" s="4"/>
      <c r="AH516" s="4"/>
      <c r="AI516" s="25"/>
      <c r="AJ516" s="1102"/>
      <c r="AK516" s="1102"/>
    </row>
    <row r="517" spans="2:37" ht="12.75" customHeight="1" x14ac:dyDescent="0.2">
      <c r="B517" s="925"/>
      <c r="C517" s="1244"/>
      <c r="D517" s="932"/>
      <c r="E517" s="933"/>
      <c r="F517" s="983"/>
      <c r="G517" s="940"/>
      <c r="H517" s="962"/>
      <c r="I517" s="11" t="s">
        <v>35</v>
      </c>
      <c r="J517" s="980"/>
      <c r="K517" s="5"/>
      <c r="L517" s="5" t="s">
        <v>9</v>
      </c>
      <c r="M517" s="5"/>
      <c r="N517" s="612">
        <v>95</v>
      </c>
      <c r="O517" s="671">
        <f t="shared" si="188"/>
        <v>91.75</v>
      </c>
      <c r="P517" s="788">
        <f t="shared" si="193"/>
        <v>90.06</v>
      </c>
      <c r="Q517" s="612">
        <v>88.5</v>
      </c>
      <c r="R517" s="671">
        <f t="shared" si="189"/>
        <v>86.8</v>
      </c>
      <c r="S517" s="612">
        <v>85.1</v>
      </c>
      <c r="T517" s="788">
        <f t="shared" si="194"/>
        <v>85.043999999999997</v>
      </c>
      <c r="U517" s="788">
        <f t="shared" si="195"/>
        <v>83.97999999999999</v>
      </c>
      <c r="V517" s="671">
        <f t="shared" si="190"/>
        <v>83.699999999999989</v>
      </c>
      <c r="W517" s="612">
        <v>82.3</v>
      </c>
      <c r="X517" s="671">
        <f t="shared" si="191"/>
        <v>81.199999999999989</v>
      </c>
      <c r="Y517" s="612">
        <v>80.099999999999994</v>
      </c>
      <c r="Z517" s="671">
        <f t="shared" si="192"/>
        <v>78.599999999999994</v>
      </c>
      <c r="AA517" s="612">
        <v>77.099999999999994</v>
      </c>
      <c r="AB517" s="612">
        <v>75.099999999999994</v>
      </c>
      <c r="AC517" s="612">
        <v>73</v>
      </c>
      <c r="AD517" s="612">
        <v>70.099999999999994</v>
      </c>
      <c r="AE517" s="612">
        <v>66.900000000000006</v>
      </c>
      <c r="AF517" s="4"/>
      <c r="AG517" s="4"/>
      <c r="AH517" s="4"/>
      <c r="AI517" s="25"/>
      <c r="AJ517" s="1102"/>
      <c r="AK517" s="1102"/>
    </row>
    <row r="518" spans="2:37" ht="12.75" customHeight="1" x14ac:dyDescent="0.2">
      <c r="B518" s="985"/>
      <c r="C518" s="1245"/>
      <c r="D518" s="945"/>
      <c r="E518" s="946"/>
      <c r="F518" s="984"/>
      <c r="G518" s="948"/>
      <c r="H518" s="963"/>
      <c r="I518" s="11" t="s">
        <v>10</v>
      </c>
      <c r="J518" s="980"/>
      <c r="K518" s="5"/>
      <c r="L518" s="5" t="s">
        <v>9</v>
      </c>
      <c r="M518" s="5"/>
      <c r="N518" s="612">
        <v>95</v>
      </c>
      <c r="O518" s="671">
        <f t="shared" si="188"/>
        <v>91.75</v>
      </c>
      <c r="P518" s="788">
        <f t="shared" si="193"/>
        <v>90.06</v>
      </c>
      <c r="Q518" s="612">
        <v>88.5</v>
      </c>
      <c r="R518" s="671">
        <f t="shared" si="189"/>
        <v>86.8</v>
      </c>
      <c r="S518" s="612">
        <v>85.1</v>
      </c>
      <c r="T518" s="788">
        <f t="shared" si="194"/>
        <v>85.043999999999997</v>
      </c>
      <c r="U518" s="788">
        <f t="shared" si="195"/>
        <v>83.97999999999999</v>
      </c>
      <c r="V518" s="671">
        <f t="shared" si="190"/>
        <v>83.699999999999989</v>
      </c>
      <c r="W518" s="612">
        <v>82.3</v>
      </c>
      <c r="X518" s="671">
        <f t="shared" si="191"/>
        <v>81.199999999999989</v>
      </c>
      <c r="Y518" s="612">
        <v>80.099999999999994</v>
      </c>
      <c r="Z518" s="671">
        <f t="shared" si="192"/>
        <v>78.599999999999994</v>
      </c>
      <c r="AA518" s="612">
        <v>77.099999999999994</v>
      </c>
      <c r="AB518" s="612">
        <v>75.099999999999994</v>
      </c>
      <c r="AC518" s="612">
        <v>73</v>
      </c>
      <c r="AD518" s="612">
        <v>70.099999999999994</v>
      </c>
      <c r="AE518" s="612">
        <v>66.900000000000006</v>
      </c>
      <c r="AF518" s="4"/>
      <c r="AG518" s="4"/>
      <c r="AH518" s="4"/>
      <c r="AI518" s="25"/>
      <c r="AJ518" s="1102"/>
      <c r="AK518" s="1102"/>
    </row>
    <row r="519" spans="2:37" ht="12.75" customHeight="1" x14ac:dyDescent="0.2">
      <c r="B519" s="924" t="s">
        <v>57</v>
      </c>
      <c r="C519" s="1243" t="s">
        <v>136</v>
      </c>
      <c r="D519" s="930" t="s">
        <v>75</v>
      </c>
      <c r="E519" s="931"/>
      <c r="F519" s="1052">
        <v>800</v>
      </c>
      <c r="G519" s="939" t="s">
        <v>56</v>
      </c>
      <c r="H519" s="961" t="s">
        <v>29</v>
      </c>
      <c r="I519" s="11">
        <v>1992</v>
      </c>
      <c r="J519" s="980"/>
      <c r="K519" s="4">
        <v>115</v>
      </c>
      <c r="L519" s="4">
        <v>95</v>
      </c>
      <c r="M519" s="4">
        <v>95</v>
      </c>
      <c r="N519" s="612">
        <v>95</v>
      </c>
      <c r="O519" s="671">
        <f t="shared" si="188"/>
        <v>91.75</v>
      </c>
      <c r="P519" s="788">
        <f t="shared" si="193"/>
        <v>90.06</v>
      </c>
      <c r="Q519" s="612">
        <v>88.5</v>
      </c>
      <c r="R519" s="671">
        <f t="shared" si="189"/>
        <v>86.8</v>
      </c>
      <c r="S519" s="612">
        <v>85.1</v>
      </c>
      <c r="T519" s="788">
        <f t="shared" si="194"/>
        <v>85.043999999999997</v>
      </c>
      <c r="U519" s="788">
        <f t="shared" si="195"/>
        <v>83.97999999999999</v>
      </c>
      <c r="V519" s="671">
        <f t="shared" si="190"/>
        <v>83.699999999999989</v>
      </c>
      <c r="W519" s="612">
        <v>82.3</v>
      </c>
      <c r="X519" s="671">
        <f t="shared" si="191"/>
        <v>81.199999999999989</v>
      </c>
      <c r="Y519" s="612">
        <v>80.099999999999994</v>
      </c>
      <c r="Z519" s="671">
        <f t="shared" si="192"/>
        <v>78.599999999999994</v>
      </c>
      <c r="AA519" s="612">
        <v>77.099999999999994</v>
      </c>
      <c r="AB519" s="612">
        <v>75.099999999999994</v>
      </c>
      <c r="AC519" s="612">
        <v>73</v>
      </c>
      <c r="AD519" s="612">
        <v>70.099999999999994</v>
      </c>
      <c r="AE519" s="612">
        <v>66.900000000000006</v>
      </c>
      <c r="AF519" s="4"/>
      <c r="AG519" s="4"/>
      <c r="AH519" s="4"/>
      <c r="AI519" s="25"/>
      <c r="AJ519" s="1102"/>
      <c r="AK519" s="1102"/>
    </row>
    <row r="520" spans="2:37" ht="12.75" customHeight="1" x14ac:dyDescent="0.2">
      <c r="B520" s="925"/>
      <c r="C520" s="1244"/>
      <c r="D520" s="932"/>
      <c r="E520" s="933"/>
      <c r="F520" s="1142"/>
      <c r="G520" s="940"/>
      <c r="H520" s="962"/>
      <c r="I520" s="11" t="s">
        <v>11</v>
      </c>
      <c r="J520" s="980"/>
      <c r="K520" s="5"/>
      <c r="L520" s="5" t="s">
        <v>9</v>
      </c>
      <c r="M520" s="5"/>
      <c r="N520" s="612">
        <v>95</v>
      </c>
      <c r="O520" s="671">
        <f t="shared" si="188"/>
        <v>91.75</v>
      </c>
      <c r="P520" s="788">
        <f t="shared" si="193"/>
        <v>90.06</v>
      </c>
      <c r="Q520" s="612">
        <v>88.5</v>
      </c>
      <c r="R520" s="671">
        <f t="shared" si="189"/>
        <v>86.8</v>
      </c>
      <c r="S520" s="612">
        <v>85.1</v>
      </c>
      <c r="T520" s="788">
        <f t="shared" si="194"/>
        <v>85.043999999999997</v>
      </c>
      <c r="U520" s="788">
        <f t="shared" si="195"/>
        <v>83.97999999999999</v>
      </c>
      <c r="V520" s="671">
        <f t="shared" si="190"/>
        <v>83.699999999999989</v>
      </c>
      <c r="W520" s="612">
        <v>82.3</v>
      </c>
      <c r="X520" s="671">
        <f t="shared" si="191"/>
        <v>81.199999999999989</v>
      </c>
      <c r="Y520" s="612">
        <v>80.099999999999994</v>
      </c>
      <c r="Z520" s="671">
        <f t="shared" si="192"/>
        <v>78.599999999999994</v>
      </c>
      <c r="AA520" s="612">
        <v>77.099999999999994</v>
      </c>
      <c r="AB520" s="612">
        <v>75.099999999999994</v>
      </c>
      <c r="AC520" s="612">
        <v>73</v>
      </c>
      <c r="AD520" s="612">
        <v>70.099999999999994</v>
      </c>
      <c r="AE520" s="612">
        <v>66.900000000000006</v>
      </c>
      <c r="AF520" s="4"/>
      <c r="AG520" s="4"/>
      <c r="AH520" s="4"/>
      <c r="AI520" s="25"/>
      <c r="AJ520" s="1102"/>
      <c r="AK520" s="1102"/>
    </row>
    <row r="521" spans="2:37" ht="12.75" customHeight="1" x14ac:dyDescent="0.2">
      <c r="B521" s="925"/>
      <c r="C521" s="1244"/>
      <c r="D521" s="932"/>
      <c r="E521" s="933"/>
      <c r="F521" s="1142"/>
      <c r="G521" s="940"/>
      <c r="H521" s="962"/>
      <c r="I521" s="11" t="s">
        <v>12</v>
      </c>
      <c r="J521" s="980"/>
      <c r="K521" s="5"/>
      <c r="L521" s="5" t="s">
        <v>9</v>
      </c>
      <c r="M521" s="5"/>
      <c r="N521" s="612">
        <v>95</v>
      </c>
      <c r="O521" s="671">
        <f t="shared" si="188"/>
        <v>91.75</v>
      </c>
      <c r="P521" s="788">
        <f t="shared" si="193"/>
        <v>90.06</v>
      </c>
      <c r="Q521" s="612">
        <v>88.5</v>
      </c>
      <c r="R521" s="671">
        <f t="shared" si="189"/>
        <v>86.8</v>
      </c>
      <c r="S521" s="612">
        <v>85.1</v>
      </c>
      <c r="T521" s="788">
        <f t="shared" si="194"/>
        <v>85.043999999999997</v>
      </c>
      <c r="U521" s="788">
        <f t="shared" si="195"/>
        <v>83.97999999999999</v>
      </c>
      <c r="V521" s="671">
        <f t="shared" si="190"/>
        <v>83.699999999999989</v>
      </c>
      <c r="W521" s="612">
        <v>82.3</v>
      </c>
      <c r="X521" s="671">
        <f t="shared" si="191"/>
        <v>81.199999999999989</v>
      </c>
      <c r="Y521" s="612">
        <v>80.099999999999994</v>
      </c>
      <c r="Z521" s="671">
        <f t="shared" si="192"/>
        <v>78.599999999999994</v>
      </c>
      <c r="AA521" s="612">
        <v>77.099999999999994</v>
      </c>
      <c r="AB521" s="612">
        <v>75.099999999999994</v>
      </c>
      <c r="AC521" s="612">
        <v>73</v>
      </c>
      <c r="AD521" s="612">
        <v>70.099999999999994</v>
      </c>
      <c r="AE521" s="612">
        <v>66.900000000000006</v>
      </c>
      <c r="AF521" s="4"/>
      <c r="AG521" s="4"/>
      <c r="AH521" s="4"/>
      <c r="AI521" s="25"/>
      <c r="AJ521" s="1102"/>
      <c r="AK521" s="1102"/>
    </row>
    <row r="522" spans="2:37" ht="12.75" customHeight="1" x14ac:dyDescent="0.2">
      <c r="B522" s="985"/>
      <c r="C522" s="1245"/>
      <c r="D522" s="945"/>
      <c r="E522" s="946"/>
      <c r="F522" s="1053"/>
      <c r="G522" s="948"/>
      <c r="H522" s="963"/>
      <c r="I522" s="11" t="s">
        <v>13</v>
      </c>
      <c r="J522" s="980"/>
      <c r="K522" s="5"/>
      <c r="L522" s="5" t="s">
        <v>9</v>
      </c>
      <c r="M522" s="5"/>
      <c r="N522" s="612">
        <v>95</v>
      </c>
      <c r="O522" s="671">
        <f t="shared" si="188"/>
        <v>91.75</v>
      </c>
      <c r="P522" s="788">
        <f t="shared" si="193"/>
        <v>90.06</v>
      </c>
      <c r="Q522" s="612">
        <v>88.5</v>
      </c>
      <c r="R522" s="671">
        <f t="shared" si="189"/>
        <v>86.8</v>
      </c>
      <c r="S522" s="612">
        <v>85.1</v>
      </c>
      <c r="T522" s="788">
        <f t="shared" si="194"/>
        <v>85.043999999999997</v>
      </c>
      <c r="U522" s="788">
        <f t="shared" si="195"/>
        <v>83.97999999999999</v>
      </c>
      <c r="V522" s="671">
        <f t="shared" si="190"/>
        <v>83.699999999999989</v>
      </c>
      <c r="W522" s="612">
        <v>82.3</v>
      </c>
      <c r="X522" s="671">
        <f t="shared" si="191"/>
        <v>81.199999999999989</v>
      </c>
      <c r="Y522" s="612">
        <v>80.099999999999994</v>
      </c>
      <c r="Z522" s="671">
        <f t="shared" si="192"/>
        <v>78.599999999999994</v>
      </c>
      <c r="AA522" s="612">
        <v>77.099999999999994</v>
      </c>
      <c r="AB522" s="612">
        <v>75.099999999999994</v>
      </c>
      <c r="AC522" s="612">
        <v>73</v>
      </c>
      <c r="AD522" s="612">
        <v>70.099999999999994</v>
      </c>
      <c r="AE522" s="612">
        <v>66.900000000000006</v>
      </c>
      <c r="AF522" s="4"/>
      <c r="AG522" s="4"/>
      <c r="AH522" s="4"/>
      <c r="AI522" s="25"/>
      <c r="AJ522" s="1102"/>
      <c r="AK522" s="1102"/>
    </row>
    <row r="523" spans="2:37" ht="12.75" customHeight="1" x14ac:dyDescent="0.2">
      <c r="B523" s="924" t="s">
        <v>57</v>
      </c>
      <c r="C523" s="1243" t="s">
        <v>137</v>
      </c>
      <c r="D523" s="930" t="s">
        <v>73</v>
      </c>
      <c r="E523" s="931"/>
      <c r="F523" s="1052">
        <v>800</v>
      </c>
      <c r="G523" s="939" t="s">
        <v>56</v>
      </c>
      <c r="H523" s="961" t="s">
        <v>29</v>
      </c>
      <c r="I523" s="11">
        <v>1995</v>
      </c>
      <c r="J523" s="980"/>
      <c r="K523" s="12">
        <v>115</v>
      </c>
      <c r="L523" s="12">
        <v>95</v>
      </c>
      <c r="M523" s="12">
        <v>95</v>
      </c>
      <c r="N523" s="612">
        <v>95</v>
      </c>
      <c r="O523" s="671">
        <f t="shared" si="188"/>
        <v>91.75</v>
      </c>
      <c r="P523" s="788">
        <f t="shared" si="193"/>
        <v>90.06</v>
      </c>
      <c r="Q523" s="612">
        <v>88.5</v>
      </c>
      <c r="R523" s="671">
        <f t="shared" si="189"/>
        <v>86.8</v>
      </c>
      <c r="S523" s="612">
        <v>85.1</v>
      </c>
      <c r="T523" s="788">
        <f t="shared" si="194"/>
        <v>85.043999999999997</v>
      </c>
      <c r="U523" s="788">
        <f t="shared" si="195"/>
        <v>83.97999999999999</v>
      </c>
      <c r="V523" s="671">
        <f t="shared" si="190"/>
        <v>83.699999999999989</v>
      </c>
      <c r="W523" s="612">
        <v>82.3</v>
      </c>
      <c r="X523" s="671">
        <f t="shared" si="191"/>
        <v>81.199999999999989</v>
      </c>
      <c r="Y523" s="612">
        <v>80.099999999999994</v>
      </c>
      <c r="Z523" s="671">
        <f t="shared" si="192"/>
        <v>78.599999999999994</v>
      </c>
      <c r="AA523" s="612">
        <v>77.099999999999994</v>
      </c>
      <c r="AB523" s="612">
        <v>75.099999999999994</v>
      </c>
      <c r="AC523" s="612">
        <v>73</v>
      </c>
      <c r="AD523" s="612">
        <v>70.099999999999994</v>
      </c>
      <c r="AE523" s="612">
        <v>66.900000000000006</v>
      </c>
      <c r="AF523" s="13"/>
      <c r="AG523" s="13"/>
      <c r="AH523" s="13"/>
      <c r="AI523" s="29"/>
      <c r="AJ523" s="1102"/>
      <c r="AK523" s="1102"/>
    </row>
    <row r="524" spans="2:37" x14ac:dyDescent="0.2">
      <c r="B524" s="925"/>
      <c r="C524" s="1244"/>
      <c r="D524" s="932"/>
      <c r="E524" s="933"/>
      <c r="F524" s="1142"/>
      <c r="G524" s="940"/>
      <c r="H524" s="962"/>
      <c r="I524" s="11" t="s">
        <v>26</v>
      </c>
      <c r="J524" s="980"/>
      <c r="K524" s="5"/>
      <c r="L524" s="5" t="s">
        <v>9</v>
      </c>
      <c r="M524" s="5"/>
      <c r="N524" s="612">
        <v>95</v>
      </c>
      <c r="O524" s="671">
        <f t="shared" si="188"/>
        <v>91.75</v>
      </c>
      <c r="P524" s="788">
        <f t="shared" si="193"/>
        <v>90.06</v>
      </c>
      <c r="Q524" s="612">
        <v>88.5</v>
      </c>
      <c r="R524" s="671">
        <f t="shared" si="189"/>
        <v>86.8</v>
      </c>
      <c r="S524" s="612">
        <v>85.1</v>
      </c>
      <c r="T524" s="788">
        <f t="shared" si="194"/>
        <v>85.043999999999997</v>
      </c>
      <c r="U524" s="788">
        <f t="shared" si="195"/>
        <v>83.97999999999999</v>
      </c>
      <c r="V524" s="671">
        <f t="shared" si="190"/>
        <v>83.699999999999989</v>
      </c>
      <c r="W524" s="612">
        <v>82.3</v>
      </c>
      <c r="X524" s="671">
        <f t="shared" si="191"/>
        <v>81.199999999999989</v>
      </c>
      <c r="Y524" s="612">
        <v>80.099999999999994</v>
      </c>
      <c r="Z524" s="671">
        <f t="shared" si="192"/>
        <v>78.599999999999994</v>
      </c>
      <c r="AA524" s="612">
        <v>77.099999999999994</v>
      </c>
      <c r="AB524" s="612">
        <v>75.099999999999994</v>
      </c>
      <c r="AC524" s="612">
        <v>73</v>
      </c>
      <c r="AD524" s="612">
        <v>70.099999999999994</v>
      </c>
      <c r="AE524" s="612">
        <v>66.900000000000006</v>
      </c>
      <c r="AF524" s="14"/>
      <c r="AG524" s="14"/>
      <c r="AH524" s="14"/>
      <c r="AI524" s="30"/>
      <c r="AJ524" s="1102"/>
      <c r="AK524" s="1102"/>
    </row>
    <row r="525" spans="2:37" x14ac:dyDescent="0.2">
      <c r="B525" s="925"/>
      <c r="C525" s="1244"/>
      <c r="D525" s="932"/>
      <c r="E525" s="933"/>
      <c r="F525" s="1142"/>
      <c r="G525" s="940"/>
      <c r="H525" s="962"/>
      <c r="I525" s="11" t="s">
        <v>15</v>
      </c>
      <c r="J525" s="980"/>
      <c r="K525" s="5"/>
      <c r="L525" s="5" t="s">
        <v>9</v>
      </c>
      <c r="M525" s="5"/>
      <c r="N525" s="612">
        <v>95</v>
      </c>
      <c r="O525" s="671">
        <f t="shared" si="188"/>
        <v>91.75</v>
      </c>
      <c r="P525" s="788">
        <f t="shared" si="193"/>
        <v>90.06</v>
      </c>
      <c r="Q525" s="612">
        <v>88.5</v>
      </c>
      <c r="R525" s="671">
        <f t="shared" si="189"/>
        <v>86.8</v>
      </c>
      <c r="S525" s="612">
        <v>85.1</v>
      </c>
      <c r="T525" s="788">
        <f t="shared" si="194"/>
        <v>85.043999999999997</v>
      </c>
      <c r="U525" s="788">
        <f t="shared" si="195"/>
        <v>83.97999999999999</v>
      </c>
      <c r="V525" s="671">
        <f t="shared" si="190"/>
        <v>83.699999999999989</v>
      </c>
      <c r="W525" s="612">
        <v>82.3</v>
      </c>
      <c r="X525" s="671">
        <f t="shared" si="191"/>
        <v>81.199999999999989</v>
      </c>
      <c r="Y525" s="612">
        <v>80.099999999999994</v>
      </c>
      <c r="Z525" s="671">
        <f t="shared" si="192"/>
        <v>78.599999999999994</v>
      </c>
      <c r="AA525" s="612">
        <v>77.099999999999994</v>
      </c>
      <c r="AB525" s="612">
        <v>75.099999999999994</v>
      </c>
      <c r="AC525" s="612">
        <v>73</v>
      </c>
      <c r="AD525" s="612">
        <v>70.099999999999994</v>
      </c>
      <c r="AE525" s="612">
        <v>66.900000000000006</v>
      </c>
      <c r="AF525" s="14"/>
      <c r="AG525" s="14"/>
      <c r="AH525" s="14"/>
      <c r="AI525" s="30"/>
      <c r="AJ525" s="1102"/>
      <c r="AK525" s="1102"/>
    </row>
    <row r="526" spans="2:37" x14ac:dyDescent="0.2">
      <c r="B526" s="985"/>
      <c r="C526" s="1245"/>
      <c r="D526" s="945"/>
      <c r="E526" s="946"/>
      <c r="F526" s="1053"/>
      <c r="G526" s="948"/>
      <c r="H526" s="963"/>
      <c r="I526" s="11" t="s">
        <v>27</v>
      </c>
      <c r="J526" s="980"/>
      <c r="K526" s="5"/>
      <c r="L526" s="5" t="s">
        <v>9</v>
      </c>
      <c r="M526" s="5"/>
      <c r="N526" s="612">
        <v>95</v>
      </c>
      <c r="O526" s="671">
        <f t="shared" si="188"/>
        <v>91.75</v>
      </c>
      <c r="P526" s="788">
        <f t="shared" si="193"/>
        <v>90.06</v>
      </c>
      <c r="Q526" s="612">
        <v>88.5</v>
      </c>
      <c r="R526" s="671">
        <f t="shared" si="189"/>
        <v>86.8</v>
      </c>
      <c r="S526" s="612">
        <v>85.1</v>
      </c>
      <c r="T526" s="788">
        <f t="shared" si="194"/>
        <v>85.043999999999997</v>
      </c>
      <c r="U526" s="788">
        <f t="shared" si="195"/>
        <v>83.97999999999999</v>
      </c>
      <c r="V526" s="671">
        <f t="shared" si="190"/>
        <v>83.699999999999989</v>
      </c>
      <c r="W526" s="612">
        <v>82.3</v>
      </c>
      <c r="X526" s="671">
        <f t="shared" si="191"/>
        <v>81.199999999999989</v>
      </c>
      <c r="Y526" s="612">
        <v>80.099999999999994</v>
      </c>
      <c r="Z526" s="671">
        <f t="shared" si="192"/>
        <v>78.599999999999994</v>
      </c>
      <c r="AA526" s="612">
        <v>77.099999999999994</v>
      </c>
      <c r="AB526" s="612">
        <v>75.099999999999994</v>
      </c>
      <c r="AC526" s="612">
        <v>73</v>
      </c>
      <c r="AD526" s="612">
        <v>70.099999999999994</v>
      </c>
      <c r="AE526" s="612">
        <v>66.900000000000006</v>
      </c>
      <c r="AF526" s="14"/>
      <c r="AG526" s="14"/>
      <c r="AH526" s="14"/>
      <c r="AI526" s="30"/>
      <c r="AJ526" s="1102"/>
      <c r="AK526" s="1102"/>
    </row>
    <row r="527" spans="2:37" ht="18" customHeight="1" x14ac:dyDescent="0.2">
      <c r="B527" s="1185" t="s">
        <v>57</v>
      </c>
      <c r="C527" s="1243" t="s">
        <v>138</v>
      </c>
      <c r="D527" s="930" t="s">
        <v>139</v>
      </c>
      <c r="E527" s="931"/>
      <c r="F527" s="1263" t="s">
        <v>96</v>
      </c>
      <c r="G527" s="939" t="s">
        <v>56</v>
      </c>
      <c r="H527" s="961" t="s">
        <v>29</v>
      </c>
      <c r="I527" s="11">
        <v>1998</v>
      </c>
      <c r="J527" s="980"/>
      <c r="K527" s="4">
        <v>115</v>
      </c>
      <c r="L527" s="4">
        <v>95</v>
      </c>
      <c r="M527" s="4"/>
      <c r="N527" s="612">
        <v>95</v>
      </c>
      <c r="O527" s="671">
        <f t="shared" si="188"/>
        <v>91.75</v>
      </c>
      <c r="P527" s="788">
        <f t="shared" si="193"/>
        <v>90.06</v>
      </c>
      <c r="Q527" s="612">
        <v>88.5</v>
      </c>
      <c r="R527" s="671">
        <f t="shared" si="189"/>
        <v>86.8</v>
      </c>
      <c r="S527" s="612">
        <v>85.1</v>
      </c>
      <c r="T527" s="788">
        <f t="shared" si="194"/>
        <v>85.043999999999997</v>
      </c>
      <c r="U527" s="788">
        <f t="shared" si="195"/>
        <v>83.97999999999999</v>
      </c>
      <c r="V527" s="671">
        <f t="shared" si="190"/>
        <v>83.699999999999989</v>
      </c>
      <c r="W527" s="612">
        <v>82.3</v>
      </c>
      <c r="X527" s="671">
        <f t="shared" si="191"/>
        <v>81.199999999999989</v>
      </c>
      <c r="Y527" s="612">
        <v>80.099999999999994</v>
      </c>
      <c r="Z527" s="671">
        <f t="shared" si="192"/>
        <v>78.599999999999994</v>
      </c>
      <c r="AA527" s="612">
        <v>77.099999999999994</v>
      </c>
      <c r="AB527" s="612">
        <v>75.099999999999994</v>
      </c>
      <c r="AC527" s="612">
        <v>73</v>
      </c>
      <c r="AD527" s="612">
        <v>70.099999999999994</v>
      </c>
      <c r="AE527" s="612">
        <v>66.900000000000006</v>
      </c>
      <c r="AF527" s="14"/>
      <c r="AG527" s="14"/>
      <c r="AH527" s="14"/>
      <c r="AI527" s="30"/>
      <c r="AJ527" s="1102"/>
      <c r="AK527" s="1102"/>
    </row>
    <row r="528" spans="2:37" ht="21.75" customHeight="1" x14ac:dyDescent="0.2">
      <c r="B528" s="1155"/>
      <c r="C528" s="1244"/>
      <c r="D528" s="932"/>
      <c r="E528" s="933"/>
      <c r="F528" s="1264"/>
      <c r="G528" s="940"/>
      <c r="H528" s="962"/>
      <c r="I528" s="11" t="s">
        <v>17</v>
      </c>
      <c r="J528" s="980"/>
      <c r="K528" s="5"/>
      <c r="L528" s="5" t="s">
        <v>9</v>
      </c>
      <c r="M528" s="5"/>
      <c r="N528" s="612">
        <v>95</v>
      </c>
      <c r="O528" s="671">
        <f t="shared" si="188"/>
        <v>91.75</v>
      </c>
      <c r="P528" s="788">
        <f t="shared" si="193"/>
        <v>90.06</v>
      </c>
      <c r="Q528" s="612">
        <v>88.5</v>
      </c>
      <c r="R528" s="671">
        <f t="shared" si="189"/>
        <v>86.8</v>
      </c>
      <c r="S528" s="612">
        <v>85.1</v>
      </c>
      <c r="T528" s="788">
        <f t="shared" si="194"/>
        <v>85.043999999999997</v>
      </c>
      <c r="U528" s="788">
        <f t="shared" si="195"/>
        <v>83.97999999999999</v>
      </c>
      <c r="V528" s="671">
        <f t="shared" si="190"/>
        <v>83.699999999999989</v>
      </c>
      <c r="W528" s="612">
        <v>82.3</v>
      </c>
      <c r="X528" s="671">
        <f t="shared" si="191"/>
        <v>81.199999999999989</v>
      </c>
      <c r="Y528" s="612">
        <v>80.099999999999994</v>
      </c>
      <c r="Z528" s="671">
        <f t="shared" si="192"/>
        <v>78.599999999999994</v>
      </c>
      <c r="AA528" s="612">
        <v>77.099999999999994</v>
      </c>
      <c r="AB528" s="612">
        <v>75.099999999999994</v>
      </c>
      <c r="AC528" s="612">
        <v>73</v>
      </c>
      <c r="AD528" s="612">
        <v>70.099999999999994</v>
      </c>
      <c r="AE528" s="612">
        <v>66.900000000000006</v>
      </c>
      <c r="AF528" s="14"/>
      <c r="AG528" s="14"/>
      <c r="AH528" s="14"/>
      <c r="AI528" s="30"/>
      <c r="AJ528" s="1102"/>
      <c r="AK528" s="1102"/>
    </row>
    <row r="529" spans="2:37" ht="22.5" customHeight="1" x14ac:dyDescent="0.2">
      <c r="B529" s="1156"/>
      <c r="C529" s="1245"/>
      <c r="D529" s="945"/>
      <c r="E529" s="946"/>
      <c r="F529" s="1265"/>
      <c r="G529" s="948"/>
      <c r="H529" s="963"/>
      <c r="I529" s="11" t="s">
        <v>18</v>
      </c>
      <c r="J529" s="980"/>
      <c r="K529" s="5"/>
      <c r="L529" s="5" t="s">
        <v>9</v>
      </c>
      <c r="M529" s="5"/>
      <c r="N529" s="612">
        <v>95</v>
      </c>
      <c r="O529" s="671">
        <f t="shared" si="188"/>
        <v>91.75</v>
      </c>
      <c r="P529" s="788">
        <f t="shared" si="193"/>
        <v>90.06</v>
      </c>
      <c r="Q529" s="612">
        <v>88.5</v>
      </c>
      <c r="R529" s="671">
        <f t="shared" si="189"/>
        <v>86.8</v>
      </c>
      <c r="S529" s="612">
        <v>85.1</v>
      </c>
      <c r="T529" s="788">
        <f t="shared" si="194"/>
        <v>85.043999999999997</v>
      </c>
      <c r="U529" s="788">
        <f t="shared" si="195"/>
        <v>83.97999999999999</v>
      </c>
      <c r="V529" s="671">
        <f t="shared" si="190"/>
        <v>83.699999999999989</v>
      </c>
      <c r="W529" s="612">
        <v>82.3</v>
      </c>
      <c r="X529" s="671">
        <f t="shared" si="191"/>
        <v>81.199999999999989</v>
      </c>
      <c r="Y529" s="612">
        <v>80.099999999999994</v>
      </c>
      <c r="Z529" s="671">
        <f t="shared" si="192"/>
        <v>78.599999999999994</v>
      </c>
      <c r="AA529" s="612">
        <v>77.099999999999994</v>
      </c>
      <c r="AB529" s="612">
        <v>75.099999999999994</v>
      </c>
      <c r="AC529" s="612">
        <v>73</v>
      </c>
      <c r="AD529" s="612">
        <v>70.099999999999994</v>
      </c>
      <c r="AE529" s="612">
        <v>66.900000000000006</v>
      </c>
      <c r="AF529" s="14"/>
      <c r="AG529" s="14"/>
      <c r="AH529" s="14"/>
      <c r="AI529" s="30"/>
      <c r="AJ529" s="1102"/>
      <c r="AK529" s="1102"/>
    </row>
    <row r="530" spans="2:37" ht="12.75" customHeight="1" x14ac:dyDescent="0.2">
      <c r="B530" s="1185" t="s">
        <v>57</v>
      </c>
      <c r="C530" s="1259" t="s">
        <v>38</v>
      </c>
      <c r="D530" s="930" t="s">
        <v>149</v>
      </c>
      <c r="E530" s="931"/>
      <c r="F530" s="1263" t="s">
        <v>96</v>
      </c>
      <c r="G530" s="939" t="s">
        <v>56</v>
      </c>
      <c r="H530" s="961" t="s">
        <v>29</v>
      </c>
      <c r="I530" s="11">
        <v>2001</v>
      </c>
      <c r="J530" s="980"/>
      <c r="K530" s="4"/>
      <c r="L530" s="37" t="s">
        <v>38</v>
      </c>
      <c r="M530" s="4"/>
      <c r="N530" s="612" t="s">
        <v>697</v>
      </c>
      <c r="O530" s="4"/>
      <c r="P530" s="788"/>
      <c r="Q530" s="612"/>
      <c r="R530" s="4"/>
      <c r="S530" s="612"/>
      <c r="T530" s="788" t="str">
        <f t="shared" si="194"/>
        <v/>
      </c>
      <c r="U530" s="788" t="str">
        <f t="shared" si="195"/>
        <v/>
      </c>
      <c r="V530" s="4"/>
      <c r="W530" s="4"/>
      <c r="X530" s="4"/>
      <c r="Y530" s="4"/>
      <c r="Z530" s="4"/>
      <c r="AA530" s="4"/>
      <c r="AB530" s="4"/>
      <c r="AC530" s="4"/>
      <c r="AD530" s="4"/>
      <c r="AE530" s="4"/>
      <c r="AF530" s="4"/>
      <c r="AG530" s="4"/>
      <c r="AH530" s="4"/>
      <c r="AI530" s="25"/>
      <c r="AJ530" s="1102"/>
      <c r="AK530" s="1102"/>
    </row>
    <row r="531" spans="2:37" x14ac:dyDescent="0.2">
      <c r="B531" s="1155"/>
      <c r="C531" s="1260"/>
      <c r="D531" s="932"/>
      <c r="E531" s="933"/>
      <c r="F531" s="1264"/>
      <c r="G531" s="940"/>
      <c r="H531" s="962"/>
      <c r="I531" s="11" t="s">
        <v>20</v>
      </c>
      <c r="J531" s="980"/>
      <c r="K531" s="4"/>
      <c r="L531" s="37" t="s">
        <v>38</v>
      </c>
      <c r="M531" s="4"/>
      <c r="N531" s="612" t="s">
        <v>697</v>
      </c>
      <c r="O531" s="4"/>
      <c r="P531" s="788"/>
      <c r="Q531" s="612"/>
      <c r="R531" s="4"/>
      <c r="S531" s="612"/>
      <c r="T531" s="788" t="str">
        <f t="shared" si="194"/>
        <v/>
      </c>
      <c r="U531" s="788" t="str">
        <f t="shared" si="195"/>
        <v/>
      </c>
      <c r="V531" s="4"/>
      <c r="W531" s="4"/>
      <c r="X531" s="4"/>
      <c r="Y531" s="4"/>
      <c r="Z531" s="4"/>
      <c r="AA531" s="4"/>
      <c r="AB531" s="4"/>
      <c r="AC531" s="4"/>
      <c r="AD531" s="4"/>
      <c r="AE531" s="4"/>
      <c r="AF531" s="4"/>
      <c r="AG531" s="4"/>
      <c r="AH531" s="4"/>
      <c r="AI531" s="25"/>
      <c r="AJ531" s="1102"/>
      <c r="AK531" s="1102"/>
    </row>
    <row r="532" spans="2:37" ht="10.5" customHeight="1" x14ac:dyDescent="0.2">
      <c r="B532" s="1156"/>
      <c r="C532" s="36" t="s">
        <v>76</v>
      </c>
      <c r="D532" s="945"/>
      <c r="E532" s="946"/>
      <c r="F532" s="1265"/>
      <c r="G532" s="948"/>
      <c r="H532" s="963"/>
      <c r="I532" s="11" t="s">
        <v>21</v>
      </c>
      <c r="J532" s="980"/>
      <c r="K532" s="4">
        <v>115</v>
      </c>
      <c r="L532" s="4">
        <v>95</v>
      </c>
      <c r="M532" s="4">
        <v>95</v>
      </c>
      <c r="N532" s="612">
        <v>95</v>
      </c>
      <c r="O532" s="671">
        <f t="shared" ref="O532:O540" si="196">N532-(0.5*(N532-Q532))</f>
        <v>91.75</v>
      </c>
      <c r="P532" s="788">
        <f t="shared" si="193"/>
        <v>90.06</v>
      </c>
      <c r="Q532" s="612">
        <v>88.5</v>
      </c>
      <c r="R532" s="671">
        <f t="shared" ref="R532:R540" si="197">Q532-(0.5*(Q532-S532))</f>
        <v>86.8</v>
      </c>
      <c r="S532" s="612">
        <v>85.1</v>
      </c>
      <c r="T532" s="788">
        <f t="shared" si="194"/>
        <v>85.051999999999992</v>
      </c>
      <c r="U532" s="788">
        <f t="shared" si="195"/>
        <v>84.14</v>
      </c>
      <c r="V532" s="671">
        <f t="shared" ref="V532:V540" si="198">S532-(0.5*(S532-W532))</f>
        <v>83.9</v>
      </c>
      <c r="W532" s="4">
        <v>82.7</v>
      </c>
      <c r="X532" s="671">
        <f t="shared" ref="X532:X540" si="199">W532-(0.5*(W532-Y532))</f>
        <v>81.400000000000006</v>
      </c>
      <c r="Y532" s="4">
        <v>80.099999999999994</v>
      </c>
      <c r="Z532" s="671">
        <f t="shared" ref="Z532:Z540" si="200">Y532-(0.5*(Y532-AA532))</f>
        <v>78.599999999999994</v>
      </c>
      <c r="AA532" s="4">
        <v>77.099999999999994</v>
      </c>
      <c r="AB532" s="4">
        <v>75.099999999999994</v>
      </c>
      <c r="AC532" s="14">
        <v>73</v>
      </c>
      <c r="AD532" s="14">
        <v>70.2</v>
      </c>
      <c r="AE532" s="14">
        <v>66.900000000000006</v>
      </c>
      <c r="AF532" s="14">
        <v>62.9</v>
      </c>
      <c r="AG532" s="14">
        <v>58</v>
      </c>
      <c r="AH532" s="14">
        <v>52.5</v>
      </c>
      <c r="AI532" s="30">
        <v>46.1</v>
      </c>
      <c r="AJ532" s="1102"/>
      <c r="AK532" s="1102"/>
    </row>
    <row r="533" spans="2:37" ht="12.75" customHeight="1" x14ac:dyDescent="0.2">
      <c r="B533" s="1185" t="s">
        <v>57</v>
      </c>
      <c r="C533" s="927" t="s">
        <v>86</v>
      </c>
      <c r="D533" s="930" t="s">
        <v>163</v>
      </c>
      <c r="E533" s="931"/>
      <c r="F533" s="1263" t="s">
        <v>96</v>
      </c>
      <c r="G533" s="939" t="s">
        <v>56</v>
      </c>
      <c r="H533" s="961" t="s">
        <v>29</v>
      </c>
      <c r="I533" s="1">
        <v>2004</v>
      </c>
      <c r="J533" s="980"/>
      <c r="K533" s="2">
        <v>115</v>
      </c>
      <c r="L533" s="2">
        <v>95</v>
      </c>
      <c r="M533" s="2">
        <v>95</v>
      </c>
      <c r="N533" s="612">
        <v>95</v>
      </c>
      <c r="O533" s="671">
        <f t="shared" si="196"/>
        <v>91.75</v>
      </c>
      <c r="P533" s="788">
        <f t="shared" si="193"/>
        <v>90.06</v>
      </c>
      <c r="Q533" s="612">
        <v>88.5</v>
      </c>
      <c r="R533" s="671">
        <f t="shared" si="197"/>
        <v>86.8</v>
      </c>
      <c r="S533" s="612">
        <v>85.1</v>
      </c>
      <c r="T533" s="788">
        <f t="shared" si="194"/>
        <v>85.051999999999992</v>
      </c>
      <c r="U533" s="788">
        <f t="shared" si="195"/>
        <v>84.14</v>
      </c>
      <c r="V533" s="671">
        <f t="shared" si="198"/>
        <v>83.9</v>
      </c>
      <c r="W533" s="2">
        <v>82.7</v>
      </c>
      <c r="X533" s="671">
        <f t="shared" si="199"/>
        <v>81.400000000000006</v>
      </c>
      <c r="Y533" s="2">
        <v>80.099999999999994</v>
      </c>
      <c r="Z533" s="671">
        <f t="shared" si="200"/>
        <v>78.599999999999994</v>
      </c>
      <c r="AA533" s="2">
        <v>77.099999999999994</v>
      </c>
      <c r="AB533" s="2">
        <v>75.099999999999994</v>
      </c>
      <c r="AC533" s="2">
        <v>73</v>
      </c>
      <c r="AD533" s="2">
        <v>70.2</v>
      </c>
      <c r="AE533" s="2">
        <v>66.900000000000006</v>
      </c>
      <c r="AF533" s="2">
        <v>62.9</v>
      </c>
      <c r="AG533" s="2">
        <v>58</v>
      </c>
      <c r="AH533" s="2">
        <v>52.5</v>
      </c>
      <c r="AI533" s="23">
        <v>46.1</v>
      </c>
      <c r="AJ533" s="1102"/>
      <c r="AK533" s="1102"/>
    </row>
    <row r="534" spans="2:37" x14ac:dyDescent="0.2">
      <c r="B534" s="1155"/>
      <c r="C534" s="928"/>
      <c r="D534" s="932"/>
      <c r="E534" s="933"/>
      <c r="F534" s="1264"/>
      <c r="G534" s="940"/>
      <c r="H534" s="962"/>
      <c r="I534" s="1" t="s">
        <v>22</v>
      </c>
      <c r="J534" s="980"/>
      <c r="K534" s="5"/>
      <c r="L534" s="5" t="s">
        <v>9</v>
      </c>
      <c r="M534" s="5"/>
      <c r="N534" s="612">
        <v>95</v>
      </c>
      <c r="O534" s="671">
        <f t="shared" si="196"/>
        <v>91.75</v>
      </c>
      <c r="P534" s="788">
        <f t="shared" si="193"/>
        <v>90.06</v>
      </c>
      <c r="Q534" s="612">
        <v>88.5</v>
      </c>
      <c r="R534" s="671">
        <f t="shared" si="197"/>
        <v>86.8</v>
      </c>
      <c r="S534" s="612">
        <v>85.1</v>
      </c>
      <c r="T534" s="788">
        <f t="shared" si="194"/>
        <v>85.051999999999992</v>
      </c>
      <c r="U534" s="788">
        <f t="shared" si="195"/>
        <v>84.14</v>
      </c>
      <c r="V534" s="671">
        <f t="shared" si="198"/>
        <v>83.9</v>
      </c>
      <c r="W534" s="766">
        <v>82.7</v>
      </c>
      <c r="X534" s="671">
        <f t="shared" si="199"/>
        <v>81.400000000000006</v>
      </c>
      <c r="Y534" s="766">
        <v>80.099999999999994</v>
      </c>
      <c r="Z534" s="671">
        <f t="shared" si="200"/>
        <v>78.599999999999994</v>
      </c>
      <c r="AA534" s="766">
        <v>77.099999999999994</v>
      </c>
      <c r="AB534" s="766">
        <v>75.099999999999994</v>
      </c>
      <c r="AC534" s="766">
        <v>73</v>
      </c>
      <c r="AD534" s="766">
        <v>70.2</v>
      </c>
      <c r="AE534" s="766">
        <v>66.900000000000006</v>
      </c>
      <c r="AF534" s="766">
        <v>62.9</v>
      </c>
      <c r="AG534" s="766">
        <v>58</v>
      </c>
      <c r="AH534" s="766">
        <v>52.5</v>
      </c>
      <c r="AI534" s="769">
        <v>46.1</v>
      </c>
      <c r="AJ534" s="1102"/>
      <c r="AK534" s="1102"/>
    </row>
    <row r="535" spans="2:37" ht="24.75" customHeight="1" x14ac:dyDescent="0.2">
      <c r="B535" s="1156"/>
      <c r="C535" s="986"/>
      <c r="D535" s="945"/>
      <c r="E535" s="946"/>
      <c r="F535" s="1265"/>
      <c r="G535" s="948"/>
      <c r="H535" s="963"/>
      <c r="I535" s="1" t="s">
        <v>23</v>
      </c>
      <c r="J535" s="980"/>
      <c r="K535" s="5"/>
      <c r="L535" s="5" t="s">
        <v>9</v>
      </c>
      <c r="M535" s="5"/>
      <c r="N535" s="612">
        <v>95</v>
      </c>
      <c r="O535" s="671">
        <f t="shared" si="196"/>
        <v>91.75</v>
      </c>
      <c r="P535" s="788">
        <f t="shared" si="193"/>
        <v>90.06</v>
      </c>
      <c r="Q535" s="612">
        <v>88.5</v>
      </c>
      <c r="R535" s="671">
        <f t="shared" si="197"/>
        <v>86.8</v>
      </c>
      <c r="S535" s="612">
        <v>85.1</v>
      </c>
      <c r="T535" s="788">
        <f t="shared" si="194"/>
        <v>85.051999999999992</v>
      </c>
      <c r="U535" s="788">
        <f t="shared" si="195"/>
        <v>84.14</v>
      </c>
      <c r="V535" s="671">
        <f t="shared" si="198"/>
        <v>83.9</v>
      </c>
      <c r="W535" s="766">
        <v>82.7</v>
      </c>
      <c r="X535" s="671">
        <f t="shared" si="199"/>
        <v>81.400000000000006</v>
      </c>
      <c r="Y535" s="766">
        <v>80.099999999999994</v>
      </c>
      <c r="Z535" s="671">
        <f t="shared" si="200"/>
        <v>78.599999999999994</v>
      </c>
      <c r="AA535" s="766">
        <v>77.099999999999994</v>
      </c>
      <c r="AB535" s="766">
        <v>75.099999999999994</v>
      </c>
      <c r="AC535" s="766">
        <v>73</v>
      </c>
      <c r="AD535" s="766">
        <v>70.2</v>
      </c>
      <c r="AE535" s="766">
        <v>66.900000000000006</v>
      </c>
      <c r="AF535" s="766">
        <v>62.9</v>
      </c>
      <c r="AG535" s="766">
        <v>58</v>
      </c>
      <c r="AH535" s="766">
        <v>52.5</v>
      </c>
      <c r="AI535" s="769">
        <v>46.1</v>
      </c>
      <c r="AJ535" s="1102"/>
      <c r="AK535" s="1102"/>
    </row>
    <row r="536" spans="2:37" ht="39" customHeight="1" thickBot="1" x14ac:dyDescent="0.25">
      <c r="B536" s="435" t="s">
        <v>57</v>
      </c>
      <c r="C536" s="430" t="s">
        <v>93</v>
      </c>
      <c r="D536" s="1261" t="s">
        <v>164</v>
      </c>
      <c r="E536" s="1262"/>
      <c r="F536" s="457" t="s">
        <v>96</v>
      </c>
      <c r="G536" s="48" t="s">
        <v>56</v>
      </c>
      <c r="H536" s="841" t="s">
        <v>29</v>
      </c>
      <c r="I536" s="844">
        <v>2007</v>
      </c>
      <c r="J536" s="980"/>
      <c r="K536" s="585">
        <v>115</v>
      </c>
      <c r="L536" s="585">
        <v>95</v>
      </c>
      <c r="M536" s="585">
        <v>95</v>
      </c>
      <c r="N536" s="888">
        <v>95</v>
      </c>
      <c r="O536" s="883">
        <f t="shared" si="196"/>
        <v>91.75</v>
      </c>
      <c r="P536" s="792">
        <f t="shared" si="193"/>
        <v>90.06</v>
      </c>
      <c r="Q536" s="888">
        <v>88.5</v>
      </c>
      <c r="R536" s="883">
        <f t="shared" si="197"/>
        <v>86.8</v>
      </c>
      <c r="S536" s="585">
        <v>85.1</v>
      </c>
      <c r="T536" s="792">
        <f t="shared" si="194"/>
        <v>85.051999999999992</v>
      </c>
      <c r="U536" s="792">
        <f t="shared" si="195"/>
        <v>84.14</v>
      </c>
      <c r="V536" s="883">
        <f t="shared" si="198"/>
        <v>83.9</v>
      </c>
      <c r="W536" s="585">
        <v>82.7</v>
      </c>
      <c r="X536" s="883">
        <f t="shared" si="199"/>
        <v>81.400000000000006</v>
      </c>
      <c r="Y536" s="585">
        <v>80.099999999999994</v>
      </c>
      <c r="Z536" s="883">
        <f t="shared" si="200"/>
        <v>78.599999999999994</v>
      </c>
      <c r="AA536" s="585">
        <v>77.099999999999994</v>
      </c>
      <c r="AB536" s="585">
        <v>75.099999999999994</v>
      </c>
      <c r="AC536" s="585">
        <v>73</v>
      </c>
      <c r="AD536" s="585">
        <v>70.2</v>
      </c>
      <c r="AE536" s="585">
        <v>66.900000000000006</v>
      </c>
      <c r="AF536" s="27">
        <v>62.9</v>
      </c>
      <c r="AG536" s="27">
        <v>58</v>
      </c>
      <c r="AH536" s="27">
        <v>52.5</v>
      </c>
      <c r="AI536" s="28">
        <v>46.1</v>
      </c>
      <c r="AJ536" s="1102"/>
      <c r="AK536" s="1102"/>
    </row>
    <row r="537" spans="2:37" ht="13.5" thickBot="1" x14ac:dyDescent="0.25">
      <c r="B537" s="1159"/>
      <c r="C537" s="1160"/>
      <c r="D537" s="1160"/>
      <c r="E537" s="1160"/>
      <c r="F537" s="1160"/>
      <c r="G537" s="1161"/>
      <c r="H537" s="912" t="s">
        <v>94</v>
      </c>
      <c r="I537" s="913"/>
      <c r="J537" s="914"/>
      <c r="K537" s="608">
        <f>MIN(K515:K536)</f>
        <v>115</v>
      </c>
      <c r="L537" s="608">
        <f>MIN(L515:L536)</f>
        <v>95</v>
      </c>
      <c r="M537" s="608">
        <f>MIN(M515:M536)</f>
        <v>95</v>
      </c>
      <c r="N537" s="608">
        <f>MIN(N515:N536)</f>
        <v>95</v>
      </c>
      <c r="O537" s="724">
        <f t="shared" si="196"/>
        <v>91.75</v>
      </c>
      <c r="P537" s="789">
        <f t="shared" si="193"/>
        <v>90.06</v>
      </c>
      <c r="Q537" s="608">
        <f>MIN(Q515:Q536)</f>
        <v>88.5</v>
      </c>
      <c r="R537" s="724">
        <f t="shared" si="197"/>
        <v>86.8</v>
      </c>
      <c r="S537" s="608">
        <f>MIN(S515:S536)</f>
        <v>85.1</v>
      </c>
      <c r="T537" s="789">
        <f t="shared" si="194"/>
        <v>85.043999999999997</v>
      </c>
      <c r="U537" s="789">
        <f t="shared" si="195"/>
        <v>83.97999999999999</v>
      </c>
      <c r="V537" s="724">
        <f t="shared" si="198"/>
        <v>83.699999999999989</v>
      </c>
      <c r="W537" s="608">
        <f>MIN(W515:W536)</f>
        <v>82.3</v>
      </c>
      <c r="X537" s="724">
        <f t="shared" si="199"/>
        <v>81.199999999999989</v>
      </c>
      <c r="Y537" s="608">
        <f>MIN(Y515:Y536)</f>
        <v>80.099999999999994</v>
      </c>
      <c r="Z537" s="724">
        <f t="shared" si="200"/>
        <v>78.599999999999994</v>
      </c>
      <c r="AA537" s="608">
        <f>MIN(AA515:AA536)</f>
        <v>77.099999999999994</v>
      </c>
      <c r="AB537" s="608">
        <f>MIN(AB515:AB536)</f>
        <v>75.099999999999994</v>
      </c>
      <c r="AC537" s="608">
        <f>MIN(AC515:AC536)</f>
        <v>73</v>
      </c>
      <c r="AD537" s="608">
        <f>MIN(AD515:AD536)</f>
        <v>70.099999999999994</v>
      </c>
      <c r="AE537" s="867">
        <f>MIN(AE515:AE536)</f>
        <v>66.900000000000006</v>
      </c>
      <c r="AF537" s="887"/>
      <c r="AG537" s="137"/>
      <c r="AH537" s="137"/>
      <c r="AI537" s="138"/>
      <c r="AJ537" s="1103"/>
      <c r="AK537" s="1103"/>
    </row>
    <row r="538" spans="2:37" ht="25.5" customHeight="1" x14ac:dyDescent="0.2">
      <c r="B538" s="1206" t="s">
        <v>57</v>
      </c>
      <c r="C538" s="1208" t="s">
        <v>93</v>
      </c>
      <c r="D538" s="1282" t="s">
        <v>87</v>
      </c>
      <c r="E538" s="1007"/>
      <c r="F538" s="1213" t="s">
        <v>96</v>
      </c>
      <c r="G538" s="1268" t="s">
        <v>56</v>
      </c>
      <c r="H538" s="1000" t="s">
        <v>29</v>
      </c>
      <c r="I538" s="560" t="s">
        <v>558</v>
      </c>
      <c r="J538" s="1167"/>
      <c r="K538" s="403"/>
      <c r="L538" s="539" t="s">
        <v>9</v>
      </c>
      <c r="M538" s="539"/>
      <c r="N538" s="126">
        <f t="shared" ref="N538:N540" si="201">MIN(N516:N537)</f>
        <v>95</v>
      </c>
      <c r="O538" s="733">
        <f t="shared" si="196"/>
        <v>91.75</v>
      </c>
      <c r="P538" s="885">
        <f t="shared" si="193"/>
        <v>90.06</v>
      </c>
      <c r="Q538" s="126">
        <f t="shared" ref="Q538:Q539" si="202">MIN(Q516:Q537)</f>
        <v>88.5</v>
      </c>
      <c r="R538" s="733">
        <f t="shared" si="197"/>
        <v>86.8</v>
      </c>
      <c r="S538" s="126">
        <f t="shared" ref="S538:S539" si="203">MIN(S516:S537)</f>
        <v>85.1</v>
      </c>
      <c r="T538" s="820">
        <f t="shared" si="194"/>
        <v>85.051999999999992</v>
      </c>
      <c r="U538" s="820">
        <f t="shared" si="195"/>
        <v>84.14</v>
      </c>
      <c r="V538" s="733">
        <f t="shared" si="198"/>
        <v>83.9</v>
      </c>
      <c r="W538" s="126">
        <v>82.7</v>
      </c>
      <c r="X538" s="733">
        <f t="shared" si="199"/>
        <v>81.400000000000006</v>
      </c>
      <c r="Y538" s="126">
        <f t="shared" ref="Y538:Y539" si="204">MIN(Y516:Y537)</f>
        <v>80.099999999999994</v>
      </c>
      <c r="Z538" s="733">
        <f t="shared" si="200"/>
        <v>78.599999999999994</v>
      </c>
      <c r="AA538" s="126">
        <f>MIN(AA516:AA537)</f>
        <v>77.099999999999994</v>
      </c>
      <c r="AB538" s="126">
        <f t="shared" ref="AB538:AE538" si="205">MIN(AB516:AB537)</f>
        <v>75.099999999999994</v>
      </c>
      <c r="AC538" s="126">
        <f t="shared" si="205"/>
        <v>73</v>
      </c>
      <c r="AD538" s="126">
        <v>70.2</v>
      </c>
      <c r="AE538" s="126">
        <f t="shared" si="205"/>
        <v>66.900000000000006</v>
      </c>
      <c r="AF538" s="126">
        <v>62.9</v>
      </c>
      <c r="AG538" s="126">
        <v>58</v>
      </c>
      <c r="AH538" s="126">
        <v>52.5</v>
      </c>
      <c r="AI538" s="853">
        <v>46.1</v>
      </c>
      <c r="AJ538" s="1342" t="s">
        <v>568</v>
      </c>
      <c r="AK538" s="1149" t="s">
        <v>569</v>
      </c>
    </row>
    <row r="539" spans="2:37" x14ac:dyDescent="0.2">
      <c r="B539" s="1207"/>
      <c r="C539" s="1267"/>
      <c r="D539" s="945"/>
      <c r="E539" s="946"/>
      <c r="F539" s="1214"/>
      <c r="G539" s="1269"/>
      <c r="H539" s="1002"/>
      <c r="I539" s="532" t="s">
        <v>559</v>
      </c>
      <c r="J539" s="1168"/>
      <c r="K539" s="514"/>
      <c r="L539" s="768" t="s">
        <v>9</v>
      </c>
      <c r="M539" s="768"/>
      <c r="N539" s="766">
        <f t="shared" si="201"/>
        <v>95</v>
      </c>
      <c r="O539" s="671">
        <f t="shared" si="196"/>
        <v>91.75</v>
      </c>
      <c r="P539" s="788">
        <f t="shared" si="193"/>
        <v>90.06</v>
      </c>
      <c r="Q539" s="766">
        <f t="shared" si="202"/>
        <v>88.5</v>
      </c>
      <c r="R539" s="671">
        <f t="shared" si="197"/>
        <v>86.8</v>
      </c>
      <c r="S539" s="766">
        <f t="shared" si="203"/>
        <v>85.1</v>
      </c>
      <c r="T539" s="788">
        <f t="shared" si="194"/>
        <v>85.051999999999992</v>
      </c>
      <c r="U539" s="788">
        <f t="shared" si="195"/>
        <v>84.14</v>
      </c>
      <c r="V539" s="671">
        <f t="shared" si="198"/>
        <v>83.9</v>
      </c>
      <c r="W539" s="766">
        <v>82.7</v>
      </c>
      <c r="X539" s="671">
        <f t="shared" si="199"/>
        <v>81.400000000000006</v>
      </c>
      <c r="Y539" s="766">
        <f t="shared" si="204"/>
        <v>80.099999999999994</v>
      </c>
      <c r="Z539" s="671">
        <f t="shared" si="200"/>
        <v>78.599999999999994</v>
      </c>
      <c r="AA539" s="766">
        <f>MIN(AA517:AA538)</f>
        <v>77.099999999999994</v>
      </c>
      <c r="AB539" s="766">
        <f t="shared" ref="AB539:AE539" si="206">MIN(AB517:AB538)</f>
        <v>75.099999999999994</v>
      </c>
      <c r="AC539" s="766">
        <f t="shared" si="206"/>
        <v>73</v>
      </c>
      <c r="AD539" s="766">
        <v>70.2</v>
      </c>
      <c r="AE539" s="766">
        <f t="shared" si="206"/>
        <v>66.900000000000006</v>
      </c>
      <c r="AF539" s="766">
        <v>62.9</v>
      </c>
      <c r="AG539" s="766">
        <v>58</v>
      </c>
      <c r="AH539" s="766">
        <v>52.5</v>
      </c>
      <c r="AI539" s="769">
        <v>46.1</v>
      </c>
      <c r="AJ539" s="1343"/>
      <c r="AK539" s="1102"/>
    </row>
    <row r="540" spans="2:37" ht="38.25" customHeight="1" thickBot="1" x14ac:dyDescent="0.25">
      <c r="B540" s="436" t="s">
        <v>57</v>
      </c>
      <c r="C540" s="429" t="s">
        <v>557</v>
      </c>
      <c r="D540" s="1217" t="s">
        <v>567</v>
      </c>
      <c r="E540" s="1218"/>
      <c r="F540" s="409" t="s">
        <v>96</v>
      </c>
      <c r="G540" s="434" t="s">
        <v>56</v>
      </c>
      <c r="H540" s="436" t="s">
        <v>29</v>
      </c>
      <c r="I540" s="433">
        <v>2010</v>
      </c>
      <c r="J540" s="1169"/>
      <c r="K540" s="504">
        <v>115</v>
      </c>
      <c r="L540" s="504">
        <v>95</v>
      </c>
      <c r="M540" s="504">
        <v>95</v>
      </c>
      <c r="N540" s="847">
        <f t="shared" si="201"/>
        <v>95</v>
      </c>
      <c r="O540" s="764">
        <f t="shared" si="196"/>
        <v>91.75</v>
      </c>
      <c r="P540" s="858">
        <f t="shared" si="193"/>
        <v>90.06</v>
      </c>
      <c r="Q540" s="847">
        <v>88.5</v>
      </c>
      <c r="R540" s="764">
        <f t="shared" si="197"/>
        <v>86.8</v>
      </c>
      <c r="S540" s="847">
        <v>85.1</v>
      </c>
      <c r="T540" s="791">
        <f t="shared" si="194"/>
        <v>85.051999999999992</v>
      </c>
      <c r="U540" s="791">
        <f t="shared" si="195"/>
        <v>84.14</v>
      </c>
      <c r="V540" s="764">
        <f t="shared" si="198"/>
        <v>83.9</v>
      </c>
      <c r="W540" s="847">
        <v>82.7</v>
      </c>
      <c r="X540" s="764">
        <f t="shared" si="199"/>
        <v>81.400000000000006</v>
      </c>
      <c r="Y540" s="847">
        <v>80.099999999999994</v>
      </c>
      <c r="Z540" s="764">
        <f t="shared" si="200"/>
        <v>78.599999999999994</v>
      </c>
      <c r="AA540" s="847">
        <v>77.099999999999994</v>
      </c>
      <c r="AB540" s="847">
        <v>75.099999999999994</v>
      </c>
      <c r="AC540" s="847">
        <v>73</v>
      </c>
      <c r="AD540" s="847">
        <v>70.2</v>
      </c>
      <c r="AE540" s="847">
        <v>66.900000000000006</v>
      </c>
      <c r="AF540" s="847">
        <v>62.9</v>
      </c>
      <c r="AG540" s="847">
        <v>58</v>
      </c>
      <c r="AH540" s="847">
        <v>52.5</v>
      </c>
      <c r="AI540" s="860">
        <v>46.1</v>
      </c>
      <c r="AJ540" s="1344"/>
      <c r="AK540" s="1103"/>
    </row>
    <row r="541" spans="2:37" x14ac:dyDescent="0.2">
      <c r="B541" s="390"/>
      <c r="C541" s="390"/>
      <c r="D541" s="390"/>
      <c r="E541" s="390"/>
      <c r="F541" s="100"/>
      <c r="G541" s="100"/>
      <c r="H541" s="390"/>
      <c r="I541" s="15"/>
      <c r="J541" s="391"/>
      <c r="K541" s="391"/>
      <c r="L541" s="17"/>
      <c r="M541" s="17"/>
      <c r="N541" s="17"/>
      <c r="O541" s="17"/>
      <c r="P541" s="495"/>
      <c r="Q541" s="17"/>
      <c r="R541" s="17"/>
      <c r="S541" s="17"/>
      <c r="T541" s="495"/>
      <c r="U541" s="495"/>
      <c r="V541" s="17"/>
      <c r="W541" s="17"/>
      <c r="X541" s="17"/>
      <c r="Y541" s="17"/>
      <c r="Z541" s="17"/>
      <c r="AA541" s="17"/>
      <c r="AB541" s="17"/>
      <c r="AC541" s="17"/>
      <c r="AD541" s="17"/>
      <c r="AE541" s="17"/>
      <c r="AF541" s="17"/>
      <c r="AG541" s="17"/>
      <c r="AH541" s="17"/>
      <c r="AI541" s="17"/>
      <c r="AJ541" s="17"/>
    </row>
    <row r="542" spans="2:37" ht="13.5" thickBot="1" x14ac:dyDescent="0.25">
      <c r="B542" s="33"/>
      <c r="C542" s="33"/>
      <c r="D542" s="33"/>
      <c r="E542" s="33"/>
      <c r="F542" s="100"/>
      <c r="G542" s="100"/>
      <c r="H542" s="33"/>
      <c r="I542" s="15"/>
      <c r="J542" s="16"/>
      <c r="K542" s="16"/>
      <c r="L542" s="17"/>
      <c r="M542" s="17"/>
      <c r="N542" s="17"/>
      <c r="O542" s="17"/>
      <c r="P542" s="495"/>
      <c r="Q542" s="17"/>
      <c r="R542" s="17"/>
      <c r="S542" s="17"/>
      <c r="T542" s="495"/>
      <c r="U542" s="495"/>
      <c r="V542" s="17"/>
      <c r="W542" s="17"/>
      <c r="X542" s="17"/>
      <c r="Y542" s="17"/>
      <c r="Z542" s="17"/>
      <c r="AA542" s="17"/>
      <c r="AB542" s="17"/>
      <c r="AC542" s="17"/>
      <c r="AD542" s="17"/>
      <c r="AE542" s="17"/>
      <c r="AF542" s="17"/>
      <c r="AG542" s="17"/>
      <c r="AH542" s="17"/>
      <c r="AI542" s="17"/>
      <c r="AJ542" s="17"/>
    </row>
    <row r="543" spans="2:37" ht="20.25" customHeight="1" x14ac:dyDescent="0.2">
      <c r="B543" s="1276" t="s">
        <v>171</v>
      </c>
      <c r="C543" s="1277"/>
      <c r="D543" s="1277"/>
      <c r="E543" s="1277"/>
      <c r="F543" s="1277"/>
      <c r="G543" s="1277"/>
      <c r="H543" s="1277"/>
      <c r="I543" s="1277"/>
      <c r="J543" s="1278"/>
      <c r="K543" s="921" t="s">
        <v>95</v>
      </c>
      <c r="L543" s="922"/>
      <c r="M543" s="922"/>
      <c r="N543" s="922"/>
      <c r="O543" s="922"/>
      <c r="P543" s="922"/>
      <c r="Q543" s="922"/>
      <c r="R543" s="922"/>
      <c r="S543" s="922"/>
      <c r="T543" s="922"/>
      <c r="U543" s="922"/>
      <c r="V543" s="922"/>
      <c r="W543" s="922"/>
      <c r="X543" s="922"/>
      <c r="Y543" s="922"/>
      <c r="Z543" s="922"/>
      <c r="AA543" s="922"/>
      <c r="AB543" s="922"/>
      <c r="AC543" s="922"/>
      <c r="AD543" s="922"/>
      <c r="AE543" s="922"/>
      <c r="AF543" s="922"/>
      <c r="AG543" s="922"/>
      <c r="AH543" s="922"/>
      <c r="AI543" s="923"/>
      <c r="AJ543" s="1339" t="s">
        <v>473</v>
      </c>
      <c r="AK543" s="1339" t="s">
        <v>472</v>
      </c>
    </row>
    <row r="544" spans="2:37" ht="25.5" customHeight="1" thickBot="1" x14ac:dyDescent="0.25">
      <c r="B544" s="1279"/>
      <c r="C544" s="1280"/>
      <c r="D544" s="1280"/>
      <c r="E544" s="1280"/>
      <c r="F544" s="1280"/>
      <c r="G544" s="1280"/>
      <c r="H544" s="1280"/>
      <c r="I544" s="1280"/>
      <c r="J544" s="1281"/>
      <c r="K544" s="949" t="s">
        <v>169</v>
      </c>
      <c r="L544" s="950"/>
      <c r="M544" s="950"/>
      <c r="N544" s="950"/>
      <c r="O544" s="950"/>
      <c r="P544" s="950"/>
      <c r="Q544" s="950"/>
      <c r="R544" s="950"/>
      <c r="S544" s="950"/>
      <c r="T544" s="950"/>
      <c r="U544" s="950"/>
      <c r="V544" s="950"/>
      <c r="W544" s="950"/>
      <c r="X544" s="950"/>
      <c r="Y544" s="950"/>
      <c r="Z544" s="950"/>
      <c r="AA544" s="950"/>
      <c r="AB544" s="950"/>
      <c r="AC544" s="950"/>
      <c r="AD544" s="950"/>
      <c r="AE544" s="950"/>
      <c r="AF544" s="950"/>
      <c r="AG544" s="950"/>
      <c r="AH544" s="950"/>
      <c r="AI544" s="951"/>
      <c r="AJ544" s="1102"/>
      <c r="AK544" s="1102"/>
    </row>
    <row r="545" spans="2:37" ht="26.25" thickBot="1" x14ac:dyDescent="0.25">
      <c r="B545" s="51" t="s">
        <v>41</v>
      </c>
      <c r="C545" s="52" t="s">
        <v>42</v>
      </c>
      <c r="D545" s="971" t="s">
        <v>43</v>
      </c>
      <c r="E545" s="997"/>
      <c r="F545" s="101" t="s">
        <v>177</v>
      </c>
      <c r="G545" s="53" t="s">
        <v>47</v>
      </c>
      <c r="H545" s="54" t="s">
        <v>0</v>
      </c>
      <c r="I545" s="55" t="s">
        <v>1</v>
      </c>
      <c r="J545" s="55" t="s">
        <v>2</v>
      </c>
      <c r="K545" s="56" t="s">
        <v>3</v>
      </c>
      <c r="L545" s="56" t="s">
        <v>4</v>
      </c>
      <c r="M545" s="57" t="s">
        <v>5</v>
      </c>
      <c r="N545" s="58" t="s">
        <v>6</v>
      </c>
      <c r="O545" s="58">
        <v>150</v>
      </c>
      <c r="P545" s="779">
        <v>176</v>
      </c>
      <c r="Q545" s="58">
        <v>200</v>
      </c>
      <c r="R545" s="58">
        <v>250</v>
      </c>
      <c r="S545" s="58">
        <v>300</v>
      </c>
      <c r="T545" s="779">
        <v>302</v>
      </c>
      <c r="U545" s="779">
        <v>340</v>
      </c>
      <c r="V545" s="58">
        <v>350</v>
      </c>
      <c r="W545" s="58">
        <v>400</v>
      </c>
      <c r="X545" s="58">
        <v>450</v>
      </c>
      <c r="Y545" s="58">
        <v>500</v>
      </c>
      <c r="Z545" s="58">
        <v>550</v>
      </c>
      <c r="AA545" s="58">
        <v>600</v>
      </c>
      <c r="AB545" s="58">
        <v>650</v>
      </c>
      <c r="AC545" s="58">
        <v>700</v>
      </c>
      <c r="AD545" s="58">
        <v>750</v>
      </c>
      <c r="AE545" s="58">
        <v>800</v>
      </c>
      <c r="AF545" s="58">
        <v>850</v>
      </c>
      <c r="AG545" s="58">
        <v>900</v>
      </c>
      <c r="AH545" s="58">
        <v>950</v>
      </c>
      <c r="AI545" s="59">
        <v>1000</v>
      </c>
      <c r="AJ545" s="1102"/>
      <c r="AK545" s="1102"/>
    </row>
    <row r="546" spans="2:37" ht="12.75" customHeight="1" x14ac:dyDescent="0.2">
      <c r="B546" s="1188" t="s">
        <v>55</v>
      </c>
      <c r="C546" s="1286" t="s">
        <v>170</v>
      </c>
      <c r="D546" s="1006" t="s">
        <v>74</v>
      </c>
      <c r="E546" s="1007"/>
      <c r="F546" s="1008" t="s">
        <v>96</v>
      </c>
      <c r="G546" s="1285" t="s">
        <v>96</v>
      </c>
      <c r="H546" s="1179" t="s">
        <v>29</v>
      </c>
      <c r="I546" s="60">
        <v>1989</v>
      </c>
      <c r="J546" s="979" t="s">
        <v>570</v>
      </c>
      <c r="K546" s="61">
        <v>125</v>
      </c>
      <c r="L546" s="61">
        <v>105</v>
      </c>
      <c r="M546" s="61"/>
      <c r="N546" s="61">
        <v>105</v>
      </c>
      <c r="O546" s="671">
        <f t="shared" ref="O546:O560" si="207">N546-(0.5*(N546-Q546))</f>
        <v>101.5</v>
      </c>
      <c r="P546" s="787">
        <f>IF(O546="",IF(N546="","",(N546-(N546-Q546)/($Q$5-$N$5)*($P$5-$N$5))),(O546-(O546-Q546)/($Q$5-$O$5)*($P$5-$O$5)))</f>
        <v>99.68</v>
      </c>
      <c r="Q546" s="61">
        <v>98</v>
      </c>
      <c r="R546" s="671">
        <f t="shared" ref="R546:R560" si="208">Q546-(0.5*(Q546-S546))</f>
        <v>96.05</v>
      </c>
      <c r="S546" s="61">
        <v>94.1</v>
      </c>
      <c r="T546" s="787">
        <f>IF(S546="","",(S546-(S546-W546)/($W$5-$S$5)*($T$5-$S$5)))</f>
        <v>94.047999999999988</v>
      </c>
      <c r="U546" s="787">
        <f>IF(S546="","",(S546-(S546-W546)/($W$5-$S$5)*($U$5-$S$5)))</f>
        <v>93.06</v>
      </c>
      <c r="V546" s="671">
        <f t="shared" ref="V546:V560" si="209">S546-(0.5*(S546-W546))</f>
        <v>92.8</v>
      </c>
      <c r="W546" s="61">
        <v>91.5</v>
      </c>
      <c r="X546" s="671">
        <f t="shared" ref="X546:X560" si="210">W546-(0.5*(W546-Y546))</f>
        <v>90</v>
      </c>
      <c r="Y546" s="61">
        <v>88.5</v>
      </c>
      <c r="Z546" s="671">
        <f t="shared" ref="Z546:Z560" si="211">Y546-(0.5*(Y546-AA546))</f>
        <v>86.9</v>
      </c>
      <c r="AA546" s="61">
        <v>85.3</v>
      </c>
      <c r="AB546" s="61">
        <v>83</v>
      </c>
      <c r="AC546" s="61">
        <v>80.599999999999994</v>
      </c>
      <c r="AD546" s="61">
        <v>77.5</v>
      </c>
      <c r="AE546" s="61">
        <v>74</v>
      </c>
      <c r="AF546" s="61"/>
      <c r="AG546" s="61"/>
      <c r="AH546" s="61"/>
      <c r="AI546" s="62"/>
      <c r="AJ546" s="1102"/>
      <c r="AK546" s="1102"/>
    </row>
    <row r="547" spans="2:37" ht="12.75" customHeight="1" x14ac:dyDescent="0.2">
      <c r="B547" s="925"/>
      <c r="C547" s="1244"/>
      <c r="D547" s="932"/>
      <c r="E547" s="933"/>
      <c r="F547" s="982"/>
      <c r="G547" s="940"/>
      <c r="H547" s="962"/>
      <c r="I547" s="11" t="s">
        <v>32</v>
      </c>
      <c r="J547" s="980"/>
      <c r="K547" s="5"/>
      <c r="L547" s="5" t="s">
        <v>9</v>
      </c>
      <c r="M547" s="5"/>
      <c r="N547" s="612">
        <v>105</v>
      </c>
      <c r="O547" s="671">
        <f t="shared" si="207"/>
        <v>101.5</v>
      </c>
      <c r="P547" s="788">
        <f t="shared" ref="P547:P571" si="212">IF(O547="",IF(N547="","",(N547-(N547-Q547)/($Q$5-$N$5)*($P$5-$N$5))),(O547-(O547-Q547)/($Q$5-$O$5)*($P$5-$O$5)))</f>
        <v>99.68</v>
      </c>
      <c r="Q547" s="612">
        <v>98</v>
      </c>
      <c r="R547" s="671">
        <f t="shared" si="208"/>
        <v>96.05</v>
      </c>
      <c r="S547" s="612">
        <v>94.1</v>
      </c>
      <c r="T547" s="788">
        <f t="shared" ref="T547:T571" si="213">IF(S547="","",(S547-(S547-W547)/($W$5-$S$5)*($T$5-$S$5)))</f>
        <v>94.047999999999988</v>
      </c>
      <c r="U547" s="788">
        <f t="shared" ref="U547:U571" si="214">IF(S547="","",(S547-(S547-W547)/($W$5-$S$5)*($U$5-$S$5)))</f>
        <v>93.06</v>
      </c>
      <c r="V547" s="671">
        <f t="shared" si="209"/>
        <v>92.8</v>
      </c>
      <c r="W547" s="612">
        <v>91.5</v>
      </c>
      <c r="X547" s="671">
        <f t="shared" si="210"/>
        <v>90</v>
      </c>
      <c r="Y547" s="612">
        <v>88.5</v>
      </c>
      <c r="Z547" s="671">
        <f t="shared" si="211"/>
        <v>86.9</v>
      </c>
      <c r="AA547" s="612">
        <v>85.3</v>
      </c>
      <c r="AB547" s="612">
        <v>83</v>
      </c>
      <c r="AC547" s="612">
        <v>80.599999999999994</v>
      </c>
      <c r="AD547" s="612">
        <v>77.5</v>
      </c>
      <c r="AE547" s="612">
        <v>74</v>
      </c>
      <c r="AF547" s="4"/>
      <c r="AG547" s="4"/>
      <c r="AH547" s="4"/>
      <c r="AI547" s="25"/>
      <c r="AJ547" s="1102"/>
      <c r="AK547" s="1102"/>
    </row>
    <row r="548" spans="2:37" ht="12.75" customHeight="1" x14ac:dyDescent="0.2">
      <c r="B548" s="925"/>
      <c r="C548" s="1244"/>
      <c r="D548" s="932"/>
      <c r="E548" s="933"/>
      <c r="F548" s="982"/>
      <c r="G548" s="940"/>
      <c r="H548" s="962"/>
      <c r="I548" s="11" t="s">
        <v>35</v>
      </c>
      <c r="J548" s="980"/>
      <c r="K548" s="5"/>
      <c r="L548" s="5" t="s">
        <v>9</v>
      </c>
      <c r="M548" s="5"/>
      <c r="N548" s="612">
        <v>105</v>
      </c>
      <c r="O548" s="671">
        <f t="shared" si="207"/>
        <v>101.5</v>
      </c>
      <c r="P548" s="788">
        <f t="shared" si="212"/>
        <v>99.68</v>
      </c>
      <c r="Q548" s="612">
        <v>98</v>
      </c>
      <c r="R548" s="671">
        <f t="shared" si="208"/>
        <v>96.05</v>
      </c>
      <c r="S548" s="612">
        <v>94.1</v>
      </c>
      <c r="T548" s="788">
        <f t="shared" si="213"/>
        <v>94.047999999999988</v>
      </c>
      <c r="U548" s="788">
        <f t="shared" si="214"/>
        <v>93.06</v>
      </c>
      <c r="V548" s="671">
        <f t="shared" si="209"/>
        <v>92.8</v>
      </c>
      <c r="W548" s="612">
        <v>91.5</v>
      </c>
      <c r="X548" s="671">
        <f t="shared" si="210"/>
        <v>90</v>
      </c>
      <c r="Y548" s="612">
        <v>88.5</v>
      </c>
      <c r="Z548" s="671">
        <f t="shared" si="211"/>
        <v>86.9</v>
      </c>
      <c r="AA548" s="612">
        <v>85.3</v>
      </c>
      <c r="AB548" s="612">
        <v>83</v>
      </c>
      <c r="AC548" s="612">
        <v>80.599999999999994</v>
      </c>
      <c r="AD548" s="612">
        <v>77.5</v>
      </c>
      <c r="AE548" s="612">
        <v>74</v>
      </c>
      <c r="AF548" s="4"/>
      <c r="AG548" s="4"/>
      <c r="AH548" s="4"/>
      <c r="AI548" s="25"/>
      <c r="AJ548" s="1102"/>
      <c r="AK548" s="1102"/>
    </row>
    <row r="549" spans="2:37" ht="12.75" customHeight="1" x14ac:dyDescent="0.2">
      <c r="B549" s="985"/>
      <c r="C549" s="1245"/>
      <c r="D549" s="945"/>
      <c r="E549" s="946"/>
      <c r="F549" s="996"/>
      <c r="G549" s="948"/>
      <c r="H549" s="963"/>
      <c r="I549" s="11" t="s">
        <v>10</v>
      </c>
      <c r="J549" s="980"/>
      <c r="K549" s="5"/>
      <c r="L549" s="5" t="s">
        <v>9</v>
      </c>
      <c r="M549" s="5"/>
      <c r="N549" s="612">
        <v>105</v>
      </c>
      <c r="O549" s="671">
        <f t="shared" si="207"/>
        <v>101.5</v>
      </c>
      <c r="P549" s="788">
        <f t="shared" si="212"/>
        <v>99.68</v>
      </c>
      <c r="Q549" s="612">
        <v>98</v>
      </c>
      <c r="R549" s="671">
        <f t="shared" si="208"/>
        <v>96.05</v>
      </c>
      <c r="S549" s="612">
        <v>94.1</v>
      </c>
      <c r="T549" s="788">
        <f t="shared" si="213"/>
        <v>94.047999999999988</v>
      </c>
      <c r="U549" s="788">
        <f t="shared" si="214"/>
        <v>93.06</v>
      </c>
      <c r="V549" s="671">
        <f t="shared" si="209"/>
        <v>92.8</v>
      </c>
      <c r="W549" s="612">
        <v>91.5</v>
      </c>
      <c r="X549" s="671">
        <f t="shared" si="210"/>
        <v>90</v>
      </c>
      <c r="Y549" s="612">
        <v>88.5</v>
      </c>
      <c r="Z549" s="671">
        <f t="shared" si="211"/>
        <v>86.9</v>
      </c>
      <c r="AA549" s="612">
        <v>85.3</v>
      </c>
      <c r="AB549" s="612">
        <v>83</v>
      </c>
      <c r="AC549" s="612">
        <v>80.599999999999994</v>
      </c>
      <c r="AD549" s="612">
        <v>77.5</v>
      </c>
      <c r="AE549" s="612">
        <v>74</v>
      </c>
      <c r="AF549" s="4"/>
      <c r="AG549" s="4"/>
      <c r="AH549" s="4"/>
      <c r="AI549" s="25"/>
      <c r="AJ549" s="1102"/>
      <c r="AK549" s="1102"/>
    </row>
    <row r="550" spans="2:37" ht="12.75" customHeight="1" x14ac:dyDescent="0.2">
      <c r="B550" s="924" t="s">
        <v>57</v>
      </c>
      <c r="C550" s="1243" t="s">
        <v>136</v>
      </c>
      <c r="D550" s="930" t="s">
        <v>75</v>
      </c>
      <c r="E550" s="931"/>
      <c r="F550" s="1052">
        <v>800</v>
      </c>
      <c r="G550" s="939" t="s">
        <v>56</v>
      </c>
      <c r="H550" s="961" t="s">
        <v>29</v>
      </c>
      <c r="I550" s="11">
        <v>1992</v>
      </c>
      <c r="J550" s="980"/>
      <c r="K550" s="4">
        <v>125</v>
      </c>
      <c r="L550" s="4">
        <v>105</v>
      </c>
      <c r="M550" s="4">
        <v>105</v>
      </c>
      <c r="N550" s="612">
        <v>105</v>
      </c>
      <c r="O550" s="671">
        <f t="shared" si="207"/>
        <v>101.5</v>
      </c>
      <c r="P550" s="788">
        <f t="shared" si="212"/>
        <v>99.68</v>
      </c>
      <c r="Q550" s="612">
        <v>98</v>
      </c>
      <c r="R550" s="671">
        <f t="shared" si="208"/>
        <v>96.05</v>
      </c>
      <c r="S550" s="612">
        <v>94.1</v>
      </c>
      <c r="T550" s="788">
        <f t="shared" si="213"/>
        <v>94.047999999999988</v>
      </c>
      <c r="U550" s="788">
        <f t="shared" si="214"/>
        <v>93.06</v>
      </c>
      <c r="V550" s="671">
        <f t="shared" si="209"/>
        <v>92.8</v>
      </c>
      <c r="W550" s="612">
        <v>91.5</v>
      </c>
      <c r="X550" s="671">
        <f t="shared" si="210"/>
        <v>90</v>
      </c>
      <c r="Y550" s="612">
        <v>88.5</v>
      </c>
      <c r="Z550" s="671">
        <f t="shared" si="211"/>
        <v>86.9</v>
      </c>
      <c r="AA550" s="612">
        <v>85.3</v>
      </c>
      <c r="AB550" s="612">
        <v>83</v>
      </c>
      <c r="AC550" s="612">
        <v>80.599999999999994</v>
      </c>
      <c r="AD550" s="612">
        <v>77.5</v>
      </c>
      <c r="AE550" s="612">
        <v>74</v>
      </c>
      <c r="AF550" s="4"/>
      <c r="AG550" s="4"/>
      <c r="AH550" s="4"/>
      <c r="AI550" s="25"/>
      <c r="AJ550" s="1102"/>
      <c r="AK550" s="1102"/>
    </row>
    <row r="551" spans="2:37" ht="12.75" customHeight="1" x14ac:dyDescent="0.2">
      <c r="B551" s="925"/>
      <c r="C551" s="1244"/>
      <c r="D551" s="932"/>
      <c r="E551" s="933"/>
      <c r="F551" s="1142"/>
      <c r="G551" s="940"/>
      <c r="H551" s="962"/>
      <c r="I551" s="11" t="s">
        <v>11</v>
      </c>
      <c r="J551" s="980"/>
      <c r="K551" s="5"/>
      <c r="L551" s="5" t="s">
        <v>9</v>
      </c>
      <c r="M551" s="5"/>
      <c r="N551" s="612">
        <v>105</v>
      </c>
      <c r="O551" s="671">
        <f t="shared" si="207"/>
        <v>101.5</v>
      </c>
      <c r="P551" s="788">
        <f t="shared" si="212"/>
        <v>99.68</v>
      </c>
      <c r="Q551" s="612">
        <v>98</v>
      </c>
      <c r="R551" s="671">
        <f t="shared" si="208"/>
        <v>96.05</v>
      </c>
      <c r="S551" s="612">
        <v>94.1</v>
      </c>
      <c r="T551" s="788">
        <f t="shared" si="213"/>
        <v>94.047999999999988</v>
      </c>
      <c r="U551" s="788">
        <f t="shared" si="214"/>
        <v>93.06</v>
      </c>
      <c r="V551" s="671">
        <f t="shared" si="209"/>
        <v>92.8</v>
      </c>
      <c r="W551" s="612">
        <v>91.5</v>
      </c>
      <c r="X551" s="671">
        <f t="shared" si="210"/>
        <v>90</v>
      </c>
      <c r="Y551" s="612">
        <v>88.5</v>
      </c>
      <c r="Z551" s="671">
        <f t="shared" si="211"/>
        <v>86.9</v>
      </c>
      <c r="AA551" s="612">
        <v>85.3</v>
      </c>
      <c r="AB551" s="612">
        <v>83</v>
      </c>
      <c r="AC551" s="612">
        <v>80.599999999999994</v>
      </c>
      <c r="AD551" s="612">
        <v>77.5</v>
      </c>
      <c r="AE551" s="612">
        <v>74</v>
      </c>
      <c r="AF551" s="4"/>
      <c r="AG551" s="4"/>
      <c r="AH551" s="4"/>
      <c r="AI551" s="25"/>
      <c r="AJ551" s="1102"/>
      <c r="AK551" s="1102"/>
    </row>
    <row r="552" spans="2:37" ht="12.75" customHeight="1" x14ac:dyDescent="0.2">
      <c r="B552" s="925"/>
      <c r="C552" s="1244"/>
      <c r="D552" s="932"/>
      <c r="E552" s="933"/>
      <c r="F552" s="1142"/>
      <c r="G552" s="940"/>
      <c r="H552" s="962"/>
      <c r="I552" s="11" t="s">
        <v>12</v>
      </c>
      <c r="J552" s="980"/>
      <c r="K552" s="5"/>
      <c r="L552" s="5" t="s">
        <v>9</v>
      </c>
      <c r="M552" s="5"/>
      <c r="N552" s="612">
        <v>105</v>
      </c>
      <c r="O552" s="671">
        <f t="shared" si="207"/>
        <v>101.5</v>
      </c>
      <c r="P552" s="788">
        <f t="shared" si="212"/>
        <v>99.68</v>
      </c>
      <c r="Q552" s="612">
        <v>98</v>
      </c>
      <c r="R552" s="671">
        <f t="shared" si="208"/>
        <v>96.05</v>
      </c>
      <c r="S552" s="612">
        <v>94.1</v>
      </c>
      <c r="T552" s="788">
        <f t="shared" si="213"/>
        <v>94.047999999999988</v>
      </c>
      <c r="U552" s="788">
        <f t="shared" si="214"/>
        <v>93.06</v>
      </c>
      <c r="V552" s="671">
        <f t="shared" si="209"/>
        <v>92.8</v>
      </c>
      <c r="W552" s="612">
        <v>91.5</v>
      </c>
      <c r="X552" s="671">
        <f t="shared" si="210"/>
        <v>90</v>
      </c>
      <c r="Y552" s="612">
        <v>88.5</v>
      </c>
      <c r="Z552" s="671">
        <f t="shared" si="211"/>
        <v>86.9</v>
      </c>
      <c r="AA552" s="612">
        <v>85.3</v>
      </c>
      <c r="AB552" s="612">
        <v>83</v>
      </c>
      <c r="AC552" s="612">
        <v>80.599999999999994</v>
      </c>
      <c r="AD552" s="612">
        <v>77.5</v>
      </c>
      <c r="AE552" s="612">
        <v>74</v>
      </c>
      <c r="AF552" s="4"/>
      <c r="AG552" s="4"/>
      <c r="AH552" s="4"/>
      <c r="AI552" s="25"/>
      <c r="AJ552" s="1102"/>
      <c r="AK552" s="1102"/>
    </row>
    <row r="553" spans="2:37" ht="12.75" customHeight="1" x14ac:dyDescent="0.2">
      <c r="B553" s="985"/>
      <c r="C553" s="1245"/>
      <c r="D553" s="945"/>
      <c r="E553" s="946"/>
      <c r="F553" s="1053"/>
      <c r="G553" s="948"/>
      <c r="H553" s="963"/>
      <c r="I553" s="11" t="s">
        <v>13</v>
      </c>
      <c r="J553" s="980"/>
      <c r="K553" s="5"/>
      <c r="L553" s="5" t="s">
        <v>9</v>
      </c>
      <c r="M553" s="5"/>
      <c r="N553" s="612">
        <v>105</v>
      </c>
      <c r="O553" s="671">
        <f t="shared" si="207"/>
        <v>101.5</v>
      </c>
      <c r="P553" s="788">
        <f t="shared" si="212"/>
        <v>99.68</v>
      </c>
      <c r="Q553" s="612">
        <v>98</v>
      </c>
      <c r="R553" s="671">
        <f t="shared" si="208"/>
        <v>96.05</v>
      </c>
      <c r="S553" s="612">
        <v>94.1</v>
      </c>
      <c r="T553" s="788">
        <f t="shared" si="213"/>
        <v>94.047999999999988</v>
      </c>
      <c r="U553" s="788">
        <f t="shared" si="214"/>
        <v>93.06</v>
      </c>
      <c r="V553" s="671">
        <f t="shared" si="209"/>
        <v>92.8</v>
      </c>
      <c r="W553" s="612">
        <v>91.5</v>
      </c>
      <c r="X553" s="671">
        <f t="shared" si="210"/>
        <v>90</v>
      </c>
      <c r="Y553" s="612">
        <v>88.5</v>
      </c>
      <c r="Z553" s="671">
        <f t="shared" si="211"/>
        <v>86.9</v>
      </c>
      <c r="AA553" s="612">
        <v>85.3</v>
      </c>
      <c r="AB553" s="612">
        <v>83</v>
      </c>
      <c r="AC553" s="612">
        <v>80.599999999999994</v>
      </c>
      <c r="AD553" s="612">
        <v>77.5</v>
      </c>
      <c r="AE553" s="612">
        <v>74</v>
      </c>
      <c r="AF553" s="4"/>
      <c r="AG553" s="4"/>
      <c r="AH553" s="4"/>
      <c r="AI553" s="25"/>
      <c r="AJ553" s="1102"/>
      <c r="AK553" s="1102"/>
    </row>
    <row r="554" spans="2:37" ht="12.75" customHeight="1" x14ac:dyDescent="0.2">
      <c r="B554" s="924" t="s">
        <v>57</v>
      </c>
      <c r="C554" s="1243" t="s">
        <v>137</v>
      </c>
      <c r="D554" s="930" t="s">
        <v>73</v>
      </c>
      <c r="E554" s="931"/>
      <c r="F554" s="1052">
        <v>800</v>
      </c>
      <c r="G554" s="939" t="s">
        <v>56</v>
      </c>
      <c r="H554" s="961" t="s">
        <v>29</v>
      </c>
      <c r="I554" s="11">
        <v>1995</v>
      </c>
      <c r="J554" s="980"/>
      <c r="K554" s="12">
        <v>125</v>
      </c>
      <c r="L554" s="12">
        <v>105</v>
      </c>
      <c r="M554" s="12">
        <v>105</v>
      </c>
      <c r="N554" s="612">
        <v>105</v>
      </c>
      <c r="O554" s="671">
        <f t="shared" si="207"/>
        <v>101.5</v>
      </c>
      <c r="P554" s="788">
        <f t="shared" si="212"/>
        <v>99.68</v>
      </c>
      <c r="Q554" s="612">
        <v>98</v>
      </c>
      <c r="R554" s="671">
        <f t="shared" si="208"/>
        <v>96.05</v>
      </c>
      <c r="S554" s="612">
        <v>94.1</v>
      </c>
      <c r="T554" s="788">
        <f t="shared" si="213"/>
        <v>94.047999999999988</v>
      </c>
      <c r="U554" s="788">
        <f t="shared" si="214"/>
        <v>93.06</v>
      </c>
      <c r="V554" s="671">
        <f t="shared" si="209"/>
        <v>92.8</v>
      </c>
      <c r="W554" s="612">
        <v>91.5</v>
      </c>
      <c r="X554" s="671">
        <f t="shared" si="210"/>
        <v>90</v>
      </c>
      <c r="Y554" s="612">
        <v>88.5</v>
      </c>
      <c r="Z554" s="671">
        <f t="shared" si="211"/>
        <v>86.9</v>
      </c>
      <c r="AA554" s="612">
        <v>85.3</v>
      </c>
      <c r="AB554" s="612">
        <v>83</v>
      </c>
      <c r="AC554" s="612">
        <v>80.599999999999994</v>
      </c>
      <c r="AD554" s="612">
        <v>77.5</v>
      </c>
      <c r="AE554" s="612">
        <v>74</v>
      </c>
      <c r="AF554" s="13"/>
      <c r="AG554" s="13"/>
      <c r="AH554" s="13"/>
      <c r="AI554" s="29"/>
      <c r="AJ554" s="1102"/>
      <c r="AK554" s="1102"/>
    </row>
    <row r="555" spans="2:37" x14ac:dyDescent="0.2">
      <c r="B555" s="925"/>
      <c r="C555" s="1244"/>
      <c r="D555" s="932"/>
      <c r="E555" s="933"/>
      <c r="F555" s="1142"/>
      <c r="G555" s="940"/>
      <c r="H555" s="962"/>
      <c r="I555" s="11" t="s">
        <v>26</v>
      </c>
      <c r="J555" s="980"/>
      <c r="K555" s="5"/>
      <c r="L555" s="5" t="s">
        <v>9</v>
      </c>
      <c r="M555" s="5"/>
      <c r="N555" s="612">
        <v>105</v>
      </c>
      <c r="O555" s="671">
        <f t="shared" si="207"/>
        <v>101.5</v>
      </c>
      <c r="P555" s="788">
        <f t="shared" si="212"/>
        <v>99.68</v>
      </c>
      <c r="Q555" s="612">
        <v>98</v>
      </c>
      <c r="R555" s="671">
        <f t="shared" si="208"/>
        <v>96.05</v>
      </c>
      <c r="S555" s="612">
        <v>94.1</v>
      </c>
      <c r="T555" s="788">
        <f t="shared" si="213"/>
        <v>94.047999999999988</v>
      </c>
      <c r="U555" s="788">
        <f t="shared" si="214"/>
        <v>93.06</v>
      </c>
      <c r="V555" s="671">
        <f t="shared" si="209"/>
        <v>92.8</v>
      </c>
      <c r="W555" s="612">
        <v>91.5</v>
      </c>
      <c r="X555" s="671">
        <f t="shared" si="210"/>
        <v>90</v>
      </c>
      <c r="Y555" s="612">
        <v>88.5</v>
      </c>
      <c r="Z555" s="671">
        <f t="shared" si="211"/>
        <v>86.9</v>
      </c>
      <c r="AA555" s="612">
        <v>85.3</v>
      </c>
      <c r="AB555" s="612">
        <v>83</v>
      </c>
      <c r="AC555" s="612">
        <v>80.599999999999994</v>
      </c>
      <c r="AD555" s="612">
        <v>77.5</v>
      </c>
      <c r="AE555" s="612">
        <v>74</v>
      </c>
      <c r="AF555" s="14"/>
      <c r="AG555" s="14"/>
      <c r="AH555" s="14"/>
      <c r="AI555" s="30"/>
      <c r="AJ555" s="1102"/>
      <c r="AK555" s="1102"/>
    </row>
    <row r="556" spans="2:37" x14ac:dyDescent="0.2">
      <c r="B556" s="925"/>
      <c r="C556" s="1244"/>
      <c r="D556" s="932"/>
      <c r="E556" s="933"/>
      <c r="F556" s="1142"/>
      <c r="G556" s="940"/>
      <c r="H556" s="962"/>
      <c r="I556" s="11" t="s">
        <v>15</v>
      </c>
      <c r="J556" s="980"/>
      <c r="K556" s="5"/>
      <c r="L556" s="5" t="s">
        <v>9</v>
      </c>
      <c r="M556" s="5"/>
      <c r="N556" s="612">
        <v>105</v>
      </c>
      <c r="O556" s="671">
        <f t="shared" si="207"/>
        <v>101.5</v>
      </c>
      <c r="P556" s="788">
        <f t="shared" si="212"/>
        <v>99.68</v>
      </c>
      <c r="Q556" s="612">
        <v>98</v>
      </c>
      <c r="R556" s="671">
        <f t="shared" si="208"/>
        <v>96.05</v>
      </c>
      <c r="S556" s="612">
        <v>94.1</v>
      </c>
      <c r="T556" s="788">
        <f t="shared" si="213"/>
        <v>94.047999999999988</v>
      </c>
      <c r="U556" s="788">
        <f t="shared" si="214"/>
        <v>93.06</v>
      </c>
      <c r="V556" s="671">
        <f t="shared" si="209"/>
        <v>92.8</v>
      </c>
      <c r="W556" s="612">
        <v>91.5</v>
      </c>
      <c r="X556" s="671">
        <f t="shared" si="210"/>
        <v>90</v>
      </c>
      <c r="Y556" s="612">
        <v>88.5</v>
      </c>
      <c r="Z556" s="671">
        <f t="shared" si="211"/>
        <v>86.9</v>
      </c>
      <c r="AA556" s="612">
        <v>85.3</v>
      </c>
      <c r="AB556" s="612">
        <v>83</v>
      </c>
      <c r="AC556" s="612">
        <v>80.599999999999994</v>
      </c>
      <c r="AD556" s="612">
        <v>77.5</v>
      </c>
      <c r="AE556" s="612">
        <v>74</v>
      </c>
      <c r="AF556" s="14"/>
      <c r="AG556" s="14"/>
      <c r="AH556" s="14"/>
      <c r="AI556" s="30"/>
      <c r="AJ556" s="1102"/>
      <c r="AK556" s="1102"/>
    </row>
    <row r="557" spans="2:37" x14ac:dyDescent="0.2">
      <c r="B557" s="985"/>
      <c r="C557" s="1245"/>
      <c r="D557" s="945"/>
      <c r="E557" s="946"/>
      <c r="F557" s="1053"/>
      <c r="G557" s="948"/>
      <c r="H557" s="963"/>
      <c r="I557" s="11" t="s">
        <v>27</v>
      </c>
      <c r="J557" s="980"/>
      <c r="K557" s="5"/>
      <c r="L557" s="5" t="s">
        <v>9</v>
      </c>
      <c r="M557" s="5"/>
      <c r="N557" s="612">
        <v>105</v>
      </c>
      <c r="O557" s="671">
        <f t="shared" si="207"/>
        <v>101.5</v>
      </c>
      <c r="P557" s="788">
        <f t="shared" si="212"/>
        <v>99.68</v>
      </c>
      <c r="Q557" s="612">
        <v>98</v>
      </c>
      <c r="R557" s="671">
        <f t="shared" si="208"/>
        <v>96.05</v>
      </c>
      <c r="S557" s="612">
        <v>94.1</v>
      </c>
      <c r="T557" s="788">
        <f t="shared" si="213"/>
        <v>94.047999999999988</v>
      </c>
      <c r="U557" s="788">
        <f t="shared" si="214"/>
        <v>93.06</v>
      </c>
      <c r="V557" s="671">
        <f t="shared" si="209"/>
        <v>92.8</v>
      </c>
      <c r="W557" s="612">
        <v>91.5</v>
      </c>
      <c r="X557" s="671">
        <f t="shared" si="210"/>
        <v>90</v>
      </c>
      <c r="Y557" s="612">
        <v>88.5</v>
      </c>
      <c r="Z557" s="671">
        <f t="shared" si="211"/>
        <v>86.9</v>
      </c>
      <c r="AA557" s="612">
        <v>85.3</v>
      </c>
      <c r="AB557" s="612">
        <v>83</v>
      </c>
      <c r="AC557" s="612">
        <v>80.599999999999994</v>
      </c>
      <c r="AD557" s="612">
        <v>77.5</v>
      </c>
      <c r="AE557" s="612">
        <v>74</v>
      </c>
      <c r="AF557" s="14"/>
      <c r="AG557" s="14"/>
      <c r="AH557" s="14"/>
      <c r="AI557" s="30"/>
      <c r="AJ557" s="1102"/>
      <c r="AK557" s="1102"/>
    </row>
    <row r="558" spans="2:37" ht="18" customHeight="1" x14ac:dyDescent="0.2">
      <c r="B558" s="1185" t="s">
        <v>57</v>
      </c>
      <c r="C558" s="1243" t="s">
        <v>138</v>
      </c>
      <c r="D558" s="930" t="s">
        <v>139</v>
      </c>
      <c r="E558" s="931"/>
      <c r="F558" s="1240" t="s">
        <v>96</v>
      </c>
      <c r="G558" s="939" t="s">
        <v>56</v>
      </c>
      <c r="H558" s="961" t="s">
        <v>29</v>
      </c>
      <c r="I558" s="11">
        <v>1998</v>
      </c>
      <c r="J558" s="980"/>
      <c r="K558" s="14">
        <v>125</v>
      </c>
      <c r="L558" s="14">
        <v>105</v>
      </c>
      <c r="M558" s="4">
        <v>105</v>
      </c>
      <c r="N558" s="612">
        <v>105</v>
      </c>
      <c r="O558" s="671">
        <f t="shared" si="207"/>
        <v>101.5</v>
      </c>
      <c r="P558" s="788">
        <f t="shared" si="212"/>
        <v>99.68</v>
      </c>
      <c r="Q558" s="612">
        <v>98</v>
      </c>
      <c r="R558" s="671">
        <f t="shared" si="208"/>
        <v>96.05</v>
      </c>
      <c r="S558" s="612">
        <v>94.1</v>
      </c>
      <c r="T558" s="788">
        <f t="shared" si="213"/>
        <v>94.047999999999988</v>
      </c>
      <c r="U558" s="788">
        <f t="shared" si="214"/>
        <v>93.06</v>
      </c>
      <c r="V558" s="671">
        <f t="shared" si="209"/>
        <v>92.8</v>
      </c>
      <c r="W558" s="612">
        <v>91.5</v>
      </c>
      <c r="X558" s="671">
        <f t="shared" si="210"/>
        <v>90</v>
      </c>
      <c r="Y558" s="612">
        <v>88.5</v>
      </c>
      <c r="Z558" s="671">
        <f t="shared" si="211"/>
        <v>86.9</v>
      </c>
      <c r="AA558" s="612">
        <v>85.3</v>
      </c>
      <c r="AB558" s="612">
        <v>83</v>
      </c>
      <c r="AC558" s="612">
        <v>80.599999999999994</v>
      </c>
      <c r="AD558" s="612">
        <v>77.5</v>
      </c>
      <c r="AE558" s="612">
        <v>74</v>
      </c>
      <c r="AF558" s="14"/>
      <c r="AG558" s="14"/>
      <c r="AH558" s="14"/>
      <c r="AI558" s="30"/>
      <c r="AJ558" s="1102"/>
      <c r="AK558" s="1102"/>
    </row>
    <row r="559" spans="2:37" ht="17.25" customHeight="1" x14ac:dyDescent="0.2">
      <c r="B559" s="1155"/>
      <c r="C559" s="1244"/>
      <c r="D559" s="932"/>
      <c r="E559" s="933"/>
      <c r="F559" s="1241"/>
      <c r="G559" s="940"/>
      <c r="H559" s="962"/>
      <c r="I559" s="11" t="s">
        <v>17</v>
      </c>
      <c r="J559" s="980"/>
      <c r="K559" s="5"/>
      <c r="L559" s="5" t="s">
        <v>9</v>
      </c>
      <c r="M559" s="5"/>
      <c r="N559" s="612">
        <v>105</v>
      </c>
      <c r="O559" s="671">
        <f t="shared" si="207"/>
        <v>101.5</v>
      </c>
      <c r="P559" s="788">
        <f t="shared" si="212"/>
        <v>99.68</v>
      </c>
      <c r="Q559" s="612">
        <v>98</v>
      </c>
      <c r="R559" s="671">
        <f t="shared" si="208"/>
        <v>96.05</v>
      </c>
      <c r="S559" s="612">
        <v>94.1</v>
      </c>
      <c r="T559" s="788">
        <f t="shared" si="213"/>
        <v>94.047999999999988</v>
      </c>
      <c r="U559" s="788">
        <f t="shared" si="214"/>
        <v>93.06</v>
      </c>
      <c r="V559" s="671">
        <f t="shared" si="209"/>
        <v>92.8</v>
      </c>
      <c r="W559" s="612">
        <v>91.5</v>
      </c>
      <c r="X559" s="671">
        <f t="shared" si="210"/>
        <v>90</v>
      </c>
      <c r="Y559" s="612">
        <v>88.5</v>
      </c>
      <c r="Z559" s="671">
        <f t="shared" si="211"/>
        <v>86.9</v>
      </c>
      <c r="AA559" s="612">
        <v>85.3</v>
      </c>
      <c r="AB559" s="612">
        <v>83</v>
      </c>
      <c r="AC559" s="612">
        <v>80.599999999999994</v>
      </c>
      <c r="AD559" s="612">
        <v>77.5</v>
      </c>
      <c r="AE559" s="612">
        <v>74</v>
      </c>
      <c r="AF559" s="14"/>
      <c r="AG559" s="14"/>
      <c r="AH559" s="14"/>
      <c r="AI559" s="30"/>
      <c r="AJ559" s="1102"/>
      <c r="AK559" s="1102"/>
    </row>
    <row r="560" spans="2:37" ht="20.25" customHeight="1" x14ac:dyDescent="0.2">
      <c r="B560" s="1156"/>
      <c r="C560" s="1245"/>
      <c r="D560" s="945"/>
      <c r="E560" s="946"/>
      <c r="F560" s="1242"/>
      <c r="G560" s="948"/>
      <c r="H560" s="963"/>
      <c r="I560" s="11" t="s">
        <v>18</v>
      </c>
      <c r="J560" s="980"/>
      <c r="K560" s="5"/>
      <c r="L560" s="5" t="s">
        <v>9</v>
      </c>
      <c r="M560" s="5"/>
      <c r="N560" s="612">
        <v>105</v>
      </c>
      <c r="O560" s="671">
        <f t="shared" si="207"/>
        <v>101.5</v>
      </c>
      <c r="P560" s="788">
        <f t="shared" si="212"/>
        <v>99.68</v>
      </c>
      <c r="Q560" s="612">
        <v>98</v>
      </c>
      <c r="R560" s="671">
        <f t="shared" si="208"/>
        <v>96.05</v>
      </c>
      <c r="S560" s="612">
        <v>94.1</v>
      </c>
      <c r="T560" s="788">
        <f t="shared" si="213"/>
        <v>94.047999999999988</v>
      </c>
      <c r="U560" s="788">
        <f t="shared" si="214"/>
        <v>93.06</v>
      </c>
      <c r="V560" s="671">
        <f t="shared" si="209"/>
        <v>92.8</v>
      </c>
      <c r="W560" s="612">
        <v>91.5</v>
      </c>
      <c r="X560" s="671">
        <f t="shared" si="210"/>
        <v>90</v>
      </c>
      <c r="Y560" s="612">
        <v>88.5</v>
      </c>
      <c r="Z560" s="671">
        <f t="shared" si="211"/>
        <v>86.9</v>
      </c>
      <c r="AA560" s="612">
        <v>85.3</v>
      </c>
      <c r="AB560" s="612">
        <v>83</v>
      </c>
      <c r="AC560" s="612">
        <v>80.599999999999994</v>
      </c>
      <c r="AD560" s="612">
        <v>77.5</v>
      </c>
      <c r="AE560" s="612">
        <v>74</v>
      </c>
      <c r="AF560" s="14"/>
      <c r="AG560" s="14"/>
      <c r="AH560" s="14"/>
      <c r="AI560" s="30"/>
      <c r="AJ560" s="1102"/>
      <c r="AK560" s="1102"/>
    </row>
    <row r="561" spans="2:37" ht="12.75" customHeight="1" x14ac:dyDescent="0.2">
      <c r="B561" s="1185" t="s">
        <v>57</v>
      </c>
      <c r="C561" s="1259" t="s">
        <v>38</v>
      </c>
      <c r="D561" s="930" t="s">
        <v>149</v>
      </c>
      <c r="E561" s="931"/>
      <c r="F561" s="1240" t="s">
        <v>96</v>
      </c>
      <c r="G561" s="939" t="s">
        <v>56</v>
      </c>
      <c r="H561" s="961" t="s">
        <v>29</v>
      </c>
      <c r="I561" s="11">
        <v>2001</v>
      </c>
      <c r="J561" s="980"/>
      <c r="K561" s="4"/>
      <c r="L561" s="37" t="s">
        <v>38</v>
      </c>
      <c r="M561" s="4"/>
      <c r="N561" s="612" t="s">
        <v>697</v>
      </c>
      <c r="O561" s="4"/>
      <c r="P561" s="788"/>
      <c r="Q561" s="4"/>
      <c r="R561" s="4"/>
      <c r="S561" s="4"/>
      <c r="T561" s="788" t="str">
        <f t="shared" si="213"/>
        <v/>
      </c>
      <c r="U561" s="788" t="str">
        <f t="shared" si="214"/>
        <v/>
      </c>
      <c r="V561" s="4"/>
      <c r="W561" s="4"/>
      <c r="X561" s="4"/>
      <c r="Y561" s="4"/>
      <c r="Z561" s="4"/>
      <c r="AA561" s="4"/>
      <c r="AB561" s="4"/>
      <c r="AC561" s="4"/>
      <c r="AD561" s="4"/>
      <c r="AE561" s="4"/>
      <c r="AF561" s="14"/>
      <c r="AG561" s="14"/>
      <c r="AH561" s="14"/>
      <c r="AI561" s="30"/>
      <c r="AJ561" s="1102"/>
      <c r="AK561" s="1102"/>
    </row>
    <row r="562" spans="2:37" x14ac:dyDescent="0.2">
      <c r="B562" s="1155"/>
      <c r="C562" s="1260"/>
      <c r="D562" s="932"/>
      <c r="E562" s="933"/>
      <c r="F562" s="1241"/>
      <c r="G562" s="940"/>
      <c r="H562" s="962"/>
      <c r="I562" s="11" t="s">
        <v>20</v>
      </c>
      <c r="J562" s="980"/>
      <c r="K562" s="4"/>
      <c r="L562" s="37" t="s">
        <v>38</v>
      </c>
      <c r="M562" s="4"/>
      <c r="N562" s="612" t="s">
        <v>697</v>
      </c>
      <c r="O562" s="4"/>
      <c r="P562" s="788"/>
      <c r="Q562" s="4"/>
      <c r="R562" s="4"/>
      <c r="S562" s="4"/>
      <c r="T562" s="788" t="str">
        <f t="shared" si="213"/>
        <v/>
      </c>
      <c r="U562" s="788" t="str">
        <f t="shared" si="214"/>
        <v/>
      </c>
      <c r="V562" s="4"/>
      <c r="W562" s="4"/>
      <c r="X562" s="4"/>
      <c r="Y562" s="4"/>
      <c r="Z562" s="4"/>
      <c r="AA562" s="4"/>
      <c r="AB562" s="4"/>
      <c r="AC562" s="4"/>
      <c r="AD562" s="4"/>
      <c r="AE562" s="4"/>
      <c r="AF562" s="14"/>
      <c r="AG562" s="14"/>
      <c r="AH562" s="14"/>
      <c r="AI562" s="30"/>
      <c r="AJ562" s="1102"/>
      <c r="AK562" s="1102"/>
    </row>
    <row r="563" spans="2:37" ht="27" customHeight="1" x14ac:dyDescent="0.2">
      <c r="B563" s="1156"/>
      <c r="C563" s="36" t="s">
        <v>76</v>
      </c>
      <c r="D563" s="945"/>
      <c r="E563" s="946"/>
      <c r="F563" s="1242"/>
      <c r="G563" s="948"/>
      <c r="H563" s="963"/>
      <c r="I563" s="11" t="s">
        <v>21</v>
      </c>
      <c r="J563" s="980"/>
      <c r="K563" s="14">
        <v>125</v>
      </c>
      <c r="L563" s="14">
        <v>105</v>
      </c>
      <c r="M563" s="4">
        <v>105</v>
      </c>
      <c r="N563" s="612">
        <v>105</v>
      </c>
      <c r="O563" s="671">
        <f t="shared" ref="O563:O571" si="215">N563-(0.5*(N563-Q563))</f>
        <v>101.5</v>
      </c>
      <c r="P563" s="788">
        <f t="shared" si="212"/>
        <v>99.68</v>
      </c>
      <c r="Q563" s="4">
        <v>98</v>
      </c>
      <c r="R563" s="671">
        <f t="shared" ref="R563:R571" si="216">Q563-(0.5*(Q563-S563))</f>
        <v>96.05</v>
      </c>
      <c r="S563" s="4">
        <v>94.1</v>
      </c>
      <c r="T563" s="788">
        <f t="shared" si="213"/>
        <v>94.047999999999988</v>
      </c>
      <c r="U563" s="788">
        <f t="shared" si="214"/>
        <v>93.06</v>
      </c>
      <c r="V563" s="671">
        <f t="shared" ref="V563:V571" si="217">S563-(0.5*(S563-W563))</f>
        <v>92.8</v>
      </c>
      <c r="W563" s="4">
        <v>91.5</v>
      </c>
      <c r="X563" s="671">
        <f t="shared" ref="X563:X571" si="218">W563-(0.5*(W563-Y563))</f>
        <v>90</v>
      </c>
      <c r="Y563" s="4">
        <v>88.5</v>
      </c>
      <c r="Z563" s="671">
        <f t="shared" ref="Z563:Z571" si="219">Y563-(0.5*(Y563-AA563))</f>
        <v>86.9</v>
      </c>
      <c r="AA563" s="4">
        <v>85.3</v>
      </c>
      <c r="AB563" s="4">
        <v>83</v>
      </c>
      <c r="AC563" s="14">
        <v>80.599999999999994</v>
      </c>
      <c r="AD563" s="14">
        <v>77.599999999999994</v>
      </c>
      <c r="AE563" s="14">
        <v>73.900000000000006</v>
      </c>
      <c r="AF563" s="14">
        <v>69.5</v>
      </c>
      <c r="AG563" s="14">
        <v>64.099999999999994</v>
      </c>
      <c r="AH563" s="14">
        <v>58.1</v>
      </c>
      <c r="AI563" s="30">
        <v>50.9</v>
      </c>
      <c r="AJ563" s="1102"/>
      <c r="AK563" s="1102"/>
    </row>
    <row r="564" spans="2:37" ht="12.75" customHeight="1" x14ac:dyDescent="0.2">
      <c r="B564" s="1185" t="s">
        <v>57</v>
      </c>
      <c r="C564" s="927" t="s">
        <v>86</v>
      </c>
      <c r="D564" s="930" t="s">
        <v>163</v>
      </c>
      <c r="E564" s="931"/>
      <c r="F564" s="1240" t="s">
        <v>96</v>
      </c>
      <c r="G564" s="939" t="s">
        <v>56</v>
      </c>
      <c r="H564" s="961" t="s">
        <v>29</v>
      </c>
      <c r="I564" s="1">
        <v>2004</v>
      </c>
      <c r="J564" s="980"/>
      <c r="K564" s="2">
        <v>125</v>
      </c>
      <c r="L564" s="2">
        <v>105</v>
      </c>
      <c r="M564" s="2">
        <v>105</v>
      </c>
      <c r="N564" s="612">
        <v>105</v>
      </c>
      <c r="O564" s="671">
        <f t="shared" si="215"/>
        <v>101.5</v>
      </c>
      <c r="P564" s="788">
        <f t="shared" si="212"/>
        <v>99.68</v>
      </c>
      <c r="Q564" s="2">
        <v>98</v>
      </c>
      <c r="R564" s="671">
        <f t="shared" si="216"/>
        <v>96.05</v>
      </c>
      <c r="S564" s="2">
        <v>94.1</v>
      </c>
      <c r="T564" s="788">
        <f t="shared" si="213"/>
        <v>94.047999999999988</v>
      </c>
      <c r="U564" s="788">
        <f t="shared" si="214"/>
        <v>93.06</v>
      </c>
      <c r="V564" s="671">
        <f t="shared" si="217"/>
        <v>92.8</v>
      </c>
      <c r="W564" s="2">
        <v>91.5</v>
      </c>
      <c r="X564" s="671">
        <f t="shared" si="218"/>
        <v>90</v>
      </c>
      <c r="Y564" s="2">
        <v>88.5</v>
      </c>
      <c r="Z564" s="671">
        <f t="shared" si="219"/>
        <v>86.9</v>
      </c>
      <c r="AA564" s="2">
        <v>85.3</v>
      </c>
      <c r="AB564" s="2">
        <v>83</v>
      </c>
      <c r="AC564" s="2">
        <v>80.599999999999994</v>
      </c>
      <c r="AD564" s="2">
        <v>77.599999999999994</v>
      </c>
      <c r="AE564" s="2">
        <v>73.900000000000006</v>
      </c>
      <c r="AF564" s="2">
        <v>69.5</v>
      </c>
      <c r="AG564" s="2">
        <v>64.099999999999994</v>
      </c>
      <c r="AH564" s="2">
        <v>58.1</v>
      </c>
      <c r="AI564" s="23">
        <v>50.9</v>
      </c>
      <c r="AJ564" s="1102"/>
      <c r="AK564" s="1102"/>
    </row>
    <row r="565" spans="2:37" x14ac:dyDescent="0.2">
      <c r="B565" s="1155"/>
      <c r="C565" s="928"/>
      <c r="D565" s="932"/>
      <c r="E565" s="933"/>
      <c r="F565" s="1241"/>
      <c r="G565" s="940"/>
      <c r="H565" s="962"/>
      <c r="I565" s="1" t="s">
        <v>22</v>
      </c>
      <c r="J565" s="980"/>
      <c r="K565" s="5"/>
      <c r="L565" s="5" t="s">
        <v>9</v>
      </c>
      <c r="M565" s="5"/>
      <c r="N565" s="612">
        <v>105</v>
      </c>
      <c r="O565" s="671">
        <f t="shared" si="215"/>
        <v>101.5</v>
      </c>
      <c r="P565" s="788">
        <f t="shared" si="212"/>
        <v>99.68</v>
      </c>
      <c r="Q565" s="766">
        <v>98</v>
      </c>
      <c r="R565" s="671">
        <f t="shared" si="216"/>
        <v>96.05</v>
      </c>
      <c r="S565" s="766">
        <v>94.1</v>
      </c>
      <c r="T565" s="788">
        <f t="shared" si="213"/>
        <v>94.047999999999988</v>
      </c>
      <c r="U565" s="788">
        <f t="shared" si="214"/>
        <v>93.06</v>
      </c>
      <c r="V565" s="671">
        <f t="shared" si="217"/>
        <v>92.8</v>
      </c>
      <c r="W565" s="766">
        <v>91.5</v>
      </c>
      <c r="X565" s="671">
        <f t="shared" si="218"/>
        <v>90</v>
      </c>
      <c r="Y565" s="766">
        <v>88.5</v>
      </c>
      <c r="Z565" s="671">
        <f t="shared" si="219"/>
        <v>86.9</v>
      </c>
      <c r="AA565" s="766">
        <v>85.3</v>
      </c>
      <c r="AB565" s="766">
        <v>83</v>
      </c>
      <c r="AC565" s="766">
        <v>80.599999999999994</v>
      </c>
      <c r="AD565" s="766">
        <v>77.599999999999994</v>
      </c>
      <c r="AE565" s="766">
        <v>73.900000000000006</v>
      </c>
      <c r="AF565" s="766">
        <v>69.5</v>
      </c>
      <c r="AG565" s="766">
        <v>64.099999999999994</v>
      </c>
      <c r="AH565" s="766">
        <v>58.1</v>
      </c>
      <c r="AI565" s="769">
        <v>50.9</v>
      </c>
      <c r="AJ565" s="1102"/>
      <c r="AK565" s="1102"/>
    </row>
    <row r="566" spans="2:37" ht="24" customHeight="1" x14ac:dyDescent="0.2">
      <c r="B566" s="1156"/>
      <c r="C566" s="986"/>
      <c r="D566" s="945"/>
      <c r="E566" s="946"/>
      <c r="F566" s="1242"/>
      <c r="G566" s="948"/>
      <c r="H566" s="963"/>
      <c r="I566" s="1" t="s">
        <v>23</v>
      </c>
      <c r="J566" s="980"/>
      <c r="K566" s="5"/>
      <c r="L566" s="5" t="s">
        <v>9</v>
      </c>
      <c r="M566" s="5"/>
      <c r="N566" s="612">
        <v>105</v>
      </c>
      <c r="O566" s="671">
        <f t="shared" si="215"/>
        <v>101.5</v>
      </c>
      <c r="P566" s="788">
        <f t="shared" si="212"/>
        <v>99.68</v>
      </c>
      <c r="Q566" s="766">
        <v>98</v>
      </c>
      <c r="R566" s="671">
        <f t="shared" si="216"/>
        <v>96.05</v>
      </c>
      <c r="S566" s="766">
        <v>94.1</v>
      </c>
      <c r="T566" s="788">
        <f t="shared" si="213"/>
        <v>94.047999999999988</v>
      </c>
      <c r="U566" s="788">
        <f t="shared" si="214"/>
        <v>93.06</v>
      </c>
      <c r="V566" s="671">
        <f t="shared" si="217"/>
        <v>92.8</v>
      </c>
      <c r="W566" s="766">
        <v>91.5</v>
      </c>
      <c r="X566" s="671">
        <f t="shared" si="218"/>
        <v>90</v>
      </c>
      <c r="Y566" s="766">
        <v>88.5</v>
      </c>
      <c r="Z566" s="671">
        <f t="shared" si="219"/>
        <v>86.9</v>
      </c>
      <c r="AA566" s="766">
        <v>85.3</v>
      </c>
      <c r="AB566" s="766">
        <v>83</v>
      </c>
      <c r="AC566" s="766">
        <v>80.599999999999994</v>
      </c>
      <c r="AD566" s="766">
        <v>77.599999999999994</v>
      </c>
      <c r="AE566" s="766">
        <v>73.900000000000006</v>
      </c>
      <c r="AF566" s="766">
        <v>69.5</v>
      </c>
      <c r="AG566" s="766">
        <v>64.099999999999994</v>
      </c>
      <c r="AH566" s="766">
        <v>58.1</v>
      </c>
      <c r="AI566" s="769">
        <v>50.9</v>
      </c>
      <c r="AJ566" s="1102"/>
      <c r="AK566" s="1102"/>
    </row>
    <row r="567" spans="2:37" ht="41.25" customHeight="1" thickBot="1" x14ac:dyDescent="0.25">
      <c r="B567" s="435" t="s">
        <v>57</v>
      </c>
      <c r="C567" s="430" t="s">
        <v>93</v>
      </c>
      <c r="D567" s="1261" t="s">
        <v>164</v>
      </c>
      <c r="E567" s="1262"/>
      <c r="F567" s="456" t="s">
        <v>96</v>
      </c>
      <c r="G567" s="431" t="s">
        <v>56</v>
      </c>
      <c r="H567" s="841" t="s">
        <v>29</v>
      </c>
      <c r="I567" s="844">
        <v>2007</v>
      </c>
      <c r="J567" s="980"/>
      <c r="K567" s="585">
        <v>125</v>
      </c>
      <c r="L567" s="585">
        <v>105</v>
      </c>
      <c r="M567" s="585">
        <v>105</v>
      </c>
      <c r="N567" s="888">
        <v>105</v>
      </c>
      <c r="O567" s="883">
        <f t="shared" si="215"/>
        <v>101.5</v>
      </c>
      <c r="P567" s="792">
        <f t="shared" si="212"/>
        <v>99.68</v>
      </c>
      <c r="Q567" s="585">
        <v>98</v>
      </c>
      <c r="R567" s="883">
        <f t="shared" si="216"/>
        <v>96.05</v>
      </c>
      <c r="S567" s="585">
        <v>94.1</v>
      </c>
      <c r="T567" s="792">
        <f t="shared" si="213"/>
        <v>94.047999999999988</v>
      </c>
      <c r="U567" s="792">
        <f t="shared" si="214"/>
        <v>93.06</v>
      </c>
      <c r="V567" s="883">
        <f t="shared" si="217"/>
        <v>92.8</v>
      </c>
      <c r="W567" s="585">
        <v>91.5</v>
      </c>
      <c r="X567" s="883">
        <f t="shared" si="218"/>
        <v>90</v>
      </c>
      <c r="Y567" s="585">
        <v>88.5</v>
      </c>
      <c r="Z567" s="883">
        <f t="shared" si="219"/>
        <v>86.9</v>
      </c>
      <c r="AA567" s="585">
        <v>85.3</v>
      </c>
      <c r="AB567" s="585">
        <v>83</v>
      </c>
      <c r="AC567" s="585">
        <v>80.599999999999994</v>
      </c>
      <c r="AD567" s="585">
        <v>77.599999999999994</v>
      </c>
      <c r="AE567" s="585">
        <v>73.900000000000006</v>
      </c>
      <c r="AF567" s="585">
        <v>69.5</v>
      </c>
      <c r="AG567" s="27">
        <v>64.099999999999994</v>
      </c>
      <c r="AH567" s="27">
        <v>58.1</v>
      </c>
      <c r="AI567" s="28">
        <v>50.9</v>
      </c>
      <c r="AJ567" s="1102"/>
      <c r="AK567" s="1102"/>
    </row>
    <row r="568" spans="2:37" s="15" customFormat="1" ht="13.5" thickBot="1" x14ac:dyDescent="0.25">
      <c r="B568" s="1159"/>
      <c r="C568" s="1160"/>
      <c r="D568" s="1160"/>
      <c r="E568" s="1160"/>
      <c r="F568" s="1160"/>
      <c r="G568" s="1161"/>
      <c r="H568" s="912" t="s">
        <v>94</v>
      </c>
      <c r="I568" s="913"/>
      <c r="J568" s="914"/>
      <c r="K568" s="63">
        <f>MIN(K546:K567)</f>
        <v>125</v>
      </c>
      <c r="L568" s="63">
        <f t="shared" ref="L568:AE568" si="220">MIN(L546:L567)</f>
        <v>105</v>
      </c>
      <c r="M568" s="63">
        <f t="shared" si="220"/>
        <v>105</v>
      </c>
      <c r="N568" s="63">
        <f t="shared" si="220"/>
        <v>105</v>
      </c>
      <c r="O568" s="724">
        <f t="shared" si="215"/>
        <v>101.5</v>
      </c>
      <c r="P568" s="789">
        <f t="shared" si="212"/>
        <v>99.68</v>
      </c>
      <c r="Q568" s="63">
        <f t="shared" si="220"/>
        <v>98</v>
      </c>
      <c r="R568" s="724">
        <f t="shared" si="216"/>
        <v>96.05</v>
      </c>
      <c r="S568" s="63">
        <f t="shared" si="220"/>
        <v>94.1</v>
      </c>
      <c r="T568" s="789">
        <f t="shared" si="213"/>
        <v>94.047999999999988</v>
      </c>
      <c r="U568" s="789">
        <f t="shared" si="214"/>
        <v>93.06</v>
      </c>
      <c r="V568" s="724">
        <f t="shared" si="217"/>
        <v>92.8</v>
      </c>
      <c r="W568" s="63">
        <f t="shared" si="220"/>
        <v>91.5</v>
      </c>
      <c r="X568" s="724">
        <f t="shared" si="218"/>
        <v>90</v>
      </c>
      <c r="Y568" s="63">
        <f t="shared" si="220"/>
        <v>88.5</v>
      </c>
      <c r="Z568" s="724">
        <f t="shared" si="219"/>
        <v>86.9</v>
      </c>
      <c r="AA568" s="63">
        <f t="shared" si="220"/>
        <v>85.3</v>
      </c>
      <c r="AB568" s="63">
        <f t="shared" si="220"/>
        <v>83</v>
      </c>
      <c r="AC568" s="63">
        <f t="shared" si="220"/>
        <v>80.599999999999994</v>
      </c>
      <c r="AD568" s="63">
        <f t="shared" si="220"/>
        <v>77.5</v>
      </c>
      <c r="AE568" s="63">
        <f t="shared" si="220"/>
        <v>73.900000000000006</v>
      </c>
      <c r="AF568" s="134"/>
      <c r="AG568" s="889"/>
      <c r="AH568" s="889"/>
      <c r="AI568" s="890"/>
      <c r="AJ568" s="1103"/>
      <c r="AK568" s="1103"/>
    </row>
    <row r="569" spans="2:37" s="15" customFormat="1" ht="25.5" customHeight="1" x14ac:dyDescent="0.2">
      <c r="B569" s="1206" t="s">
        <v>57</v>
      </c>
      <c r="C569" s="1208" t="s">
        <v>93</v>
      </c>
      <c r="D569" s="1210" t="s">
        <v>87</v>
      </c>
      <c r="E569" s="1211"/>
      <c r="F569" s="1213" t="s">
        <v>96</v>
      </c>
      <c r="G569" s="1215" t="s">
        <v>56</v>
      </c>
      <c r="H569" s="998" t="s">
        <v>29</v>
      </c>
      <c r="I569" s="560" t="s">
        <v>558</v>
      </c>
      <c r="J569" s="1167"/>
      <c r="K569" s="403"/>
      <c r="L569" s="539" t="s">
        <v>9</v>
      </c>
      <c r="M569" s="539"/>
      <c r="N569" s="126">
        <v>105</v>
      </c>
      <c r="O569" s="733">
        <f t="shared" si="215"/>
        <v>101.5</v>
      </c>
      <c r="P569" s="820">
        <f t="shared" si="212"/>
        <v>99.68</v>
      </c>
      <c r="Q569" s="126">
        <v>98</v>
      </c>
      <c r="R569" s="733">
        <f t="shared" si="216"/>
        <v>96.05</v>
      </c>
      <c r="S569" s="126">
        <v>94.1</v>
      </c>
      <c r="T569" s="820">
        <f t="shared" si="213"/>
        <v>94.047999999999988</v>
      </c>
      <c r="U569" s="820">
        <f t="shared" si="214"/>
        <v>93.06</v>
      </c>
      <c r="V569" s="733">
        <f t="shared" si="217"/>
        <v>92.8</v>
      </c>
      <c r="W569" s="126">
        <v>91.5</v>
      </c>
      <c r="X569" s="733">
        <f t="shared" si="218"/>
        <v>90</v>
      </c>
      <c r="Y569" s="126">
        <v>88.5</v>
      </c>
      <c r="Z569" s="733">
        <f t="shared" si="219"/>
        <v>86.9</v>
      </c>
      <c r="AA569" s="126">
        <v>85.3</v>
      </c>
      <c r="AB569" s="126">
        <v>83</v>
      </c>
      <c r="AC569" s="126">
        <v>80.599999999999994</v>
      </c>
      <c r="AD569" s="126">
        <v>77.599999999999994</v>
      </c>
      <c r="AE569" s="126">
        <v>73.900000000000006</v>
      </c>
      <c r="AF569" s="644">
        <v>69.5</v>
      </c>
      <c r="AG569" s="644">
        <v>64.099999999999994</v>
      </c>
      <c r="AH569" s="644">
        <v>58.1</v>
      </c>
      <c r="AI569" s="886">
        <v>50.9</v>
      </c>
      <c r="AJ569" s="1342" t="s">
        <v>568</v>
      </c>
      <c r="AK569" s="1149" t="s">
        <v>569</v>
      </c>
    </row>
    <row r="570" spans="2:37" s="15" customFormat="1" x14ac:dyDescent="0.2">
      <c r="B570" s="1207"/>
      <c r="C570" s="1209"/>
      <c r="D570" s="1212"/>
      <c r="E570" s="1212"/>
      <c r="F570" s="1214"/>
      <c r="G570" s="1216"/>
      <c r="H570" s="944"/>
      <c r="I570" s="567" t="s">
        <v>559</v>
      </c>
      <c r="J570" s="1168"/>
      <c r="K570" s="514"/>
      <c r="L570" s="768" t="s">
        <v>9</v>
      </c>
      <c r="M570" s="768"/>
      <c r="N570" s="766">
        <v>105</v>
      </c>
      <c r="O570" s="671">
        <f t="shared" si="215"/>
        <v>101.5</v>
      </c>
      <c r="P570" s="788">
        <f t="shared" si="212"/>
        <v>99.68</v>
      </c>
      <c r="Q570" s="766">
        <v>98</v>
      </c>
      <c r="R570" s="671">
        <f t="shared" si="216"/>
        <v>96.05</v>
      </c>
      <c r="S570" s="766">
        <v>94.1</v>
      </c>
      <c r="T570" s="788">
        <f t="shared" si="213"/>
        <v>94.047999999999988</v>
      </c>
      <c r="U570" s="788">
        <f t="shared" si="214"/>
        <v>93.06</v>
      </c>
      <c r="V570" s="671">
        <f t="shared" si="217"/>
        <v>92.8</v>
      </c>
      <c r="W570" s="766">
        <v>91.5</v>
      </c>
      <c r="X570" s="671">
        <f t="shared" si="218"/>
        <v>90</v>
      </c>
      <c r="Y570" s="766">
        <v>88.5</v>
      </c>
      <c r="Z570" s="671">
        <f t="shared" si="219"/>
        <v>86.9</v>
      </c>
      <c r="AA570" s="766">
        <v>85.3</v>
      </c>
      <c r="AB570" s="766">
        <v>83</v>
      </c>
      <c r="AC570" s="766">
        <v>80.599999999999994</v>
      </c>
      <c r="AD570" s="766">
        <v>77.599999999999994</v>
      </c>
      <c r="AE570" s="766">
        <v>73.900000000000006</v>
      </c>
      <c r="AF570" s="767">
        <v>69.5</v>
      </c>
      <c r="AG570" s="767">
        <v>64.099999999999994</v>
      </c>
      <c r="AH570" s="767">
        <v>58.1</v>
      </c>
      <c r="AI570" s="770">
        <v>50.9</v>
      </c>
      <c r="AJ570" s="1343"/>
      <c r="AK570" s="1102"/>
    </row>
    <row r="571" spans="2:37" s="15" customFormat="1" ht="38.25" customHeight="1" thickBot="1" x14ac:dyDescent="0.25">
      <c r="B571" s="436" t="s">
        <v>57</v>
      </c>
      <c r="C571" s="429" t="s">
        <v>560</v>
      </c>
      <c r="D571" s="1217" t="s">
        <v>567</v>
      </c>
      <c r="E571" s="1218"/>
      <c r="F571" s="409" t="s">
        <v>96</v>
      </c>
      <c r="G571" s="432" t="s">
        <v>56</v>
      </c>
      <c r="H571" s="490" t="s">
        <v>29</v>
      </c>
      <c r="I571" s="433">
        <v>2010</v>
      </c>
      <c r="J571" s="1169"/>
      <c r="K571" s="504">
        <v>125</v>
      </c>
      <c r="L571" s="504">
        <v>105</v>
      </c>
      <c r="M571" s="504">
        <v>105</v>
      </c>
      <c r="N571" s="847">
        <v>105</v>
      </c>
      <c r="O571" s="764">
        <f t="shared" si="215"/>
        <v>101.5</v>
      </c>
      <c r="P571" s="791">
        <f t="shared" si="212"/>
        <v>99.68</v>
      </c>
      <c r="Q571" s="847">
        <v>98</v>
      </c>
      <c r="R571" s="764">
        <f t="shared" si="216"/>
        <v>96.05</v>
      </c>
      <c r="S571" s="847">
        <v>94.1</v>
      </c>
      <c r="T571" s="791">
        <f t="shared" si="213"/>
        <v>94.047999999999988</v>
      </c>
      <c r="U571" s="791">
        <f t="shared" si="214"/>
        <v>93.06</v>
      </c>
      <c r="V571" s="764">
        <f t="shared" si="217"/>
        <v>92.8</v>
      </c>
      <c r="W571" s="847">
        <v>91.5</v>
      </c>
      <c r="X571" s="764">
        <f t="shared" si="218"/>
        <v>90</v>
      </c>
      <c r="Y571" s="847">
        <v>88.5</v>
      </c>
      <c r="Z571" s="764">
        <f t="shared" si="219"/>
        <v>86.9</v>
      </c>
      <c r="AA571" s="847">
        <v>85.3</v>
      </c>
      <c r="AB571" s="847">
        <v>83</v>
      </c>
      <c r="AC571" s="847">
        <v>80.599999999999994</v>
      </c>
      <c r="AD571" s="847">
        <v>77.599999999999994</v>
      </c>
      <c r="AE571" s="847">
        <v>73.900000000000006</v>
      </c>
      <c r="AF571" s="861">
        <v>69.5</v>
      </c>
      <c r="AG571" s="861">
        <v>64.099999999999994</v>
      </c>
      <c r="AH571" s="861">
        <v>58.1</v>
      </c>
      <c r="AI571" s="862">
        <v>50.9</v>
      </c>
      <c r="AJ571" s="1344"/>
      <c r="AK571" s="1103"/>
    </row>
    <row r="572" spans="2:37" s="15" customFormat="1" x14ac:dyDescent="0.2">
      <c r="B572" s="33"/>
      <c r="C572" s="33"/>
      <c r="D572" s="33"/>
      <c r="E572" s="33"/>
      <c r="F572" s="100"/>
      <c r="G572" s="100"/>
      <c r="H572" s="33"/>
      <c r="J572" s="16"/>
      <c r="K572" s="16"/>
      <c r="L572" s="17"/>
      <c r="M572" s="17"/>
      <c r="N572" s="17"/>
      <c r="O572" s="17"/>
      <c r="P572" s="495"/>
      <c r="Q572" s="17"/>
      <c r="R572" s="17"/>
      <c r="S572" s="17"/>
      <c r="T572" s="495"/>
      <c r="U572" s="495"/>
      <c r="V572" s="17"/>
      <c r="W572" s="17"/>
      <c r="X572" s="17"/>
      <c r="Y572" s="17"/>
      <c r="Z572" s="17"/>
      <c r="AA572" s="17"/>
      <c r="AB572" s="17"/>
      <c r="AC572" s="17"/>
      <c r="AD572" s="17"/>
      <c r="AE572" s="17"/>
      <c r="AF572" s="17"/>
      <c r="AG572" s="17"/>
      <c r="AH572" s="17"/>
      <c r="AI572" s="17"/>
      <c r="AJ572" s="17"/>
    </row>
    <row r="573" spans="2:37" s="15" customFormat="1" ht="13.5" thickBot="1" x14ac:dyDescent="0.25">
      <c r="B573" s="33"/>
      <c r="C573" s="33"/>
      <c r="D573" s="33"/>
      <c r="E573" s="33"/>
      <c r="F573" s="100"/>
      <c r="G573" s="100"/>
      <c r="H573" s="33"/>
      <c r="J573" s="16"/>
      <c r="K573" s="16"/>
      <c r="L573" s="17"/>
      <c r="M573" s="17"/>
      <c r="N573" s="17"/>
      <c r="O573" s="17"/>
      <c r="P573" s="495"/>
      <c r="Q573" s="17"/>
      <c r="R573" s="17"/>
      <c r="S573" s="17"/>
      <c r="T573" s="495"/>
      <c r="U573" s="495"/>
      <c r="V573" s="17"/>
      <c r="W573" s="17"/>
      <c r="X573" s="17"/>
      <c r="Y573" s="17"/>
      <c r="Z573" s="17"/>
      <c r="AA573" s="17"/>
      <c r="AB573" s="17"/>
      <c r="AC573" s="17"/>
      <c r="AD573" s="17"/>
      <c r="AE573" s="17"/>
      <c r="AF573" s="17"/>
      <c r="AG573" s="17"/>
      <c r="AH573" s="17"/>
      <c r="AI573" s="17"/>
      <c r="AJ573" s="17"/>
    </row>
    <row r="574" spans="2:37" s="15" customFormat="1" x14ac:dyDescent="0.2">
      <c r="B574" s="145"/>
      <c r="C574" s="146"/>
      <c r="D574" s="146"/>
      <c r="E574" s="146"/>
      <c r="F574" s="146"/>
      <c r="G574" s="146"/>
      <c r="H574" s="146"/>
      <c r="I574" s="146"/>
      <c r="J574" s="147"/>
      <c r="K574" s="148" t="s">
        <v>95</v>
      </c>
      <c r="L574" s="149"/>
      <c r="M574" s="149"/>
      <c r="N574" s="149"/>
      <c r="O574" s="149"/>
      <c r="P574" s="701"/>
      <c r="Q574" s="149"/>
      <c r="R574" s="149"/>
      <c r="S574" s="149"/>
      <c r="T574" s="701"/>
      <c r="U574" s="701"/>
      <c r="V574" s="149"/>
      <c r="W574" s="149"/>
      <c r="X574" s="149"/>
      <c r="Y574" s="149"/>
      <c r="Z574" s="149"/>
      <c r="AA574" s="149"/>
      <c r="AB574" s="149"/>
      <c r="AC574" s="149"/>
      <c r="AD574" s="149"/>
      <c r="AE574" s="149"/>
      <c r="AF574" s="149"/>
      <c r="AG574" s="149"/>
      <c r="AH574" s="149"/>
      <c r="AI574" s="150"/>
      <c r="AJ574" s="1339" t="s">
        <v>473</v>
      </c>
      <c r="AK574" s="1339" t="s">
        <v>472</v>
      </c>
    </row>
    <row r="575" spans="2:37" s="15" customFormat="1" ht="13.5" thickBot="1" x14ac:dyDescent="0.25">
      <c r="B575" s="151"/>
      <c r="C575" s="152"/>
      <c r="D575" s="152"/>
      <c r="E575" s="152"/>
      <c r="F575" s="152"/>
      <c r="G575" s="152"/>
      <c r="H575" s="152"/>
      <c r="I575" s="152"/>
      <c r="J575" s="153"/>
      <c r="K575" s="154" t="s">
        <v>169</v>
      </c>
      <c r="L575" s="155"/>
      <c r="M575" s="155"/>
      <c r="N575" s="155"/>
      <c r="O575" s="155"/>
      <c r="P575" s="704"/>
      <c r="Q575" s="155"/>
      <c r="R575" s="155"/>
      <c r="S575" s="155"/>
      <c r="T575" s="704"/>
      <c r="U575" s="704"/>
      <c r="V575" s="155"/>
      <c r="W575" s="155"/>
      <c r="X575" s="155"/>
      <c r="Y575" s="155"/>
      <c r="Z575" s="155"/>
      <c r="AA575" s="155"/>
      <c r="AB575" s="155"/>
      <c r="AC575" s="155"/>
      <c r="AD575" s="155"/>
      <c r="AE575" s="155"/>
      <c r="AF575" s="155"/>
      <c r="AG575" s="155"/>
      <c r="AH575" s="155"/>
      <c r="AI575" s="156"/>
      <c r="AJ575" s="1102"/>
      <c r="AK575" s="1102"/>
    </row>
    <row r="576" spans="2:37" s="15" customFormat="1" ht="26.25" thickBot="1" x14ac:dyDescent="0.25">
      <c r="B576" s="157" t="s">
        <v>41</v>
      </c>
      <c r="C576" s="158" t="s">
        <v>42</v>
      </c>
      <c r="D576" s="159" t="s">
        <v>43</v>
      </c>
      <c r="E576" s="160"/>
      <c r="F576" s="161" t="s">
        <v>177</v>
      </c>
      <c r="G576" s="162" t="s">
        <v>47</v>
      </c>
      <c r="H576" s="664" t="s">
        <v>0</v>
      </c>
      <c r="I576" s="709" t="s">
        <v>1</v>
      </c>
      <c r="J576" s="709" t="s">
        <v>2</v>
      </c>
      <c r="K576" s="710" t="s">
        <v>3</v>
      </c>
      <c r="L576" s="710" t="s">
        <v>4</v>
      </c>
      <c r="M576" s="667" t="s">
        <v>5</v>
      </c>
      <c r="N576" s="709">
        <v>100</v>
      </c>
      <c r="O576" s="668">
        <v>150</v>
      </c>
      <c r="P576" s="783">
        <v>176</v>
      </c>
      <c r="Q576" s="668">
        <v>200</v>
      </c>
      <c r="R576" s="668">
        <v>250</v>
      </c>
      <c r="S576" s="668">
        <v>300</v>
      </c>
      <c r="T576" s="783">
        <v>302</v>
      </c>
      <c r="U576" s="783">
        <v>340</v>
      </c>
      <c r="V576" s="668">
        <v>350</v>
      </c>
      <c r="W576" s="668">
        <v>400</v>
      </c>
      <c r="X576" s="668">
        <v>450</v>
      </c>
      <c r="Y576" s="668">
        <v>500</v>
      </c>
      <c r="Z576" s="668">
        <v>550</v>
      </c>
      <c r="AA576" s="668">
        <v>600</v>
      </c>
      <c r="AB576" s="668">
        <v>650</v>
      </c>
      <c r="AC576" s="668">
        <v>700</v>
      </c>
      <c r="AD576" s="668">
        <v>750</v>
      </c>
      <c r="AE576" s="668">
        <v>800</v>
      </c>
      <c r="AF576" s="668">
        <v>850</v>
      </c>
      <c r="AG576" s="668">
        <v>900</v>
      </c>
      <c r="AH576" s="668">
        <v>950</v>
      </c>
      <c r="AI576" s="669">
        <v>1000</v>
      </c>
      <c r="AJ576" s="1102"/>
      <c r="AK576" s="1102"/>
    </row>
    <row r="577" spans="2:37" s="15" customFormat="1" x14ac:dyDescent="0.2">
      <c r="B577" s="1037" t="s">
        <v>55</v>
      </c>
      <c r="C577" s="1246">
        <v>245</v>
      </c>
      <c r="D577" s="1039" t="s">
        <v>74</v>
      </c>
      <c r="E577" s="1040"/>
      <c r="F577" s="1041" t="s">
        <v>96</v>
      </c>
      <c r="G577" s="1258" t="s">
        <v>54</v>
      </c>
      <c r="H577" s="1337" t="s">
        <v>256</v>
      </c>
      <c r="I577" s="173">
        <v>1989</v>
      </c>
      <c r="J577" s="1049" t="s">
        <v>248</v>
      </c>
      <c r="K577" s="174">
        <v>75</v>
      </c>
      <c r="L577" s="174">
        <v>30</v>
      </c>
      <c r="M577" s="174"/>
      <c r="N577" s="879">
        <v>30</v>
      </c>
      <c r="O577" s="671">
        <f t="shared" ref="O577:O598" si="221">N577-(0.5*(N577-Q577))</f>
        <v>27.5</v>
      </c>
      <c r="P577" s="787">
        <f>IF(O577="",IF(N577="","",(N577-(N577-Q577)/($Q$5-$N$5)*($P$5-$N$5))),(O577-(O577-Q577)/($Q$5-$O$5)*($P$5-$O$5)))</f>
        <v>26.2</v>
      </c>
      <c r="Q577" s="879">
        <v>25</v>
      </c>
      <c r="R577" s="671">
        <f t="shared" ref="R577:R598" si="222">Q577-(0.5*(Q577-S577))</f>
        <v>23.75</v>
      </c>
      <c r="S577" s="879">
        <v>22.5</v>
      </c>
      <c r="T577" s="848">
        <f>IF(S577="","",(S577-(S577-W577)/($W$5-$S$5)*($T$5-$S$5)))</f>
        <v>22.463999999999999</v>
      </c>
      <c r="U577" s="848">
        <f>IF(S577="","",(S577-(S577-W577)/($W$5-$S$5)*($U$5-$S$5)))</f>
        <v>21.78</v>
      </c>
      <c r="V577" s="671">
        <f t="shared" ref="V577:V598" si="223">S577-(0.5*(S577-W577))</f>
        <v>21.6</v>
      </c>
      <c r="W577" s="879">
        <v>20.7</v>
      </c>
      <c r="X577" s="671">
        <f t="shared" ref="X577:X598" si="224">W577-(0.5*(W577-Y577))</f>
        <v>20.049999999999997</v>
      </c>
      <c r="Y577" s="879">
        <v>19.399999999999999</v>
      </c>
      <c r="Z577" s="671">
        <f t="shared" ref="Z577:Z598" si="225">Y577-(0.5*(Y577-AA577))</f>
        <v>18.799999999999997</v>
      </c>
      <c r="AA577" s="879">
        <v>18.2</v>
      </c>
      <c r="AB577" s="879">
        <v>17.899999999999999</v>
      </c>
      <c r="AC577" s="879">
        <v>17.7</v>
      </c>
      <c r="AD577" s="879">
        <v>17.3</v>
      </c>
      <c r="AE577" s="879">
        <v>16.8</v>
      </c>
      <c r="AF577" s="879"/>
      <c r="AG577" s="174"/>
      <c r="AH577" s="174"/>
      <c r="AI577" s="175"/>
      <c r="AJ577" s="1102"/>
      <c r="AK577" s="1102"/>
    </row>
    <row r="578" spans="2:37" s="15" customFormat="1" x14ac:dyDescent="0.2">
      <c r="B578" s="1017"/>
      <c r="C578" s="1047"/>
      <c r="D578" s="1024"/>
      <c r="E578" s="1025"/>
      <c r="F578" s="1042"/>
      <c r="G578" s="1250"/>
      <c r="H578" s="1337"/>
      <c r="I578" s="176" t="s">
        <v>32</v>
      </c>
      <c r="J578" s="1049"/>
      <c r="K578" s="177"/>
      <c r="L578" s="178" t="s">
        <v>9</v>
      </c>
      <c r="M578" s="178"/>
      <c r="N578" s="179">
        <v>30</v>
      </c>
      <c r="O578" s="671">
        <f t="shared" si="221"/>
        <v>27.5</v>
      </c>
      <c r="P578" s="788">
        <f t="shared" ref="P578:P599" si="226">IF(O578="",IF(N578="","",(N578-(N578-Q578)/($Q$5-$N$5)*($P$5-$N$5))),(O578-(O578-Q578)/($Q$5-$O$5)*($P$5-$O$5)))</f>
        <v>26.2</v>
      </c>
      <c r="Q578" s="179">
        <v>25</v>
      </c>
      <c r="R578" s="671">
        <f t="shared" si="222"/>
        <v>23.75</v>
      </c>
      <c r="S578" s="179">
        <v>22.5</v>
      </c>
      <c r="T578" s="788">
        <f t="shared" ref="T578:T599" si="227">IF(S578="","",(S578-(S578-W578)/($W$5-$S$5)*($T$5-$S$5)))</f>
        <v>22.463999999999999</v>
      </c>
      <c r="U578" s="788">
        <f t="shared" ref="U578:U599" si="228">IF(S578="","",(S578-(S578-W578)/($W$5-$S$5)*($U$5-$S$5)))</f>
        <v>21.78</v>
      </c>
      <c r="V578" s="671">
        <f t="shared" si="223"/>
        <v>21.6</v>
      </c>
      <c r="W578" s="179">
        <v>20.7</v>
      </c>
      <c r="X578" s="671">
        <f t="shared" si="224"/>
        <v>20.049999999999997</v>
      </c>
      <c r="Y578" s="179">
        <v>19.399999999999999</v>
      </c>
      <c r="Z578" s="671">
        <f t="shared" si="225"/>
        <v>18.799999999999997</v>
      </c>
      <c r="AA578" s="179">
        <v>18.2</v>
      </c>
      <c r="AB578" s="179">
        <v>17.899999999999999</v>
      </c>
      <c r="AC578" s="179">
        <v>17.7</v>
      </c>
      <c r="AD578" s="179">
        <v>17.3</v>
      </c>
      <c r="AE578" s="179">
        <v>16.8</v>
      </c>
      <c r="AF578" s="179"/>
      <c r="AG578" s="179"/>
      <c r="AH578" s="179"/>
      <c r="AI578" s="180"/>
      <c r="AJ578" s="1102"/>
      <c r="AK578" s="1102"/>
    </row>
    <row r="579" spans="2:37" s="15" customFormat="1" x14ac:dyDescent="0.2">
      <c r="B579" s="1017"/>
      <c r="C579" s="1047"/>
      <c r="D579" s="1024"/>
      <c r="E579" s="1025"/>
      <c r="F579" s="1042"/>
      <c r="G579" s="1250"/>
      <c r="H579" s="1337"/>
      <c r="I579" s="176" t="s">
        <v>35</v>
      </c>
      <c r="J579" s="1049"/>
      <c r="K579" s="177"/>
      <c r="L579" s="178" t="s">
        <v>9</v>
      </c>
      <c r="M579" s="178"/>
      <c r="N579" s="179">
        <v>30</v>
      </c>
      <c r="O579" s="671">
        <f t="shared" si="221"/>
        <v>27.5</v>
      </c>
      <c r="P579" s="788">
        <f t="shared" si="226"/>
        <v>26.2</v>
      </c>
      <c r="Q579" s="179">
        <v>25</v>
      </c>
      <c r="R579" s="671">
        <f t="shared" si="222"/>
        <v>23.75</v>
      </c>
      <c r="S579" s="179">
        <v>22.5</v>
      </c>
      <c r="T579" s="788">
        <f t="shared" si="227"/>
        <v>22.463999999999999</v>
      </c>
      <c r="U579" s="788">
        <f t="shared" si="228"/>
        <v>21.78</v>
      </c>
      <c r="V579" s="671">
        <f t="shared" si="223"/>
        <v>21.6</v>
      </c>
      <c r="W579" s="179">
        <v>20.7</v>
      </c>
      <c r="X579" s="671">
        <f t="shared" si="224"/>
        <v>20.049999999999997</v>
      </c>
      <c r="Y579" s="179">
        <v>19.399999999999999</v>
      </c>
      <c r="Z579" s="671">
        <f t="shared" si="225"/>
        <v>18.799999999999997</v>
      </c>
      <c r="AA579" s="179">
        <v>18.2</v>
      </c>
      <c r="AB579" s="179">
        <v>17.899999999999999</v>
      </c>
      <c r="AC579" s="179">
        <v>17.7</v>
      </c>
      <c r="AD579" s="179">
        <v>17.3</v>
      </c>
      <c r="AE579" s="179">
        <v>16.8</v>
      </c>
      <c r="AF579" s="179"/>
      <c r="AG579" s="179"/>
      <c r="AH579" s="179"/>
      <c r="AI579" s="180"/>
      <c r="AJ579" s="1102"/>
      <c r="AK579" s="1102"/>
    </row>
    <row r="580" spans="2:37" s="15" customFormat="1" x14ac:dyDescent="0.2">
      <c r="B580" s="1018"/>
      <c r="C580" s="1048"/>
      <c r="D580" s="1026"/>
      <c r="E580" s="1027"/>
      <c r="F580" s="1043"/>
      <c r="G580" s="1251"/>
      <c r="H580" s="1338"/>
      <c r="I580" s="176" t="s">
        <v>10</v>
      </c>
      <c r="J580" s="1049"/>
      <c r="K580" s="177"/>
      <c r="L580" s="178" t="s">
        <v>9</v>
      </c>
      <c r="M580" s="178"/>
      <c r="N580" s="179">
        <v>30</v>
      </c>
      <c r="O580" s="671">
        <f t="shared" si="221"/>
        <v>27.5</v>
      </c>
      <c r="P580" s="788">
        <f t="shared" si="226"/>
        <v>26.2</v>
      </c>
      <c r="Q580" s="179">
        <v>25</v>
      </c>
      <c r="R580" s="671">
        <f t="shared" si="222"/>
        <v>23.75</v>
      </c>
      <c r="S580" s="179">
        <v>22.5</v>
      </c>
      <c r="T580" s="788">
        <f t="shared" si="227"/>
        <v>22.463999999999999</v>
      </c>
      <c r="U580" s="788">
        <f t="shared" si="228"/>
        <v>21.78</v>
      </c>
      <c r="V580" s="671">
        <f t="shared" si="223"/>
        <v>21.6</v>
      </c>
      <c r="W580" s="179">
        <v>20.7</v>
      </c>
      <c r="X580" s="671">
        <f t="shared" si="224"/>
        <v>20.049999999999997</v>
      </c>
      <c r="Y580" s="179">
        <v>19.399999999999999</v>
      </c>
      <c r="Z580" s="671">
        <f t="shared" si="225"/>
        <v>18.799999999999997</v>
      </c>
      <c r="AA580" s="179">
        <v>18.2</v>
      </c>
      <c r="AB580" s="179">
        <v>17.899999999999999</v>
      </c>
      <c r="AC580" s="179">
        <v>17.7</v>
      </c>
      <c r="AD580" s="179">
        <v>17.3</v>
      </c>
      <c r="AE580" s="179">
        <v>16.8</v>
      </c>
      <c r="AF580" s="179"/>
      <c r="AG580" s="179"/>
      <c r="AH580" s="179"/>
      <c r="AI580" s="180"/>
      <c r="AJ580" s="1102"/>
      <c r="AK580" s="1102"/>
    </row>
    <row r="581" spans="2:37" s="15" customFormat="1" x14ac:dyDescent="0.2">
      <c r="B581" s="1016" t="s">
        <v>57</v>
      </c>
      <c r="C581" s="1019" t="s">
        <v>88</v>
      </c>
      <c r="D581" s="1022" t="s">
        <v>75</v>
      </c>
      <c r="E581" s="1023"/>
      <c r="F581" s="1238" t="s">
        <v>255</v>
      </c>
      <c r="G581" s="1249" t="s">
        <v>54</v>
      </c>
      <c r="H581" s="1235" t="s">
        <v>256</v>
      </c>
      <c r="I581" s="176">
        <v>1992</v>
      </c>
      <c r="J581" s="1049"/>
      <c r="K581" s="179">
        <v>75</v>
      </c>
      <c r="L581" s="179">
        <v>30</v>
      </c>
      <c r="M581" s="179">
        <v>30</v>
      </c>
      <c r="N581" s="179">
        <v>30</v>
      </c>
      <c r="O581" s="671">
        <f t="shared" si="221"/>
        <v>27.5</v>
      </c>
      <c r="P581" s="788">
        <f t="shared" si="226"/>
        <v>26.2</v>
      </c>
      <c r="Q581" s="179">
        <v>25</v>
      </c>
      <c r="R581" s="671">
        <f t="shared" si="222"/>
        <v>23.75</v>
      </c>
      <c r="S581" s="179">
        <v>22.5</v>
      </c>
      <c r="T581" s="788">
        <f t="shared" si="227"/>
        <v>22.463999999999999</v>
      </c>
      <c r="U581" s="788">
        <f t="shared" si="228"/>
        <v>21.78</v>
      </c>
      <c r="V581" s="671">
        <f t="shared" si="223"/>
        <v>21.6</v>
      </c>
      <c r="W581" s="179">
        <v>20.7</v>
      </c>
      <c r="X581" s="671">
        <f t="shared" si="224"/>
        <v>20.049999999999997</v>
      </c>
      <c r="Y581" s="179">
        <v>19.399999999999999</v>
      </c>
      <c r="Z581" s="671">
        <f t="shared" si="225"/>
        <v>18.799999999999997</v>
      </c>
      <c r="AA581" s="179">
        <v>18.2</v>
      </c>
      <c r="AB581" s="179">
        <v>17.899999999999999</v>
      </c>
      <c r="AC581" s="179">
        <v>17.7</v>
      </c>
      <c r="AD581" s="179">
        <v>17.3</v>
      </c>
      <c r="AE581" s="179">
        <v>16.8</v>
      </c>
      <c r="AF581" s="179"/>
      <c r="AG581" s="179"/>
      <c r="AH581" s="179"/>
      <c r="AI581" s="180"/>
      <c r="AJ581" s="1102"/>
      <c r="AK581" s="1102"/>
    </row>
    <row r="582" spans="2:37" s="15" customFormat="1" x14ac:dyDescent="0.2">
      <c r="B582" s="1017"/>
      <c r="C582" s="1020"/>
      <c r="D582" s="1024"/>
      <c r="E582" s="1025"/>
      <c r="F582" s="1042"/>
      <c r="G582" s="1250"/>
      <c r="H582" s="1236"/>
      <c r="I582" s="176" t="s">
        <v>11</v>
      </c>
      <c r="J582" s="1049"/>
      <c r="K582" s="177"/>
      <c r="L582" s="178" t="s">
        <v>9</v>
      </c>
      <c r="M582" s="178"/>
      <c r="N582" s="179">
        <v>30</v>
      </c>
      <c r="O582" s="671">
        <f t="shared" si="221"/>
        <v>27.5</v>
      </c>
      <c r="P582" s="788">
        <f t="shared" si="226"/>
        <v>26.2</v>
      </c>
      <c r="Q582" s="179">
        <v>25</v>
      </c>
      <c r="R582" s="671">
        <f t="shared" si="222"/>
        <v>23.75</v>
      </c>
      <c r="S582" s="179">
        <v>22.5</v>
      </c>
      <c r="T582" s="788">
        <f t="shared" si="227"/>
        <v>22.463999999999999</v>
      </c>
      <c r="U582" s="788">
        <f t="shared" si="228"/>
        <v>21.78</v>
      </c>
      <c r="V582" s="671">
        <f t="shared" si="223"/>
        <v>21.6</v>
      </c>
      <c r="W582" s="179">
        <v>20.7</v>
      </c>
      <c r="X582" s="671">
        <f t="shared" si="224"/>
        <v>20.049999999999997</v>
      </c>
      <c r="Y582" s="179">
        <v>19.399999999999999</v>
      </c>
      <c r="Z582" s="671">
        <f t="shared" si="225"/>
        <v>18.799999999999997</v>
      </c>
      <c r="AA582" s="179">
        <v>18.2</v>
      </c>
      <c r="AB582" s="179">
        <v>17.899999999999999</v>
      </c>
      <c r="AC582" s="179">
        <v>17.7</v>
      </c>
      <c r="AD582" s="179">
        <v>17.3</v>
      </c>
      <c r="AE582" s="179">
        <v>16.8</v>
      </c>
      <c r="AF582" s="179"/>
      <c r="AG582" s="179"/>
      <c r="AH582" s="179"/>
      <c r="AI582" s="180"/>
      <c r="AJ582" s="1102"/>
      <c r="AK582" s="1102"/>
    </row>
    <row r="583" spans="2:37" s="15" customFormat="1" x14ac:dyDescent="0.2">
      <c r="B583" s="1018"/>
      <c r="C583" s="1021"/>
      <c r="D583" s="1026"/>
      <c r="E583" s="1027"/>
      <c r="F583" s="1042"/>
      <c r="G583" s="1250"/>
      <c r="H583" s="1237"/>
      <c r="I583" s="176" t="s">
        <v>12</v>
      </c>
      <c r="J583" s="1049"/>
      <c r="K583" s="177"/>
      <c r="L583" s="178" t="s">
        <v>9</v>
      </c>
      <c r="M583" s="178"/>
      <c r="N583" s="179">
        <v>30</v>
      </c>
      <c r="O583" s="671">
        <f t="shared" si="221"/>
        <v>27.5</v>
      </c>
      <c r="P583" s="788">
        <f t="shared" si="226"/>
        <v>26.2</v>
      </c>
      <c r="Q583" s="179">
        <v>25</v>
      </c>
      <c r="R583" s="671">
        <f t="shared" si="222"/>
        <v>23.75</v>
      </c>
      <c r="S583" s="179">
        <v>22.5</v>
      </c>
      <c r="T583" s="788">
        <f t="shared" si="227"/>
        <v>22.463999999999999</v>
      </c>
      <c r="U583" s="788">
        <f t="shared" si="228"/>
        <v>21.78</v>
      </c>
      <c r="V583" s="671">
        <f t="shared" si="223"/>
        <v>21.6</v>
      </c>
      <c r="W583" s="179">
        <v>20.7</v>
      </c>
      <c r="X583" s="671">
        <f t="shared" si="224"/>
        <v>20.049999999999997</v>
      </c>
      <c r="Y583" s="179">
        <v>19.399999999999999</v>
      </c>
      <c r="Z583" s="671">
        <f t="shared" si="225"/>
        <v>18.799999999999997</v>
      </c>
      <c r="AA583" s="179">
        <v>18.2</v>
      </c>
      <c r="AB583" s="179">
        <v>17.899999999999999</v>
      </c>
      <c r="AC583" s="179">
        <v>17.7</v>
      </c>
      <c r="AD583" s="179">
        <v>17.3</v>
      </c>
      <c r="AE583" s="179">
        <v>16.8</v>
      </c>
      <c r="AF583" s="179"/>
      <c r="AG583" s="179"/>
      <c r="AH583" s="179"/>
      <c r="AI583" s="180"/>
      <c r="AJ583" s="1102"/>
      <c r="AK583" s="1102"/>
    </row>
    <row r="584" spans="2:37" s="15" customFormat="1" x14ac:dyDescent="0.2">
      <c r="B584" s="169" t="s">
        <v>258</v>
      </c>
      <c r="C584" s="170" t="s">
        <v>259</v>
      </c>
      <c r="D584" s="1336" t="s">
        <v>257</v>
      </c>
      <c r="E584" s="1310"/>
      <c r="F584" s="1043"/>
      <c r="G584" s="1251"/>
      <c r="H584" s="172" t="s">
        <v>29</v>
      </c>
      <c r="I584" s="176" t="s">
        <v>13</v>
      </c>
      <c r="J584" s="1049"/>
      <c r="K584" s="246">
        <v>75</v>
      </c>
      <c r="L584" s="179">
        <v>30</v>
      </c>
      <c r="M584" s="179"/>
      <c r="N584" s="179">
        <v>30</v>
      </c>
      <c r="O584" s="671">
        <f t="shared" si="221"/>
        <v>27.5</v>
      </c>
      <c r="P584" s="788">
        <f t="shared" si="226"/>
        <v>26.2</v>
      </c>
      <c r="Q584" s="179">
        <v>25</v>
      </c>
      <c r="R584" s="671">
        <f t="shared" si="222"/>
        <v>23.75</v>
      </c>
      <c r="S584" s="179">
        <v>22.5</v>
      </c>
      <c r="T584" s="788">
        <f t="shared" si="227"/>
        <v>22.463999999999999</v>
      </c>
      <c r="U584" s="788">
        <f t="shared" si="228"/>
        <v>21.78</v>
      </c>
      <c r="V584" s="671">
        <f t="shared" si="223"/>
        <v>21.6</v>
      </c>
      <c r="W584" s="179">
        <v>20.7</v>
      </c>
      <c r="X584" s="671">
        <f t="shared" si="224"/>
        <v>20.049999999999997</v>
      </c>
      <c r="Y584" s="179">
        <v>19.399999999999999</v>
      </c>
      <c r="Z584" s="671">
        <f t="shared" si="225"/>
        <v>18.799999999999997</v>
      </c>
      <c r="AA584" s="179">
        <v>18.2</v>
      </c>
      <c r="AB584" s="179">
        <v>17.899999999999999</v>
      </c>
      <c r="AC584" s="179">
        <v>17.7</v>
      </c>
      <c r="AD584" s="179">
        <v>17.3</v>
      </c>
      <c r="AE584" s="179">
        <v>16.8</v>
      </c>
      <c r="AF584" s="179"/>
      <c r="AG584" s="179"/>
      <c r="AH584" s="179"/>
      <c r="AI584" s="180"/>
      <c r="AJ584" s="1102"/>
      <c r="AK584" s="1102"/>
    </row>
    <row r="585" spans="2:37" s="15" customFormat="1" x14ac:dyDescent="0.2">
      <c r="B585" s="1016" t="s">
        <v>57</v>
      </c>
      <c r="C585" s="1050" t="s">
        <v>68</v>
      </c>
      <c r="D585" s="1022" t="s">
        <v>75</v>
      </c>
      <c r="E585" s="1023"/>
      <c r="F585" s="1238" t="s">
        <v>270</v>
      </c>
      <c r="G585" s="1249" t="s">
        <v>54</v>
      </c>
      <c r="H585" s="1235" t="s">
        <v>29</v>
      </c>
      <c r="I585" s="176">
        <v>1995</v>
      </c>
      <c r="J585" s="1049"/>
      <c r="K585" s="246">
        <v>75</v>
      </c>
      <c r="L585" s="179">
        <v>30</v>
      </c>
      <c r="M585" s="179"/>
      <c r="N585" s="179">
        <v>30</v>
      </c>
      <c r="O585" s="671">
        <f t="shared" si="221"/>
        <v>27.5</v>
      </c>
      <c r="P585" s="788">
        <f t="shared" si="226"/>
        <v>26.2</v>
      </c>
      <c r="Q585" s="179">
        <v>25</v>
      </c>
      <c r="R585" s="671">
        <f t="shared" si="222"/>
        <v>23.75</v>
      </c>
      <c r="S585" s="179">
        <v>22.5</v>
      </c>
      <c r="T585" s="788">
        <f t="shared" si="227"/>
        <v>22.463999999999999</v>
      </c>
      <c r="U585" s="788">
        <f t="shared" si="228"/>
        <v>21.78</v>
      </c>
      <c r="V585" s="671">
        <f t="shared" si="223"/>
        <v>21.6</v>
      </c>
      <c r="W585" s="179">
        <v>20.7</v>
      </c>
      <c r="X585" s="671">
        <f t="shared" si="224"/>
        <v>20.049999999999997</v>
      </c>
      <c r="Y585" s="179">
        <v>19.399999999999999</v>
      </c>
      <c r="Z585" s="671">
        <f t="shared" si="225"/>
        <v>18.799999999999997</v>
      </c>
      <c r="AA585" s="179">
        <v>18.2</v>
      </c>
      <c r="AB585" s="179">
        <v>17.899999999999999</v>
      </c>
      <c r="AC585" s="179">
        <v>17.7</v>
      </c>
      <c r="AD585" s="179">
        <v>17.3</v>
      </c>
      <c r="AE585" s="179">
        <v>16.8</v>
      </c>
      <c r="AF585" s="179"/>
      <c r="AG585" s="179"/>
      <c r="AH585" s="179"/>
      <c r="AI585" s="180"/>
      <c r="AJ585" s="1102"/>
      <c r="AK585" s="1102"/>
    </row>
    <row r="586" spans="2:37" s="15" customFormat="1" x14ac:dyDescent="0.2">
      <c r="B586" s="1017"/>
      <c r="C586" s="1047"/>
      <c r="D586" s="1024"/>
      <c r="E586" s="1025"/>
      <c r="F586" s="1042"/>
      <c r="G586" s="1250"/>
      <c r="H586" s="1236"/>
      <c r="I586" s="176" t="s">
        <v>26</v>
      </c>
      <c r="J586" s="1049"/>
      <c r="K586" s="177"/>
      <c r="L586" s="178" t="s">
        <v>9</v>
      </c>
      <c r="M586" s="178"/>
      <c r="N586" s="179">
        <v>30</v>
      </c>
      <c r="O586" s="671">
        <f t="shared" si="221"/>
        <v>27.5</v>
      </c>
      <c r="P586" s="788">
        <f t="shared" si="226"/>
        <v>26.2</v>
      </c>
      <c r="Q586" s="179">
        <v>25</v>
      </c>
      <c r="R586" s="671">
        <f t="shared" si="222"/>
        <v>23.75</v>
      </c>
      <c r="S586" s="179">
        <v>22.5</v>
      </c>
      <c r="T586" s="788">
        <f t="shared" si="227"/>
        <v>22.463999999999999</v>
      </c>
      <c r="U586" s="788">
        <f t="shared" si="228"/>
        <v>21.78</v>
      </c>
      <c r="V586" s="671">
        <f t="shared" si="223"/>
        <v>21.6</v>
      </c>
      <c r="W586" s="179">
        <v>20.7</v>
      </c>
      <c r="X586" s="671">
        <f t="shared" si="224"/>
        <v>20.049999999999997</v>
      </c>
      <c r="Y586" s="179">
        <v>19.399999999999999</v>
      </c>
      <c r="Z586" s="671">
        <f t="shared" si="225"/>
        <v>18.799999999999997</v>
      </c>
      <c r="AA586" s="179">
        <v>18.2</v>
      </c>
      <c r="AB586" s="179">
        <v>17.899999999999999</v>
      </c>
      <c r="AC586" s="179">
        <v>17.7</v>
      </c>
      <c r="AD586" s="179">
        <v>17.3</v>
      </c>
      <c r="AE586" s="179">
        <v>16.8</v>
      </c>
      <c r="AF586" s="179"/>
      <c r="AG586" s="179"/>
      <c r="AH586" s="179"/>
      <c r="AI586" s="180"/>
      <c r="AJ586" s="1102"/>
      <c r="AK586" s="1102"/>
    </row>
    <row r="587" spans="2:37" s="15" customFormat="1" x14ac:dyDescent="0.2">
      <c r="B587" s="1017"/>
      <c r="C587" s="1047"/>
      <c r="D587" s="1024"/>
      <c r="E587" s="1025"/>
      <c r="F587" s="1042"/>
      <c r="G587" s="1250"/>
      <c r="H587" s="1236"/>
      <c r="I587" s="176" t="s">
        <v>15</v>
      </c>
      <c r="J587" s="1049"/>
      <c r="K587" s="177"/>
      <c r="L587" s="178" t="s">
        <v>9</v>
      </c>
      <c r="M587" s="178"/>
      <c r="N587" s="179">
        <v>30</v>
      </c>
      <c r="O587" s="671">
        <f t="shared" si="221"/>
        <v>27.5</v>
      </c>
      <c r="P587" s="788">
        <f t="shared" si="226"/>
        <v>26.2</v>
      </c>
      <c r="Q587" s="179">
        <v>25</v>
      </c>
      <c r="R587" s="671">
        <f t="shared" si="222"/>
        <v>23.75</v>
      </c>
      <c r="S587" s="179">
        <v>22.5</v>
      </c>
      <c r="T587" s="788">
        <f t="shared" si="227"/>
        <v>22.463999999999999</v>
      </c>
      <c r="U587" s="788">
        <f t="shared" si="228"/>
        <v>21.78</v>
      </c>
      <c r="V587" s="671">
        <f t="shared" si="223"/>
        <v>21.6</v>
      </c>
      <c r="W587" s="179">
        <v>20.7</v>
      </c>
      <c r="X587" s="671">
        <f t="shared" si="224"/>
        <v>20.049999999999997</v>
      </c>
      <c r="Y587" s="179">
        <v>19.399999999999999</v>
      </c>
      <c r="Z587" s="671">
        <f t="shared" si="225"/>
        <v>18.799999999999997</v>
      </c>
      <c r="AA587" s="179">
        <v>18.2</v>
      </c>
      <c r="AB587" s="179">
        <v>17.899999999999999</v>
      </c>
      <c r="AC587" s="179">
        <v>17.7</v>
      </c>
      <c r="AD587" s="179">
        <v>17.3</v>
      </c>
      <c r="AE587" s="179">
        <v>16.8</v>
      </c>
      <c r="AF587" s="179"/>
      <c r="AG587" s="179"/>
      <c r="AH587" s="179"/>
      <c r="AI587" s="180"/>
      <c r="AJ587" s="1102"/>
      <c r="AK587" s="1102"/>
    </row>
    <row r="588" spans="2:37" s="15" customFormat="1" x14ac:dyDescent="0.2">
      <c r="B588" s="1018"/>
      <c r="C588" s="1048"/>
      <c r="D588" s="1026"/>
      <c r="E588" s="1027"/>
      <c r="F588" s="1043"/>
      <c r="G588" s="1251"/>
      <c r="H588" s="1237"/>
      <c r="I588" s="176" t="s">
        <v>27</v>
      </c>
      <c r="J588" s="1049"/>
      <c r="K588" s="177"/>
      <c r="L588" s="178" t="s">
        <v>9</v>
      </c>
      <c r="M588" s="178"/>
      <c r="N588" s="179">
        <v>30</v>
      </c>
      <c r="O588" s="671">
        <f t="shared" si="221"/>
        <v>27.5</v>
      </c>
      <c r="P588" s="788">
        <f t="shared" si="226"/>
        <v>26.2</v>
      </c>
      <c r="Q588" s="179">
        <v>25</v>
      </c>
      <c r="R588" s="671">
        <f t="shared" si="222"/>
        <v>23.75</v>
      </c>
      <c r="S588" s="179">
        <v>22.5</v>
      </c>
      <c r="T588" s="788">
        <f t="shared" si="227"/>
        <v>22.463999999999999</v>
      </c>
      <c r="U588" s="788">
        <f t="shared" si="228"/>
        <v>21.78</v>
      </c>
      <c r="V588" s="671">
        <f t="shared" si="223"/>
        <v>21.6</v>
      </c>
      <c r="W588" s="179">
        <v>20.7</v>
      </c>
      <c r="X588" s="671">
        <f t="shared" si="224"/>
        <v>20.049999999999997</v>
      </c>
      <c r="Y588" s="179">
        <v>19.399999999999999</v>
      </c>
      <c r="Z588" s="671">
        <f t="shared" si="225"/>
        <v>18.799999999999997</v>
      </c>
      <c r="AA588" s="179">
        <v>18.2</v>
      </c>
      <c r="AB588" s="179">
        <v>17.899999999999999</v>
      </c>
      <c r="AC588" s="179">
        <v>17.7</v>
      </c>
      <c r="AD588" s="179">
        <v>17.3</v>
      </c>
      <c r="AE588" s="179">
        <v>16.8</v>
      </c>
      <c r="AF588" s="179"/>
      <c r="AG588" s="179"/>
      <c r="AH588" s="179"/>
      <c r="AI588" s="180"/>
      <c r="AJ588" s="1102"/>
      <c r="AK588" s="1102"/>
    </row>
    <row r="589" spans="2:37" s="15" customFormat="1" x14ac:dyDescent="0.2">
      <c r="B589" s="1016" t="s">
        <v>57</v>
      </c>
      <c r="C589" s="1019" t="s">
        <v>71</v>
      </c>
      <c r="D589" s="1022" t="s">
        <v>75</v>
      </c>
      <c r="E589" s="1023"/>
      <c r="F589" s="1238" t="s">
        <v>283</v>
      </c>
      <c r="G589" s="1249" t="s">
        <v>54</v>
      </c>
      <c r="H589" s="1235" t="s">
        <v>29</v>
      </c>
      <c r="I589" s="176">
        <v>1998</v>
      </c>
      <c r="J589" s="1049"/>
      <c r="K589" s="179">
        <v>75</v>
      </c>
      <c r="L589" s="179">
        <v>30</v>
      </c>
      <c r="M589" s="179">
        <v>30</v>
      </c>
      <c r="N589" s="179">
        <v>30</v>
      </c>
      <c r="O589" s="671">
        <f t="shared" si="221"/>
        <v>27.5</v>
      </c>
      <c r="P589" s="788">
        <f t="shared" si="226"/>
        <v>26.2</v>
      </c>
      <c r="Q589" s="179">
        <v>25</v>
      </c>
      <c r="R589" s="671">
        <f t="shared" si="222"/>
        <v>23.75</v>
      </c>
      <c r="S589" s="179">
        <v>22.5</v>
      </c>
      <c r="T589" s="788">
        <f t="shared" si="227"/>
        <v>22.463999999999999</v>
      </c>
      <c r="U589" s="788">
        <f t="shared" si="228"/>
        <v>21.78</v>
      </c>
      <c r="V589" s="671">
        <f t="shared" si="223"/>
        <v>21.6</v>
      </c>
      <c r="W589" s="179">
        <v>20.7</v>
      </c>
      <c r="X589" s="671">
        <f t="shared" si="224"/>
        <v>20.049999999999997</v>
      </c>
      <c r="Y589" s="179">
        <v>19.399999999999999</v>
      </c>
      <c r="Z589" s="671">
        <f t="shared" si="225"/>
        <v>18.799999999999997</v>
      </c>
      <c r="AA589" s="179">
        <v>18.2</v>
      </c>
      <c r="AB589" s="179">
        <v>17.899999999999999</v>
      </c>
      <c r="AC589" s="179">
        <v>17.7</v>
      </c>
      <c r="AD589" s="179">
        <v>17.3</v>
      </c>
      <c r="AE589" s="179">
        <v>16.899999999999999</v>
      </c>
      <c r="AF589" s="179"/>
      <c r="AG589" s="179"/>
      <c r="AH589" s="179"/>
      <c r="AI589" s="180"/>
      <c r="AJ589" s="1102"/>
      <c r="AK589" s="1102"/>
    </row>
    <row r="590" spans="2:37" x14ac:dyDescent="0.2">
      <c r="B590" s="1017"/>
      <c r="C590" s="1020"/>
      <c r="D590" s="1024"/>
      <c r="E590" s="1025"/>
      <c r="F590" s="1042"/>
      <c r="G590" s="1250"/>
      <c r="H590" s="1236"/>
      <c r="I590" s="176" t="s">
        <v>17</v>
      </c>
      <c r="J590" s="1049"/>
      <c r="K590" s="177"/>
      <c r="L590" s="178" t="s">
        <v>9</v>
      </c>
      <c r="M590" s="178"/>
      <c r="N590" s="179">
        <v>30</v>
      </c>
      <c r="O590" s="671">
        <f t="shared" si="221"/>
        <v>27.5</v>
      </c>
      <c r="P590" s="788">
        <f t="shared" si="226"/>
        <v>26.2</v>
      </c>
      <c r="Q590" s="179">
        <v>25</v>
      </c>
      <c r="R590" s="671">
        <f t="shared" si="222"/>
        <v>23.75</v>
      </c>
      <c r="S590" s="179">
        <v>22.5</v>
      </c>
      <c r="T590" s="788">
        <f t="shared" si="227"/>
        <v>22.463999999999999</v>
      </c>
      <c r="U590" s="788">
        <f t="shared" si="228"/>
        <v>21.78</v>
      </c>
      <c r="V590" s="671">
        <f t="shared" si="223"/>
        <v>21.6</v>
      </c>
      <c r="W590" s="179">
        <v>20.7</v>
      </c>
      <c r="X590" s="671">
        <f t="shared" si="224"/>
        <v>20.049999999999997</v>
      </c>
      <c r="Y590" s="179">
        <v>19.399999999999999</v>
      </c>
      <c r="Z590" s="671">
        <f t="shared" si="225"/>
        <v>18.799999999999997</v>
      </c>
      <c r="AA590" s="179">
        <v>18.2</v>
      </c>
      <c r="AB590" s="179">
        <v>17.899999999999999</v>
      </c>
      <c r="AC590" s="179">
        <v>17.7</v>
      </c>
      <c r="AD590" s="179">
        <v>17.3</v>
      </c>
      <c r="AE590" s="179">
        <v>16.899999999999999</v>
      </c>
      <c r="AF590" s="179"/>
      <c r="AG590" s="179"/>
      <c r="AH590" s="179"/>
      <c r="AI590" s="180"/>
      <c r="AJ590" s="1102"/>
      <c r="AK590" s="1102"/>
    </row>
    <row r="591" spans="2:37" x14ac:dyDescent="0.2">
      <c r="B591" s="1018"/>
      <c r="C591" s="1021"/>
      <c r="D591" s="1026"/>
      <c r="E591" s="1027"/>
      <c r="F591" s="1043"/>
      <c r="G591" s="1251"/>
      <c r="H591" s="1237"/>
      <c r="I591" s="176" t="s">
        <v>18</v>
      </c>
      <c r="J591" s="1049"/>
      <c r="K591" s="177"/>
      <c r="L591" s="178" t="s">
        <v>9</v>
      </c>
      <c r="M591" s="178"/>
      <c r="N591" s="179">
        <v>30</v>
      </c>
      <c r="O591" s="671">
        <f t="shared" si="221"/>
        <v>27.5</v>
      </c>
      <c r="P591" s="788">
        <f t="shared" si="226"/>
        <v>26.2</v>
      </c>
      <c r="Q591" s="179">
        <v>25</v>
      </c>
      <c r="R591" s="671">
        <f t="shared" si="222"/>
        <v>23.75</v>
      </c>
      <c r="S591" s="179">
        <v>22.5</v>
      </c>
      <c r="T591" s="788">
        <f t="shared" si="227"/>
        <v>22.463999999999999</v>
      </c>
      <c r="U591" s="788">
        <f t="shared" si="228"/>
        <v>21.78</v>
      </c>
      <c r="V591" s="671">
        <f t="shared" si="223"/>
        <v>21.6</v>
      </c>
      <c r="W591" s="179">
        <v>20.7</v>
      </c>
      <c r="X591" s="671">
        <f t="shared" si="224"/>
        <v>20.049999999999997</v>
      </c>
      <c r="Y591" s="179">
        <v>19.399999999999999</v>
      </c>
      <c r="Z591" s="671">
        <f t="shared" si="225"/>
        <v>18.799999999999997</v>
      </c>
      <c r="AA591" s="179">
        <v>18.2</v>
      </c>
      <c r="AB591" s="179">
        <v>17.899999999999999</v>
      </c>
      <c r="AC591" s="179">
        <v>17.7</v>
      </c>
      <c r="AD591" s="179">
        <v>17.3</v>
      </c>
      <c r="AE591" s="179">
        <v>16.899999999999999</v>
      </c>
      <c r="AF591" s="179"/>
      <c r="AG591" s="179"/>
      <c r="AH591" s="179"/>
      <c r="AI591" s="180"/>
      <c r="AJ591" s="1102"/>
      <c r="AK591" s="1102"/>
    </row>
    <row r="592" spans="2:37" x14ac:dyDescent="0.2">
      <c r="B592" s="1016" t="s">
        <v>191</v>
      </c>
      <c r="C592" s="1019" t="s">
        <v>293</v>
      </c>
      <c r="D592" s="1022" t="s">
        <v>241</v>
      </c>
      <c r="E592" s="1023"/>
      <c r="F592" s="1238">
        <v>800</v>
      </c>
      <c r="G592" s="1249" t="s">
        <v>54</v>
      </c>
      <c r="H592" s="1235" t="s">
        <v>29</v>
      </c>
      <c r="I592" s="214" t="s">
        <v>524</v>
      </c>
      <c r="J592" s="1049"/>
      <c r="K592" s="179">
        <v>75</v>
      </c>
      <c r="L592" s="179">
        <v>30</v>
      </c>
      <c r="M592" s="179"/>
      <c r="N592" s="179">
        <v>30</v>
      </c>
      <c r="O592" s="671">
        <f t="shared" si="221"/>
        <v>27.5</v>
      </c>
      <c r="P592" s="788">
        <f t="shared" si="226"/>
        <v>26.2</v>
      </c>
      <c r="Q592" s="179">
        <v>25</v>
      </c>
      <c r="R592" s="671">
        <f t="shared" si="222"/>
        <v>23.75</v>
      </c>
      <c r="S592" s="179">
        <v>22.5</v>
      </c>
      <c r="T592" s="788">
        <f t="shared" si="227"/>
        <v>22.463999999999999</v>
      </c>
      <c r="U592" s="788">
        <f t="shared" si="228"/>
        <v>21.78</v>
      </c>
      <c r="V592" s="671">
        <f t="shared" si="223"/>
        <v>21.6</v>
      </c>
      <c r="W592" s="179">
        <v>20.7</v>
      </c>
      <c r="X592" s="671">
        <f t="shared" si="224"/>
        <v>20.049999999999997</v>
      </c>
      <c r="Y592" s="179">
        <v>19.399999999999999</v>
      </c>
      <c r="Z592" s="671">
        <f t="shared" si="225"/>
        <v>18.799999999999997</v>
      </c>
      <c r="AA592" s="179">
        <v>18.2</v>
      </c>
      <c r="AB592" s="179">
        <v>17.899999999999999</v>
      </c>
      <c r="AC592" s="179">
        <v>17.7</v>
      </c>
      <c r="AD592" s="179">
        <v>17.3</v>
      </c>
      <c r="AE592" s="179">
        <v>16.8</v>
      </c>
      <c r="AF592" s="179"/>
      <c r="AG592" s="179"/>
      <c r="AH592" s="179"/>
      <c r="AI592" s="180"/>
      <c r="AJ592" s="1102"/>
      <c r="AK592" s="1102"/>
    </row>
    <row r="593" spans="2:37" x14ac:dyDescent="0.2">
      <c r="B593" s="1018"/>
      <c r="C593" s="1021"/>
      <c r="D593" s="1026"/>
      <c r="E593" s="1027"/>
      <c r="F593" s="1042"/>
      <c r="G593" s="1250"/>
      <c r="H593" s="1236"/>
      <c r="I593" s="176" t="s">
        <v>20</v>
      </c>
      <c r="J593" s="1049"/>
      <c r="K593" s="177"/>
      <c r="L593" s="178" t="s">
        <v>9</v>
      </c>
      <c r="M593" s="178"/>
      <c r="N593" s="179">
        <v>30</v>
      </c>
      <c r="O593" s="671">
        <f t="shared" si="221"/>
        <v>27.5</v>
      </c>
      <c r="P593" s="788">
        <f t="shared" si="226"/>
        <v>26.2</v>
      </c>
      <c r="Q593" s="179">
        <v>25</v>
      </c>
      <c r="R593" s="671">
        <f t="shared" si="222"/>
        <v>23.75</v>
      </c>
      <c r="S593" s="179">
        <v>22.5</v>
      </c>
      <c r="T593" s="788">
        <f t="shared" si="227"/>
        <v>22.463999999999999</v>
      </c>
      <c r="U593" s="788">
        <f t="shared" si="228"/>
        <v>21.78</v>
      </c>
      <c r="V593" s="671">
        <f t="shared" si="223"/>
        <v>21.6</v>
      </c>
      <c r="W593" s="179">
        <v>20.7</v>
      </c>
      <c r="X593" s="671">
        <f t="shared" si="224"/>
        <v>20.049999999999997</v>
      </c>
      <c r="Y593" s="179">
        <v>19.399999999999999</v>
      </c>
      <c r="Z593" s="671">
        <f t="shared" si="225"/>
        <v>18.799999999999997</v>
      </c>
      <c r="AA593" s="179">
        <v>18.2</v>
      </c>
      <c r="AB593" s="179">
        <v>17.899999999999999</v>
      </c>
      <c r="AC593" s="179">
        <v>17.7</v>
      </c>
      <c r="AD593" s="179">
        <v>17.3</v>
      </c>
      <c r="AE593" s="179">
        <v>16.8</v>
      </c>
      <c r="AF593" s="179"/>
      <c r="AG593" s="179"/>
      <c r="AH593" s="179"/>
      <c r="AI593" s="180"/>
      <c r="AJ593" s="1102"/>
      <c r="AK593" s="1102"/>
    </row>
    <row r="594" spans="2:37" x14ac:dyDescent="0.2">
      <c r="B594" s="182" t="s">
        <v>57</v>
      </c>
      <c r="C594" s="184" t="s">
        <v>217</v>
      </c>
      <c r="D594" s="1252" t="s">
        <v>75</v>
      </c>
      <c r="E594" s="1253"/>
      <c r="F594" s="1043"/>
      <c r="G594" s="1251"/>
      <c r="H594" s="1237"/>
      <c r="I594" s="176" t="s">
        <v>21</v>
      </c>
      <c r="J594" s="1049"/>
      <c r="K594" s="179">
        <v>75</v>
      </c>
      <c r="L594" s="179">
        <v>30</v>
      </c>
      <c r="M594" s="179">
        <v>30</v>
      </c>
      <c r="N594" s="179">
        <v>30</v>
      </c>
      <c r="O594" s="671">
        <f t="shared" si="221"/>
        <v>27.5</v>
      </c>
      <c r="P594" s="788">
        <f t="shared" si="226"/>
        <v>26.2</v>
      </c>
      <c r="Q594" s="179">
        <v>25</v>
      </c>
      <c r="R594" s="671">
        <f t="shared" si="222"/>
        <v>23.7</v>
      </c>
      <c r="S594" s="179">
        <v>22.4</v>
      </c>
      <c r="T594" s="788">
        <f t="shared" si="227"/>
        <v>22.366</v>
      </c>
      <c r="U594" s="788">
        <f t="shared" si="228"/>
        <v>21.72</v>
      </c>
      <c r="V594" s="671">
        <f t="shared" si="223"/>
        <v>21.549999999999997</v>
      </c>
      <c r="W594" s="179">
        <v>20.7</v>
      </c>
      <c r="X594" s="671">
        <f t="shared" si="224"/>
        <v>20.049999999999997</v>
      </c>
      <c r="Y594" s="179">
        <v>19.399999999999999</v>
      </c>
      <c r="Z594" s="671">
        <f t="shared" si="225"/>
        <v>18.899999999999999</v>
      </c>
      <c r="AA594" s="179">
        <v>18.399999999999999</v>
      </c>
      <c r="AB594" s="179">
        <v>18</v>
      </c>
      <c r="AC594" s="179">
        <v>17.600000000000001</v>
      </c>
      <c r="AD594" s="179">
        <v>17.2</v>
      </c>
      <c r="AE594" s="179">
        <v>16.8</v>
      </c>
      <c r="AF594" s="179">
        <v>16.5</v>
      </c>
      <c r="AG594" s="179">
        <v>16.2</v>
      </c>
      <c r="AH594" s="179">
        <v>15.9</v>
      </c>
      <c r="AI594" s="180">
        <v>15.5</v>
      </c>
      <c r="AJ594" s="1102"/>
      <c r="AK594" s="1102"/>
    </row>
    <row r="595" spans="2:37" x14ac:dyDescent="0.2">
      <c r="B595" s="1016" t="s">
        <v>57</v>
      </c>
      <c r="C595" s="1019" t="s">
        <v>84</v>
      </c>
      <c r="D595" s="1022" t="s">
        <v>75</v>
      </c>
      <c r="E595" s="1023"/>
      <c r="F595" s="1238" t="s">
        <v>296</v>
      </c>
      <c r="G595" s="1071" t="s">
        <v>54</v>
      </c>
      <c r="H595" s="1235" t="s">
        <v>29</v>
      </c>
      <c r="I595" s="176">
        <v>2004</v>
      </c>
      <c r="J595" s="1049"/>
      <c r="K595" s="179">
        <v>75</v>
      </c>
      <c r="L595" s="179">
        <v>30</v>
      </c>
      <c r="M595" s="179">
        <v>30</v>
      </c>
      <c r="N595" s="179">
        <v>30</v>
      </c>
      <c r="O595" s="671">
        <f t="shared" si="221"/>
        <v>27.5</v>
      </c>
      <c r="P595" s="788">
        <f t="shared" si="226"/>
        <v>26.2</v>
      </c>
      <c r="Q595" s="179">
        <v>25</v>
      </c>
      <c r="R595" s="671">
        <f t="shared" si="222"/>
        <v>23.7</v>
      </c>
      <c r="S595" s="179">
        <v>22.4</v>
      </c>
      <c r="T595" s="788">
        <f t="shared" si="227"/>
        <v>22.366</v>
      </c>
      <c r="U595" s="788">
        <f t="shared" si="228"/>
        <v>21.72</v>
      </c>
      <c r="V595" s="671">
        <f t="shared" si="223"/>
        <v>21.549999999999997</v>
      </c>
      <c r="W595" s="179">
        <v>20.7</v>
      </c>
      <c r="X595" s="671">
        <f t="shared" si="224"/>
        <v>20.049999999999997</v>
      </c>
      <c r="Y595" s="179">
        <v>19.399999999999999</v>
      </c>
      <c r="Z595" s="671">
        <f t="shared" si="225"/>
        <v>18.899999999999999</v>
      </c>
      <c r="AA595" s="179">
        <v>18.399999999999999</v>
      </c>
      <c r="AB595" s="179">
        <v>18</v>
      </c>
      <c r="AC595" s="179">
        <v>17.600000000000001</v>
      </c>
      <c r="AD595" s="179">
        <v>17.2</v>
      </c>
      <c r="AE595" s="179">
        <v>16.8</v>
      </c>
      <c r="AF595" s="179">
        <v>16.5</v>
      </c>
      <c r="AG595" s="179">
        <v>16.2</v>
      </c>
      <c r="AH595" s="179">
        <v>15.9</v>
      </c>
      <c r="AI595" s="180">
        <v>15.5</v>
      </c>
      <c r="AJ595" s="1102"/>
      <c r="AK595" s="1102"/>
    </row>
    <row r="596" spans="2:37" x14ac:dyDescent="0.2">
      <c r="B596" s="1017"/>
      <c r="C596" s="1020"/>
      <c r="D596" s="1024"/>
      <c r="E596" s="1025"/>
      <c r="F596" s="1042"/>
      <c r="G596" s="1250"/>
      <c r="H596" s="1236"/>
      <c r="I596" s="176" t="s">
        <v>22</v>
      </c>
      <c r="J596" s="1049"/>
      <c r="K596" s="177"/>
      <c r="L596" s="178" t="s">
        <v>9</v>
      </c>
      <c r="M596" s="178"/>
      <c r="N596" s="179">
        <v>30</v>
      </c>
      <c r="O596" s="671">
        <f t="shared" si="221"/>
        <v>27.5</v>
      </c>
      <c r="P596" s="788">
        <f t="shared" si="226"/>
        <v>26.2</v>
      </c>
      <c r="Q596" s="179">
        <v>25</v>
      </c>
      <c r="R596" s="671">
        <f t="shared" si="222"/>
        <v>23.7</v>
      </c>
      <c r="S596" s="179">
        <v>22.4</v>
      </c>
      <c r="T596" s="788">
        <f t="shared" si="227"/>
        <v>22.366</v>
      </c>
      <c r="U596" s="788">
        <f t="shared" si="228"/>
        <v>21.72</v>
      </c>
      <c r="V596" s="671">
        <f t="shared" si="223"/>
        <v>21.549999999999997</v>
      </c>
      <c r="W596" s="179">
        <v>20.7</v>
      </c>
      <c r="X596" s="671">
        <f t="shared" si="224"/>
        <v>20.049999999999997</v>
      </c>
      <c r="Y596" s="179">
        <v>19.399999999999999</v>
      </c>
      <c r="Z596" s="671">
        <f t="shared" si="225"/>
        <v>18.899999999999999</v>
      </c>
      <c r="AA596" s="179">
        <v>18.399999999999999</v>
      </c>
      <c r="AB596" s="179">
        <v>18</v>
      </c>
      <c r="AC596" s="179">
        <v>17.600000000000001</v>
      </c>
      <c r="AD596" s="179">
        <v>17.2</v>
      </c>
      <c r="AE596" s="179">
        <v>16.8</v>
      </c>
      <c r="AF596" s="179">
        <v>16.5</v>
      </c>
      <c r="AG596" s="179">
        <v>16.2</v>
      </c>
      <c r="AH596" s="179">
        <v>15.9</v>
      </c>
      <c r="AI596" s="180">
        <v>15.5</v>
      </c>
      <c r="AJ596" s="1102"/>
      <c r="AK596" s="1102"/>
    </row>
    <row r="597" spans="2:37" x14ac:dyDescent="0.2">
      <c r="B597" s="1018"/>
      <c r="C597" s="1021"/>
      <c r="D597" s="1026"/>
      <c r="E597" s="1027"/>
      <c r="F597" s="1043"/>
      <c r="G597" s="1251"/>
      <c r="H597" s="1237"/>
      <c r="I597" s="176" t="s">
        <v>23</v>
      </c>
      <c r="J597" s="1049"/>
      <c r="K597" s="177"/>
      <c r="L597" s="178" t="s">
        <v>9</v>
      </c>
      <c r="M597" s="178"/>
      <c r="N597" s="179">
        <v>30</v>
      </c>
      <c r="O597" s="671">
        <f t="shared" si="221"/>
        <v>27.5</v>
      </c>
      <c r="P597" s="788">
        <f t="shared" si="226"/>
        <v>26.2</v>
      </c>
      <c r="Q597" s="179">
        <v>25</v>
      </c>
      <c r="R597" s="671">
        <f t="shared" si="222"/>
        <v>23.7</v>
      </c>
      <c r="S597" s="179">
        <v>22.4</v>
      </c>
      <c r="T597" s="788">
        <f t="shared" si="227"/>
        <v>22.366</v>
      </c>
      <c r="U597" s="788">
        <f t="shared" si="228"/>
        <v>21.72</v>
      </c>
      <c r="V597" s="671">
        <f t="shared" si="223"/>
        <v>21.549999999999997</v>
      </c>
      <c r="W597" s="179">
        <v>20.7</v>
      </c>
      <c r="X597" s="671">
        <f t="shared" si="224"/>
        <v>20.049999999999997</v>
      </c>
      <c r="Y597" s="179">
        <v>19.399999999999999</v>
      </c>
      <c r="Z597" s="671">
        <f t="shared" si="225"/>
        <v>18.899999999999999</v>
      </c>
      <c r="AA597" s="179">
        <v>18.399999999999999</v>
      </c>
      <c r="AB597" s="179">
        <v>18</v>
      </c>
      <c r="AC597" s="179">
        <v>17.600000000000001</v>
      </c>
      <c r="AD597" s="179">
        <v>17.2</v>
      </c>
      <c r="AE597" s="179">
        <v>16.8</v>
      </c>
      <c r="AF597" s="179">
        <v>16.5</v>
      </c>
      <c r="AG597" s="179">
        <v>16.2</v>
      </c>
      <c r="AH597" s="179">
        <v>15.9</v>
      </c>
      <c r="AI597" s="180">
        <v>15.5</v>
      </c>
      <c r="AJ597" s="1102"/>
      <c r="AK597" s="1102"/>
    </row>
    <row r="598" spans="2:37" ht="13.5" thickBot="1" x14ac:dyDescent="0.25">
      <c r="B598" s="187" t="s">
        <v>57</v>
      </c>
      <c r="C598" s="220" t="s">
        <v>91</v>
      </c>
      <c r="D598" s="1247" t="s">
        <v>87</v>
      </c>
      <c r="E598" s="1248"/>
      <c r="F598" s="191" t="s">
        <v>299</v>
      </c>
      <c r="G598" s="192" t="s">
        <v>54</v>
      </c>
      <c r="H598" s="221"/>
      <c r="I598" s="188">
        <v>2007</v>
      </c>
      <c r="J598" s="1110"/>
      <c r="K598" s="194">
        <v>75</v>
      </c>
      <c r="L598" s="194">
        <v>30</v>
      </c>
      <c r="M598" s="194">
        <v>30</v>
      </c>
      <c r="N598" s="174">
        <v>30</v>
      </c>
      <c r="O598" s="671">
        <f t="shared" si="221"/>
        <v>27.5</v>
      </c>
      <c r="P598" s="791">
        <f t="shared" si="226"/>
        <v>26.2</v>
      </c>
      <c r="Q598" s="194">
        <v>25</v>
      </c>
      <c r="R598" s="671">
        <f t="shared" si="222"/>
        <v>23.7</v>
      </c>
      <c r="S598" s="194">
        <v>22.4</v>
      </c>
      <c r="T598" s="791">
        <f t="shared" si="227"/>
        <v>22.366</v>
      </c>
      <c r="U598" s="791">
        <f t="shared" si="228"/>
        <v>21.72</v>
      </c>
      <c r="V598" s="671">
        <f t="shared" si="223"/>
        <v>21.549999999999997</v>
      </c>
      <c r="W598" s="194">
        <v>20.7</v>
      </c>
      <c r="X598" s="671">
        <f t="shared" si="224"/>
        <v>20.049999999999997</v>
      </c>
      <c r="Y598" s="194">
        <v>19.399999999999999</v>
      </c>
      <c r="Z598" s="671">
        <f t="shared" si="225"/>
        <v>18.899999999999999</v>
      </c>
      <c r="AA598" s="194">
        <v>18.399999999999999</v>
      </c>
      <c r="AB598" s="194">
        <v>18</v>
      </c>
      <c r="AC598" s="194">
        <v>17.600000000000001</v>
      </c>
      <c r="AD598" s="194">
        <v>17.2</v>
      </c>
      <c r="AE598" s="194">
        <v>16.899999999999999</v>
      </c>
      <c r="AF598" s="194">
        <v>16.5</v>
      </c>
      <c r="AG598" s="194">
        <v>16.2</v>
      </c>
      <c r="AH598" s="194">
        <v>15.9</v>
      </c>
      <c r="AI598" s="195">
        <v>15.5</v>
      </c>
      <c r="AJ598" s="1102"/>
      <c r="AK598" s="1102"/>
    </row>
    <row r="599" spans="2:37" ht="13.5" thickBot="1" x14ac:dyDescent="0.25">
      <c r="B599" s="143"/>
      <c r="C599" s="143"/>
      <c r="D599" s="143"/>
      <c r="E599" s="143"/>
      <c r="F599" s="144"/>
      <c r="G599" s="143"/>
      <c r="H599" s="196" t="s">
        <v>94</v>
      </c>
      <c r="I599" s="197"/>
      <c r="J599" s="198"/>
      <c r="K599" s="199">
        <f t="shared" ref="K599:S599" si="229">MIN(K577:K598)</f>
        <v>75</v>
      </c>
      <c r="L599" s="199">
        <f t="shared" si="229"/>
        <v>30</v>
      </c>
      <c r="M599" s="199">
        <f t="shared" si="229"/>
        <v>30</v>
      </c>
      <c r="N599" s="199">
        <f t="shared" si="229"/>
        <v>30</v>
      </c>
      <c r="O599" s="199"/>
      <c r="P599" s="789">
        <f t="shared" si="226"/>
        <v>26.2</v>
      </c>
      <c r="Q599" s="199">
        <f t="shared" si="229"/>
        <v>25</v>
      </c>
      <c r="R599" s="199"/>
      <c r="S599" s="199">
        <f t="shared" si="229"/>
        <v>22.4</v>
      </c>
      <c r="T599" s="789">
        <f t="shared" si="227"/>
        <v>22.366</v>
      </c>
      <c r="U599" s="789">
        <f t="shared" si="228"/>
        <v>21.72</v>
      </c>
      <c r="V599" s="199"/>
      <c r="W599" s="199">
        <f>MIN(W577:W598)</f>
        <v>20.7</v>
      </c>
      <c r="X599" s="199"/>
      <c r="Y599" s="199">
        <f>MIN(Y577:Y598)</f>
        <v>19.399999999999999</v>
      </c>
      <c r="Z599" s="199"/>
      <c r="AA599" s="199">
        <f>MIN(AA577:AA598)</f>
        <v>18.2</v>
      </c>
      <c r="AB599" s="199">
        <f>MIN(AB577:AB598)</f>
        <v>17.899999999999999</v>
      </c>
      <c r="AC599" s="199">
        <f>MIN(AC577:AC598)</f>
        <v>17.600000000000001</v>
      </c>
      <c r="AD599" s="199">
        <f>MIN(AD577:AD598)</f>
        <v>17.2</v>
      </c>
      <c r="AE599" s="199">
        <f>MIN(AE577:AE598)</f>
        <v>16.8</v>
      </c>
      <c r="AF599" s="302"/>
      <c r="AG599" s="302"/>
      <c r="AH599" s="302"/>
      <c r="AI599" s="303"/>
      <c r="AJ599" s="1103"/>
      <c r="AK599" s="1103"/>
    </row>
    <row r="601" spans="2:37" ht="13.5" thickBot="1" x14ac:dyDescent="0.25"/>
    <row r="602" spans="2:37" x14ac:dyDescent="0.2">
      <c r="B602" s="915"/>
      <c r="C602" s="916"/>
      <c r="D602" s="916"/>
      <c r="E602" s="916"/>
      <c r="F602" s="916"/>
      <c r="G602" s="916"/>
      <c r="H602" s="916"/>
      <c r="I602" s="916"/>
      <c r="J602" s="917"/>
      <c r="K602" s="921" t="s">
        <v>95</v>
      </c>
      <c r="L602" s="922"/>
      <c r="M602" s="922"/>
      <c r="N602" s="922"/>
      <c r="O602" s="922"/>
      <c r="P602" s="922"/>
      <c r="Q602" s="922"/>
      <c r="R602" s="922"/>
      <c r="S602" s="922"/>
      <c r="T602" s="922"/>
      <c r="U602" s="922"/>
      <c r="V602" s="922"/>
      <c r="W602" s="922"/>
      <c r="X602" s="922"/>
      <c r="Y602" s="922"/>
      <c r="Z602" s="922"/>
      <c r="AA602" s="922"/>
      <c r="AB602" s="922"/>
      <c r="AC602" s="922"/>
      <c r="AD602" s="922"/>
      <c r="AE602" s="922"/>
      <c r="AF602" s="922"/>
      <c r="AG602" s="922"/>
      <c r="AH602" s="922"/>
      <c r="AI602" s="923"/>
      <c r="AJ602" s="1339" t="s">
        <v>474</v>
      </c>
      <c r="AK602" s="1339" t="s">
        <v>502</v>
      </c>
    </row>
    <row r="603" spans="2:37" ht="13.5" thickBot="1" x14ac:dyDescent="0.25">
      <c r="B603" s="987"/>
      <c r="C603" s="988"/>
      <c r="D603" s="988"/>
      <c r="E603" s="988"/>
      <c r="F603" s="988"/>
      <c r="G603" s="988"/>
      <c r="H603" s="919"/>
      <c r="I603" s="919"/>
      <c r="J603" s="920"/>
      <c r="K603" s="949" t="s">
        <v>169</v>
      </c>
      <c r="L603" s="950"/>
      <c r="M603" s="950"/>
      <c r="N603" s="950"/>
      <c r="O603" s="950"/>
      <c r="P603" s="950"/>
      <c r="Q603" s="950"/>
      <c r="R603" s="950"/>
      <c r="S603" s="950"/>
      <c r="T603" s="950"/>
      <c r="U603" s="950"/>
      <c r="V603" s="950"/>
      <c r="W603" s="950"/>
      <c r="X603" s="950"/>
      <c r="Y603" s="950"/>
      <c r="Z603" s="950"/>
      <c r="AA603" s="950"/>
      <c r="AB603" s="950"/>
      <c r="AC603" s="950"/>
      <c r="AD603" s="950"/>
      <c r="AE603" s="950"/>
      <c r="AF603" s="950"/>
      <c r="AG603" s="950"/>
      <c r="AH603" s="950"/>
      <c r="AI603" s="951"/>
      <c r="AJ603" s="1102"/>
      <c r="AK603" s="1102"/>
    </row>
    <row r="604" spans="2:37" ht="26.25" thickBot="1" x14ac:dyDescent="0.25">
      <c r="B604" s="51" t="s">
        <v>41</v>
      </c>
      <c r="C604" s="52" t="s">
        <v>42</v>
      </c>
      <c r="D604" s="971" t="s">
        <v>43</v>
      </c>
      <c r="E604" s="972"/>
      <c r="F604" s="88" t="s">
        <v>177</v>
      </c>
      <c r="G604" s="95" t="s">
        <v>47</v>
      </c>
      <c r="H604" s="574" t="s">
        <v>0</v>
      </c>
      <c r="I604" s="575" t="s">
        <v>1</v>
      </c>
      <c r="J604" s="575" t="s">
        <v>2</v>
      </c>
      <c r="K604" s="475" t="s">
        <v>3</v>
      </c>
      <c r="L604" s="475" t="s">
        <v>4</v>
      </c>
      <c r="M604" s="476" t="s">
        <v>5</v>
      </c>
      <c r="N604" s="477" t="s">
        <v>6</v>
      </c>
      <c r="O604" s="477">
        <v>150</v>
      </c>
      <c r="P604" s="783">
        <v>176</v>
      </c>
      <c r="Q604" s="477">
        <v>200</v>
      </c>
      <c r="R604" s="477">
        <v>250</v>
      </c>
      <c r="S604" s="477">
        <v>300</v>
      </c>
      <c r="T604" s="783">
        <v>302</v>
      </c>
      <c r="U604" s="783">
        <v>340</v>
      </c>
      <c r="V604" s="477">
        <v>350</v>
      </c>
      <c r="W604" s="477">
        <v>400</v>
      </c>
      <c r="X604" s="477">
        <v>450</v>
      </c>
      <c r="Y604" s="477">
        <v>500</v>
      </c>
      <c r="Z604" s="477">
        <v>550</v>
      </c>
      <c r="AA604" s="477">
        <v>600</v>
      </c>
      <c r="AB604" s="477">
        <v>650</v>
      </c>
      <c r="AC604" s="477">
        <v>700</v>
      </c>
      <c r="AD604" s="477">
        <v>750</v>
      </c>
      <c r="AE604" s="477">
        <v>800</v>
      </c>
      <c r="AF604" s="477">
        <v>850</v>
      </c>
      <c r="AG604" s="477">
        <v>900</v>
      </c>
      <c r="AH604" s="477">
        <v>950</v>
      </c>
      <c r="AI604" s="478">
        <v>1000</v>
      </c>
      <c r="AJ604" s="1102"/>
      <c r="AK604" s="1102"/>
    </row>
    <row r="605" spans="2:37" x14ac:dyDescent="0.2">
      <c r="B605" s="1203" t="s">
        <v>55</v>
      </c>
      <c r="C605" s="1226" t="s">
        <v>341</v>
      </c>
      <c r="D605" s="932" t="s">
        <v>74</v>
      </c>
      <c r="E605" s="933"/>
      <c r="F605" s="982" t="s">
        <v>96</v>
      </c>
      <c r="G605" s="1239" t="s">
        <v>342</v>
      </c>
      <c r="H605" s="1221" t="s">
        <v>355</v>
      </c>
      <c r="I605" s="468">
        <v>1989</v>
      </c>
      <c r="J605" s="1139" t="s">
        <v>361</v>
      </c>
      <c r="K605" s="469">
        <v>115</v>
      </c>
      <c r="L605" s="469">
        <v>99</v>
      </c>
      <c r="M605" s="469"/>
      <c r="N605" s="859">
        <v>99</v>
      </c>
      <c r="O605" s="671">
        <f t="shared" ref="O605:O617" si="230">N605-(0.5*(N605-Q605))</f>
        <v>95.75</v>
      </c>
      <c r="P605" s="787">
        <f>IF(O605="",IF(N605="","",(N605-(N605-Q605)/($Q$5-$N$5)*($P$5-$N$5))),(O605-(O605-Q605)/($Q$5-$O$5)*($P$5-$O$5)))</f>
        <v>94.06</v>
      </c>
      <c r="Q605" s="859">
        <v>92.5</v>
      </c>
      <c r="R605" s="671">
        <f t="shared" ref="R605:R617" si="231">Q605-(0.5*(Q605-S605))</f>
        <v>90.95</v>
      </c>
      <c r="S605" s="859">
        <v>89.4</v>
      </c>
      <c r="T605" s="848">
        <f>IF(S605="","",(S605-(S605-W605)/($W$5-$S$5)*($T$5-$S$5)))</f>
        <v>89.350000000000009</v>
      </c>
      <c r="U605" s="848">
        <f>IF(S605="","",(S605-(S605-W605)/($W$5-$S$5)*($U$5-$S$5)))</f>
        <v>88.4</v>
      </c>
      <c r="V605" s="671">
        <f t="shared" ref="V605:V617" si="232">S605-(0.5*(S605-W605))</f>
        <v>88.15</v>
      </c>
      <c r="W605" s="859">
        <v>86.9</v>
      </c>
      <c r="X605" s="671">
        <f t="shared" ref="X605:X617" si="233">W605-(0.5*(W605-Y605))</f>
        <v>85.6</v>
      </c>
      <c r="Y605" s="859">
        <v>84.3</v>
      </c>
      <c r="Z605" s="671">
        <f t="shared" ref="Z605:Z617" si="234">Y605-(0.5*(Y605-AA605))</f>
        <v>82.4</v>
      </c>
      <c r="AA605" s="859">
        <v>80.5</v>
      </c>
      <c r="AB605" s="859">
        <v>78.099999999999994</v>
      </c>
      <c r="AC605" s="859">
        <v>75.3</v>
      </c>
      <c r="AD605" s="469"/>
      <c r="AE605" s="469"/>
      <c r="AF605" s="469"/>
      <c r="AG605" s="469"/>
      <c r="AH605" s="469"/>
      <c r="AI605" s="470"/>
      <c r="AJ605" s="1102"/>
      <c r="AK605" s="1102"/>
    </row>
    <row r="606" spans="2:37" x14ac:dyDescent="0.2">
      <c r="B606" s="1135"/>
      <c r="C606" s="1193"/>
      <c r="D606" s="932"/>
      <c r="E606" s="933"/>
      <c r="F606" s="982"/>
      <c r="G606" s="940"/>
      <c r="H606" s="962"/>
      <c r="I606" s="1" t="s">
        <v>32</v>
      </c>
      <c r="J606" s="1139"/>
      <c r="K606" s="5"/>
      <c r="L606" s="5" t="s">
        <v>9</v>
      </c>
      <c r="M606" s="5"/>
      <c r="N606" s="766">
        <v>99</v>
      </c>
      <c r="O606" s="671">
        <f t="shared" si="230"/>
        <v>95.75</v>
      </c>
      <c r="P606" s="788">
        <f t="shared" ref="P606:P627" si="235">IF(O606="",IF(N606="","",(N606-(N606-Q606)/($Q$5-$N$5)*($P$5-$N$5))),(O606-(O606-Q606)/($Q$5-$O$5)*($P$5-$O$5)))</f>
        <v>94.06</v>
      </c>
      <c r="Q606" s="766">
        <v>92.5</v>
      </c>
      <c r="R606" s="671">
        <f t="shared" si="231"/>
        <v>90.95</v>
      </c>
      <c r="S606" s="766">
        <v>89.4</v>
      </c>
      <c r="T606" s="788">
        <f t="shared" ref="T606:T627" si="236">IF(S606="","",(S606-(S606-W606)/($W$5-$S$5)*($T$5-$S$5)))</f>
        <v>89.350000000000009</v>
      </c>
      <c r="U606" s="788">
        <f t="shared" ref="U606:U627" si="237">IF(S606="","",(S606-(S606-W606)/($W$5-$S$5)*($U$5-$S$5)))</f>
        <v>88.4</v>
      </c>
      <c r="V606" s="671">
        <f t="shared" si="232"/>
        <v>88.15</v>
      </c>
      <c r="W606" s="766">
        <v>86.9</v>
      </c>
      <c r="X606" s="671">
        <f t="shared" si="233"/>
        <v>85.6</v>
      </c>
      <c r="Y606" s="766">
        <v>84.3</v>
      </c>
      <c r="Z606" s="671">
        <f t="shared" si="234"/>
        <v>82.4</v>
      </c>
      <c r="AA606" s="766">
        <v>80.5</v>
      </c>
      <c r="AB606" s="766">
        <v>78.099999999999994</v>
      </c>
      <c r="AC606" s="766">
        <v>75.3</v>
      </c>
      <c r="AD606" s="2"/>
      <c r="AE606" s="2"/>
      <c r="AF606" s="2"/>
      <c r="AG606" s="2"/>
      <c r="AH606" s="2"/>
      <c r="AI606" s="23"/>
      <c r="AJ606" s="1102"/>
      <c r="AK606" s="1102"/>
    </row>
    <row r="607" spans="2:37" x14ac:dyDescent="0.2">
      <c r="B607" s="1135"/>
      <c r="C607" s="1193"/>
      <c r="D607" s="932"/>
      <c r="E607" s="933"/>
      <c r="F607" s="982"/>
      <c r="G607" s="940"/>
      <c r="H607" s="962"/>
      <c r="I607" s="1" t="s">
        <v>35</v>
      </c>
      <c r="J607" s="1139"/>
      <c r="K607" s="5"/>
      <c r="L607" s="5" t="s">
        <v>9</v>
      </c>
      <c r="M607" s="5"/>
      <c r="N607" s="766">
        <v>99</v>
      </c>
      <c r="O607" s="671">
        <f t="shared" si="230"/>
        <v>95.75</v>
      </c>
      <c r="P607" s="788">
        <f t="shared" si="235"/>
        <v>94.06</v>
      </c>
      <c r="Q607" s="766">
        <v>92.5</v>
      </c>
      <c r="R607" s="671">
        <f t="shared" si="231"/>
        <v>90.95</v>
      </c>
      <c r="S607" s="766">
        <v>89.4</v>
      </c>
      <c r="T607" s="788">
        <f t="shared" si="236"/>
        <v>89.350000000000009</v>
      </c>
      <c r="U607" s="788">
        <f t="shared" si="237"/>
        <v>88.4</v>
      </c>
      <c r="V607" s="671">
        <f t="shared" si="232"/>
        <v>88.15</v>
      </c>
      <c r="W607" s="766">
        <v>86.9</v>
      </c>
      <c r="X607" s="671">
        <f t="shared" si="233"/>
        <v>85.6</v>
      </c>
      <c r="Y607" s="766">
        <v>84.3</v>
      </c>
      <c r="Z607" s="671">
        <f t="shared" si="234"/>
        <v>82.4</v>
      </c>
      <c r="AA607" s="766">
        <v>80.5</v>
      </c>
      <c r="AB607" s="766">
        <v>78.099999999999994</v>
      </c>
      <c r="AC607" s="766">
        <v>75.3</v>
      </c>
      <c r="AD607" s="2"/>
      <c r="AE607" s="2"/>
      <c r="AF607" s="2"/>
      <c r="AG607" s="2"/>
      <c r="AH607" s="2"/>
      <c r="AI607" s="23"/>
      <c r="AJ607" s="1102"/>
      <c r="AK607" s="1102"/>
    </row>
    <row r="608" spans="2:37" x14ac:dyDescent="0.2">
      <c r="B608" s="1136"/>
      <c r="C608" s="1194"/>
      <c r="D608" s="945"/>
      <c r="E608" s="946"/>
      <c r="F608" s="996"/>
      <c r="G608" s="948"/>
      <c r="H608" s="963"/>
      <c r="I608" s="1" t="s">
        <v>10</v>
      </c>
      <c r="J608" s="1139"/>
      <c r="K608" s="5"/>
      <c r="L608" s="5" t="s">
        <v>9</v>
      </c>
      <c r="M608" s="5"/>
      <c r="N608" s="766">
        <v>99</v>
      </c>
      <c r="O608" s="671">
        <f t="shared" si="230"/>
        <v>95.75</v>
      </c>
      <c r="P608" s="788">
        <f t="shared" si="235"/>
        <v>94.06</v>
      </c>
      <c r="Q608" s="766">
        <v>92.5</v>
      </c>
      <c r="R608" s="671">
        <f t="shared" si="231"/>
        <v>90.95</v>
      </c>
      <c r="S608" s="766">
        <v>89.4</v>
      </c>
      <c r="T608" s="788">
        <f t="shared" si="236"/>
        <v>89.350000000000009</v>
      </c>
      <c r="U608" s="788">
        <f t="shared" si="237"/>
        <v>88.4</v>
      </c>
      <c r="V608" s="671">
        <f t="shared" si="232"/>
        <v>88.15</v>
      </c>
      <c r="W608" s="766">
        <v>86.9</v>
      </c>
      <c r="X608" s="671">
        <f t="shared" si="233"/>
        <v>85.6</v>
      </c>
      <c r="Y608" s="766">
        <v>84.3</v>
      </c>
      <c r="Z608" s="671">
        <f t="shared" si="234"/>
        <v>82.4</v>
      </c>
      <c r="AA608" s="766">
        <v>80.5</v>
      </c>
      <c r="AB608" s="766">
        <v>78.099999999999994</v>
      </c>
      <c r="AC608" s="766">
        <v>75.3</v>
      </c>
      <c r="AD608" s="2"/>
      <c r="AE608" s="2"/>
      <c r="AF608" s="2"/>
      <c r="AG608" s="2"/>
      <c r="AH608" s="2"/>
      <c r="AI608" s="23"/>
      <c r="AJ608" s="1102"/>
      <c r="AK608" s="1102"/>
    </row>
    <row r="609" spans="2:37" x14ac:dyDescent="0.2">
      <c r="B609" s="1223" t="s">
        <v>57</v>
      </c>
      <c r="C609" s="1233" t="s">
        <v>58</v>
      </c>
      <c r="D609" s="930" t="s">
        <v>75</v>
      </c>
      <c r="E609" s="931"/>
      <c r="F609" s="981">
        <v>700</v>
      </c>
      <c r="G609" s="1229" t="s">
        <v>212</v>
      </c>
      <c r="H609" s="1199" t="s">
        <v>353</v>
      </c>
      <c r="I609" s="1">
        <v>1992</v>
      </c>
      <c r="J609" s="1139"/>
      <c r="K609" s="2">
        <v>115</v>
      </c>
      <c r="L609" s="2">
        <v>99</v>
      </c>
      <c r="M609" s="2">
        <v>99</v>
      </c>
      <c r="N609" s="766">
        <v>99</v>
      </c>
      <c r="O609" s="671">
        <f t="shared" si="230"/>
        <v>95.75</v>
      </c>
      <c r="P609" s="788">
        <f t="shared" si="235"/>
        <v>94.06</v>
      </c>
      <c r="Q609" s="766">
        <v>92.5</v>
      </c>
      <c r="R609" s="671">
        <f t="shared" si="231"/>
        <v>90.95</v>
      </c>
      <c r="S609" s="766">
        <v>89.4</v>
      </c>
      <c r="T609" s="788">
        <f t="shared" si="236"/>
        <v>89.350000000000009</v>
      </c>
      <c r="U609" s="788">
        <f t="shared" si="237"/>
        <v>88.4</v>
      </c>
      <c r="V609" s="671">
        <f t="shared" si="232"/>
        <v>88.15</v>
      </c>
      <c r="W609" s="766">
        <v>86.9</v>
      </c>
      <c r="X609" s="671">
        <f t="shared" si="233"/>
        <v>85.6</v>
      </c>
      <c r="Y609" s="766">
        <v>84.3</v>
      </c>
      <c r="Z609" s="671">
        <f t="shared" si="234"/>
        <v>82.4</v>
      </c>
      <c r="AA609" s="766">
        <v>80.5</v>
      </c>
      <c r="AB609" s="766">
        <v>78.099999999999994</v>
      </c>
      <c r="AC609" s="766">
        <v>75.3</v>
      </c>
      <c r="AD609" s="2"/>
      <c r="AE609" s="2"/>
      <c r="AF609" s="2"/>
      <c r="AG609" s="2"/>
      <c r="AH609" s="2"/>
      <c r="AI609" s="23"/>
      <c r="AJ609" s="1102"/>
      <c r="AK609" s="1102"/>
    </row>
    <row r="610" spans="2:37" x14ac:dyDescent="0.2">
      <c r="B610" s="1135"/>
      <c r="C610" s="1193"/>
      <c r="D610" s="932"/>
      <c r="E610" s="933"/>
      <c r="F610" s="982"/>
      <c r="G610" s="940"/>
      <c r="H610" s="962"/>
      <c r="I610" s="1" t="s">
        <v>11</v>
      </c>
      <c r="J610" s="1139"/>
      <c r="K610" s="5"/>
      <c r="L610" s="5" t="s">
        <v>9</v>
      </c>
      <c r="M610" s="5"/>
      <c r="N610" s="766">
        <v>99</v>
      </c>
      <c r="O610" s="671">
        <f t="shared" si="230"/>
        <v>95.75</v>
      </c>
      <c r="P610" s="788">
        <f t="shared" si="235"/>
        <v>94.06</v>
      </c>
      <c r="Q610" s="766">
        <v>92.5</v>
      </c>
      <c r="R610" s="671">
        <f t="shared" si="231"/>
        <v>90.95</v>
      </c>
      <c r="S610" s="766">
        <v>89.4</v>
      </c>
      <c r="T610" s="788">
        <f t="shared" si="236"/>
        <v>89.350000000000009</v>
      </c>
      <c r="U610" s="788">
        <f t="shared" si="237"/>
        <v>88.4</v>
      </c>
      <c r="V610" s="671">
        <f t="shared" si="232"/>
        <v>88.15</v>
      </c>
      <c r="W610" s="766">
        <v>86.9</v>
      </c>
      <c r="X610" s="671">
        <f t="shared" si="233"/>
        <v>85.6</v>
      </c>
      <c r="Y610" s="766">
        <v>84.3</v>
      </c>
      <c r="Z610" s="671">
        <f t="shared" si="234"/>
        <v>82.4</v>
      </c>
      <c r="AA610" s="766">
        <v>80.5</v>
      </c>
      <c r="AB610" s="766">
        <v>78.099999999999994</v>
      </c>
      <c r="AC610" s="766">
        <v>75.3</v>
      </c>
      <c r="AD610" s="2"/>
      <c r="AE610" s="2"/>
      <c r="AF610" s="2"/>
      <c r="AG610" s="2"/>
      <c r="AH610" s="2"/>
      <c r="AI610" s="23"/>
      <c r="AJ610" s="1102"/>
      <c r="AK610" s="1102"/>
    </row>
    <row r="611" spans="2:37" x14ac:dyDescent="0.2">
      <c r="B611" s="1135"/>
      <c r="C611" s="1193"/>
      <c r="D611" s="932"/>
      <c r="E611" s="933"/>
      <c r="F611" s="982"/>
      <c r="G611" s="940"/>
      <c r="H611" s="962"/>
      <c r="I611" s="1" t="s">
        <v>12</v>
      </c>
      <c r="J611" s="1139"/>
      <c r="K611" s="5"/>
      <c r="L611" s="5" t="s">
        <v>9</v>
      </c>
      <c r="M611" s="5"/>
      <c r="N611" s="766">
        <v>99</v>
      </c>
      <c r="O611" s="671">
        <f t="shared" si="230"/>
        <v>95.75</v>
      </c>
      <c r="P611" s="788">
        <f t="shared" si="235"/>
        <v>94.06</v>
      </c>
      <c r="Q611" s="766">
        <v>92.5</v>
      </c>
      <c r="R611" s="671">
        <f t="shared" si="231"/>
        <v>90.95</v>
      </c>
      <c r="S611" s="766">
        <v>89.4</v>
      </c>
      <c r="T611" s="788">
        <f t="shared" si="236"/>
        <v>89.350000000000009</v>
      </c>
      <c r="U611" s="788">
        <f t="shared" si="237"/>
        <v>88.4</v>
      </c>
      <c r="V611" s="671">
        <f t="shared" si="232"/>
        <v>88.15</v>
      </c>
      <c r="W611" s="766">
        <v>86.9</v>
      </c>
      <c r="X611" s="671">
        <f t="shared" si="233"/>
        <v>85.6</v>
      </c>
      <c r="Y611" s="766">
        <v>84.3</v>
      </c>
      <c r="Z611" s="671">
        <f t="shared" si="234"/>
        <v>82.4</v>
      </c>
      <c r="AA611" s="766">
        <v>80.5</v>
      </c>
      <c r="AB611" s="766">
        <v>78.099999999999994</v>
      </c>
      <c r="AC611" s="766">
        <v>75.3</v>
      </c>
      <c r="AD611" s="2"/>
      <c r="AE611" s="2"/>
      <c r="AF611" s="2"/>
      <c r="AG611" s="2"/>
      <c r="AH611" s="2"/>
      <c r="AI611" s="23"/>
      <c r="AJ611" s="1102"/>
      <c r="AK611" s="1102"/>
    </row>
    <row r="612" spans="2:37" x14ac:dyDescent="0.2">
      <c r="B612" s="1136"/>
      <c r="C612" s="1194"/>
      <c r="D612" s="945"/>
      <c r="E612" s="946"/>
      <c r="F612" s="996"/>
      <c r="G612" s="948"/>
      <c r="H612" s="963"/>
      <c r="I612" s="1" t="s">
        <v>13</v>
      </c>
      <c r="J612" s="1139"/>
      <c r="K612" s="5"/>
      <c r="L612" s="5" t="s">
        <v>9</v>
      </c>
      <c r="M612" s="5"/>
      <c r="N612" s="766">
        <v>99</v>
      </c>
      <c r="O612" s="671">
        <f t="shared" si="230"/>
        <v>95.75</v>
      </c>
      <c r="P612" s="788">
        <f t="shared" si="235"/>
        <v>94.06</v>
      </c>
      <c r="Q612" s="766">
        <v>92.5</v>
      </c>
      <c r="R612" s="671">
        <f t="shared" si="231"/>
        <v>90.95</v>
      </c>
      <c r="S612" s="766">
        <v>89.4</v>
      </c>
      <c r="T612" s="788">
        <f t="shared" si="236"/>
        <v>89.350000000000009</v>
      </c>
      <c r="U612" s="788">
        <f t="shared" si="237"/>
        <v>88.4</v>
      </c>
      <c r="V612" s="671">
        <f t="shared" si="232"/>
        <v>88.15</v>
      </c>
      <c r="W612" s="766">
        <v>86.9</v>
      </c>
      <c r="X612" s="671">
        <f t="shared" si="233"/>
        <v>85.6</v>
      </c>
      <c r="Y612" s="766">
        <v>84.3</v>
      </c>
      <c r="Z612" s="671">
        <f t="shared" si="234"/>
        <v>82.4</v>
      </c>
      <c r="AA612" s="766">
        <v>80.5</v>
      </c>
      <c r="AB612" s="766">
        <v>78.099999999999994</v>
      </c>
      <c r="AC612" s="766">
        <v>75.3</v>
      </c>
      <c r="AD612" s="2"/>
      <c r="AE612" s="2"/>
      <c r="AF612" s="2"/>
      <c r="AG612" s="2"/>
      <c r="AH612" s="2"/>
      <c r="AI612" s="23"/>
      <c r="AJ612" s="1102"/>
      <c r="AK612" s="1102"/>
    </row>
    <row r="613" spans="2:37" ht="12.75" customHeight="1" x14ac:dyDescent="0.2">
      <c r="B613" s="1223" t="s">
        <v>57</v>
      </c>
      <c r="C613" s="1192" t="s">
        <v>69</v>
      </c>
      <c r="D613" s="930" t="s">
        <v>73</v>
      </c>
      <c r="E613" s="931"/>
      <c r="F613" s="981">
        <v>700</v>
      </c>
      <c r="G613" s="1229" t="s">
        <v>212</v>
      </c>
      <c r="H613" s="1199" t="s">
        <v>353</v>
      </c>
      <c r="I613" s="1">
        <v>1995</v>
      </c>
      <c r="J613" s="1139"/>
      <c r="K613" s="2">
        <v>115</v>
      </c>
      <c r="L613" s="2">
        <v>99</v>
      </c>
      <c r="M613" s="2">
        <v>99</v>
      </c>
      <c r="N613" s="766">
        <v>99</v>
      </c>
      <c r="O613" s="671">
        <f t="shared" si="230"/>
        <v>95.75</v>
      </c>
      <c r="P613" s="788">
        <f t="shared" si="235"/>
        <v>94.06</v>
      </c>
      <c r="Q613" s="766">
        <v>92.5</v>
      </c>
      <c r="R613" s="671">
        <f t="shared" si="231"/>
        <v>90.95</v>
      </c>
      <c r="S613" s="766">
        <v>89.4</v>
      </c>
      <c r="T613" s="788">
        <f t="shared" si="236"/>
        <v>89.350000000000009</v>
      </c>
      <c r="U613" s="788">
        <f t="shared" si="237"/>
        <v>88.4</v>
      </c>
      <c r="V613" s="671">
        <f t="shared" si="232"/>
        <v>88.15</v>
      </c>
      <c r="W613" s="766">
        <v>86.9</v>
      </c>
      <c r="X613" s="671">
        <f t="shared" si="233"/>
        <v>85.6</v>
      </c>
      <c r="Y613" s="766">
        <v>84.3</v>
      </c>
      <c r="Z613" s="671">
        <f t="shared" si="234"/>
        <v>82.4</v>
      </c>
      <c r="AA613" s="766">
        <v>80.5</v>
      </c>
      <c r="AB613" s="766">
        <v>78.099999999999994</v>
      </c>
      <c r="AC613" s="766">
        <v>75.3</v>
      </c>
      <c r="AD613" s="2"/>
      <c r="AE613" s="2"/>
      <c r="AF613" s="2"/>
      <c r="AG613" s="2"/>
      <c r="AH613" s="2"/>
      <c r="AI613" s="23"/>
      <c r="AJ613" s="1102"/>
      <c r="AK613" s="1102"/>
    </row>
    <row r="614" spans="2:37" x14ac:dyDescent="0.2">
      <c r="B614" s="1135"/>
      <c r="C614" s="1193"/>
      <c r="D614" s="932"/>
      <c r="E614" s="933"/>
      <c r="F614" s="982"/>
      <c r="G614" s="940"/>
      <c r="H614" s="962"/>
      <c r="I614" s="1" t="s">
        <v>26</v>
      </c>
      <c r="J614" s="1139"/>
      <c r="K614" s="5"/>
      <c r="L614" s="5" t="s">
        <v>9</v>
      </c>
      <c r="M614" s="5"/>
      <c r="N614" s="766">
        <v>99</v>
      </c>
      <c r="O614" s="671">
        <f t="shared" si="230"/>
        <v>95.75</v>
      </c>
      <c r="P614" s="788">
        <f t="shared" si="235"/>
        <v>94.06</v>
      </c>
      <c r="Q614" s="766">
        <v>92.5</v>
      </c>
      <c r="R614" s="671">
        <f t="shared" si="231"/>
        <v>90.95</v>
      </c>
      <c r="S614" s="766">
        <v>89.4</v>
      </c>
      <c r="T614" s="788">
        <f t="shared" si="236"/>
        <v>89.350000000000009</v>
      </c>
      <c r="U614" s="788">
        <f t="shared" si="237"/>
        <v>88.4</v>
      </c>
      <c r="V614" s="671">
        <f t="shared" si="232"/>
        <v>88.15</v>
      </c>
      <c r="W614" s="766">
        <v>86.9</v>
      </c>
      <c r="X614" s="671">
        <f t="shared" si="233"/>
        <v>85.6</v>
      </c>
      <c r="Y614" s="766">
        <v>84.3</v>
      </c>
      <c r="Z614" s="671">
        <f t="shared" si="234"/>
        <v>82.4</v>
      </c>
      <c r="AA614" s="766">
        <v>80.5</v>
      </c>
      <c r="AB614" s="766">
        <v>78.099999999999994</v>
      </c>
      <c r="AC614" s="766">
        <v>75.3</v>
      </c>
      <c r="AD614" s="2"/>
      <c r="AE614" s="2"/>
      <c r="AF614" s="2"/>
      <c r="AG614" s="2"/>
      <c r="AH614" s="2"/>
      <c r="AI614" s="23"/>
      <c r="AJ614" s="1102"/>
      <c r="AK614" s="1102"/>
    </row>
    <row r="615" spans="2:37" x14ac:dyDescent="0.2">
      <c r="B615" s="1135"/>
      <c r="C615" s="1193"/>
      <c r="D615" s="932"/>
      <c r="E615" s="933"/>
      <c r="F615" s="982"/>
      <c r="G615" s="940"/>
      <c r="H615" s="962"/>
      <c r="I615" s="1" t="s">
        <v>15</v>
      </c>
      <c r="J615" s="1139"/>
      <c r="K615" s="5"/>
      <c r="L615" s="5" t="s">
        <v>9</v>
      </c>
      <c r="M615" s="5"/>
      <c r="N615" s="766">
        <v>99</v>
      </c>
      <c r="O615" s="671">
        <f t="shared" si="230"/>
        <v>95.75</v>
      </c>
      <c r="P615" s="788">
        <f t="shared" si="235"/>
        <v>94.06</v>
      </c>
      <c r="Q615" s="766">
        <v>92.5</v>
      </c>
      <c r="R615" s="671">
        <f t="shared" si="231"/>
        <v>90.95</v>
      </c>
      <c r="S615" s="766">
        <v>89.4</v>
      </c>
      <c r="T615" s="788">
        <f t="shared" si="236"/>
        <v>89.350000000000009</v>
      </c>
      <c r="U615" s="788">
        <f t="shared" si="237"/>
        <v>88.4</v>
      </c>
      <c r="V615" s="671">
        <f t="shared" si="232"/>
        <v>88.15</v>
      </c>
      <c r="W615" s="766">
        <v>86.9</v>
      </c>
      <c r="X615" s="671">
        <f t="shared" si="233"/>
        <v>85.6</v>
      </c>
      <c r="Y615" s="766">
        <v>84.3</v>
      </c>
      <c r="Z615" s="671">
        <f t="shared" si="234"/>
        <v>82.4</v>
      </c>
      <c r="AA615" s="766">
        <v>80.5</v>
      </c>
      <c r="AB615" s="766">
        <v>78.099999999999994</v>
      </c>
      <c r="AC615" s="766">
        <v>75.3</v>
      </c>
      <c r="AD615" s="2"/>
      <c r="AE615" s="2"/>
      <c r="AF615" s="2"/>
      <c r="AG615" s="2"/>
      <c r="AH615" s="2"/>
      <c r="AI615" s="23"/>
      <c r="AJ615" s="1102"/>
      <c r="AK615" s="1102"/>
    </row>
    <row r="616" spans="2:37" x14ac:dyDescent="0.2">
      <c r="B616" s="1136"/>
      <c r="C616" s="1194"/>
      <c r="D616" s="945"/>
      <c r="E616" s="946"/>
      <c r="F616" s="996"/>
      <c r="G616" s="948"/>
      <c r="H616" s="963"/>
      <c r="I616" s="1" t="s">
        <v>16</v>
      </c>
      <c r="J616" s="1139"/>
      <c r="K616" s="5"/>
      <c r="L616" s="5" t="s">
        <v>9</v>
      </c>
      <c r="M616" s="5"/>
      <c r="N616" s="766">
        <v>99</v>
      </c>
      <c r="O616" s="671">
        <f t="shared" si="230"/>
        <v>95.75</v>
      </c>
      <c r="P616" s="788">
        <f t="shared" si="235"/>
        <v>94.06</v>
      </c>
      <c r="Q616" s="766">
        <v>92.5</v>
      </c>
      <c r="R616" s="671">
        <f t="shared" si="231"/>
        <v>90.95</v>
      </c>
      <c r="S616" s="766">
        <v>89.4</v>
      </c>
      <c r="T616" s="788">
        <f t="shared" si="236"/>
        <v>89.350000000000009</v>
      </c>
      <c r="U616" s="788">
        <f t="shared" si="237"/>
        <v>88.4</v>
      </c>
      <c r="V616" s="671">
        <f t="shared" si="232"/>
        <v>88.15</v>
      </c>
      <c r="W616" s="766">
        <v>86.9</v>
      </c>
      <c r="X616" s="671">
        <f t="shared" si="233"/>
        <v>85.6</v>
      </c>
      <c r="Y616" s="766">
        <v>84.3</v>
      </c>
      <c r="Z616" s="671">
        <f t="shared" si="234"/>
        <v>82.4</v>
      </c>
      <c r="AA616" s="766">
        <v>80.5</v>
      </c>
      <c r="AB616" s="766">
        <v>78.099999999999994</v>
      </c>
      <c r="AC616" s="766">
        <v>75.3</v>
      </c>
      <c r="AD616" s="2"/>
      <c r="AE616" s="2"/>
      <c r="AF616" s="2"/>
      <c r="AG616" s="2"/>
      <c r="AH616" s="2"/>
      <c r="AI616" s="23"/>
      <c r="AJ616" s="1102"/>
      <c r="AK616" s="1102"/>
    </row>
    <row r="617" spans="2:37" x14ac:dyDescent="0.2">
      <c r="B617" s="1223" t="s">
        <v>57</v>
      </c>
      <c r="C617" s="1233" t="s">
        <v>69</v>
      </c>
      <c r="D617" s="930" t="s">
        <v>75</v>
      </c>
      <c r="E617" s="931"/>
      <c r="F617" s="936" t="s">
        <v>364</v>
      </c>
      <c r="G617" s="939" t="s">
        <v>212</v>
      </c>
      <c r="H617" s="1199" t="s">
        <v>355</v>
      </c>
      <c r="I617" s="1">
        <v>1998</v>
      </c>
      <c r="J617" s="1139"/>
      <c r="K617" s="2">
        <v>115</v>
      </c>
      <c r="L617" s="2">
        <v>99</v>
      </c>
      <c r="M617" s="2">
        <v>99</v>
      </c>
      <c r="N617" s="766">
        <v>99</v>
      </c>
      <c r="O617" s="671">
        <f t="shared" si="230"/>
        <v>95.75</v>
      </c>
      <c r="P617" s="788">
        <f t="shared" si="235"/>
        <v>94.06</v>
      </c>
      <c r="Q617" s="2">
        <v>92.5</v>
      </c>
      <c r="R617" s="671">
        <f t="shared" si="231"/>
        <v>90.95</v>
      </c>
      <c r="S617" s="2">
        <v>89.4</v>
      </c>
      <c r="T617" s="788">
        <f t="shared" si="236"/>
        <v>89.350000000000009</v>
      </c>
      <c r="U617" s="788">
        <f t="shared" si="237"/>
        <v>88.4</v>
      </c>
      <c r="V617" s="671">
        <f t="shared" si="232"/>
        <v>88.15</v>
      </c>
      <c r="W617" s="2">
        <v>86.9</v>
      </c>
      <c r="X617" s="671">
        <f t="shared" si="233"/>
        <v>85.6</v>
      </c>
      <c r="Y617" s="13">
        <v>84.3</v>
      </c>
      <c r="Z617" s="671">
        <f t="shared" si="234"/>
        <v>82.4</v>
      </c>
      <c r="AA617" s="2">
        <v>80.5</v>
      </c>
      <c r="AB617" s="2">
        <v>78.099999999999994</v>
      </c>
      <c r="AC617" s="2">
        <v>75.3</v>
      </c>
      <c r="AD617" s="2"/>
      <c r="AE617" s="2"/>
      <c r="AF617" s="2"/>
      <c r="AG617" s="2"/>
      <c r="AH617" s="2"/>
      <c r="AI617" s="23"/>
      <c r="AJ617" s="1102"/>
      <c r="AK617" s="1102"/>
    </row>
    <row r="618" spans="2:37" x14ac:dyDescent="0.2">
      <c r="B618" s="1135"/>
      <c r="C618" s="1193"/>
      <c r="D618" s="932"/>
      <c r="E618" s="933"/>
      <c r="F618" s="937"/>
      <c r="G618" s="940"/>
      <c r="H618" s="1221"/>
      <c r="I618" s="1" t="s">
        <v>17</v>
      </c>
      <c r="J618" s="1139"/>
      <c r="K618" s="2"/>
      <c r="L618" s="37" t="s">
        <v>38</v>
      </c>
      <c r="M618" s="2"/>
      <c r="N618" s="766" t="s">
        <v>697</v>
      </c>
      <c r="O618" s="2"/>
      <c r="P618" s="788"/>
      <c r="Q618" s="2"/>
      <c r="R618" s="2"/>
      <c r="S618" s="2"/>
      <c r="T618" s="788" t="str">
        <f t="shared" si="236"/>
        <v/>
      </c>
      <c r="U618" s="788" t="str">
        <f t="shared" si="237"/>
        <v/>
      </c>
      <c r="V618" s="9"/>
      <c r="W618" s="2"/>
      <c r="X618" s="9"/>
      <c r="Y618" s="2"/>
      <c r="Z618" s="9"/>
      <c r="AA618" s="2"/>
      <c r="AB618" s="2"/>
      <c r="AC618" s="2"/>
      <c r="AD618" s="2"/>
      <c r="AE618" s="2"/>
      <c r="AF618" s="2"/>
      <c r="AG618" s="2"/>
      <c r="AH618" s="2"/>
      <c r="AI618" s="23"/>
      <c r="AJ618" s="1102"/>
      <c r="AK618" s="1102"/>
    </row>
    <row r="619" spans="2:37" x14ac:dyDescent="0.2">
      <c r="B619" s="1136"/>
      <c r="C619" s="1194"/>
      <c r="D619" s="945"/>
      <c r="E619" s="946"/>
      <c r="F619" s="947"/>
      <c r="G619" s="948"/>
      <c r="H619" s="1222"/>
      <c r="I619" s="1" t="s">
        <v>18</v>
      </c>
      <c r="J619" s="1139"/>
      <c r="K619" s="2"/>
      <c r="L619" s="37" t="s">
        <v>38</v>
      </c>
      <c r="M619" s="2"/>
      <c r="N619" s="766" t="s">
        <v>697</v>
      </c>
      <c r="O619" s="2"/>
      <c r="P619" s="788"/>
      <c r="Q619" s="2"/>
      <c r="R619" s="2"/>
      <c r="S619" s="2"/>
      <c r="T619" s="788" t="str">
        <f t="shared" si="236"/>
        <v/>
      </c>
      <c r="U619" s="788" t="str">
        <f t="shared" si="237"/>
        <v/>
      </c>
      <c r="V619" s="9"/>
      <c r="W619" s="2"/>
      <c r="X619" s="9"/>
      <c r="Y619" s="2"/>
      <c r="Z619" s="9"/>
      <c r="AA619" s="2"/>
      <c r="AB619" s="2"/>
      <c r="AC619" s="2"/>
      <c r="AD619" s="2"/>
      <c r="AE619" s="2"/>
      <c r="AF619" s="2"/>
      <c r="AG619" s="2"/>
      <c r="AH619" s="2"/>
      <c r="AI619" s="23"/>
      <c r="AJ619" s="1102"/>
      <c r="AK619" s="1102"/>
    </row>
    <row r="620" spans="2:37" x14ac:dyDescent="0.2">
      <c r="B620" s="1223" t="s">
        <v>57</v>
      </c>
      <c r="C620" s="1340" t="s">
        <v>38</v>
      </c>
      <c r="D620" s="930" t="s">
        <v>75</v>
      </c>
      <c r="E620" s="931"/>
      <c r="F620" s="1184" t="s">
        <v>367</v>
      </c>
      <c r="G620" s="1229" t="s">
        <v>212</v>
      </c>
      <c r="H620" s="1230" t="s">
        <v>373</v>
      </c>
      <c r="I620" s="1">
        <v>2001</v>
      </c>
      <c r="J620" s="1139"/>
      <c r="K620" s="2"/>
      <c r="L620" s="37" t="s">
        <v>38</v>
      </c>
      <c r="M620" s="2"/>
      <c r="N620" s="766" t="s">
        <v>697</v>
      </c>
      <c r="O620" s="2"/>
      <c r="P620" s="788"/>
      <c r="Q620" s="2"/>
      <c r="R620" s="2"/>
      <c r="S620" s="2"/>
      <c r="T620" s="788" t="str">
        <f t="shared" si="236"/>
        <v/>
      </c>
      <c r="U620" s="788" t="str">
        <f t="shared" si="237"/>
        <v/>
      </c>
      <c r="V620" s="9"/>
      <c r="W620" s="2"/>
      <c r="X620" s="9"/>
      <c r="Y620" s="2"/>
      <c r="Z620" s="9"/>
      <c r="AA620" s="2"/>
      <c r="AB620" s="2"/>
      <c r="AC620" s="2"/>
      <c r="AD620" s="2"/>
      <c r="AE620" s="2"/>
      <c r="AF620" s="2"/>
      <c r="AG620" s="2"/>
      <c r="AH620" s="2"/>
      <c r="AI620" s="23"/>
      <c r="AJ620" s="1102"/>
      <c r="AK620" s="1102"/>
    </row>
    <row r="621" spans="2:37" x14ac:dyDescent="0.2">
      <c r="B621" s="1135"/>
      <c r="C621" s="1341"/>
      <c r="D621" s="932"/>
      <c r="E621" s="933"/>
      <c r="F621" s="937"/>
      <c r="G621" s="940"/>
      <c r="H621" s="1231"/>
      <c r="I621" s="1" t="s">
        <v>20</v>
      </c>
      <c r="J621" s="1139"/>
      <c r="K621" s="4"/>
      <c r="L621" s="37" t="s">
        <v>38</v>
      </c>
      <c r="M621" s="4"/>
      <c r="N621" s="766" t="s">
        <v>697</v>
      </c>
      <c r="O621" s="4"/>
      <c r="P621" s="788"/>
      <c r="Q621" s="4"/>
      <c r="R621" s="4"/>
      <c r="S621" s="4"/>
      <c r="T621" s="788" t="str">
        <f t="shared" si="236"/>
        <v/>
      </c>
      <c r="U621" s="788" t="str">
        <f t="shared" si="237"/>
        <v/>
      </c>
      <c r="V621" s="4"/>
      <c r="W621" s="4"/>
      <c r="X621" s="4"/>
      <c r="Y621" s="4"/>
      <c r="Z621" s="4"/>
      <c r="AA621" s="4"/>
      <c r="AB621" s="4"/>
      <c r="AC621" s="4"/>
      <c r="AD621" s="4"/>
      <c r="AE621" s="4"/>
      <c r="AF621" s="4"/>
      <c r="AG621" s="4"/>
      <c r="AH621" s="4"/>
      <c r="AI621" s="25"/>
      <c r="AJ621" s="1102"/>
      <c r="AK621" s="1102"/>
    </row>
    <row r="622" spans="2:37" x14ac:dyDescent="0.2">
      <c r="B622" s="1136"/>
      <c r="C622" s="322" t="s">
        <v>368</v>
      </c>
      <c r="D622" s="945"/>
      <c r="E622" s="946"/>
      <c r="F622" s="947"/>
      <c r="G622" s="948"/>
      <c r="H622" s="1232"/>
      <c r="I622" s="1" t="s">
        <v>21</v>
      </c>
      <c r="J622" s="1139"/>
      <c r="K622" s="2">
        <v>115</v>
      </c>
      <c r="L622" s="2">
        <v>99</v>
      </c>
      <c r="M622" s="2">
        <v>99</v>
      </c>
      <c r="N622" s="766">
        <v>99</v>
      </c>
      <c r="O622" s="671">
        <f t="shared" ref="O622:O626" si="238">N622-(0.5*(N622-Q622))</f>
        <v>94.85</v>
      </c>
      <c r="P622" s="788">
        <f t="shared" si="235"/>
        <v>92.691999999999993</v>
      </c>
      <c r="Q622" s="4">
        <v>90.7</v>
      </c>
      <c r="R622" s="671">
        <f t="shared" ref="R622:R626" si="239">Q622-(0.5*(Q622-S622))</f>
        <v>89.15</v>
      </c>
      <c r="S622" s="4">
        <v>87.6</v>
      </c>
      <c r="T622" s="788">
        <f t="shared" si="236"/>
        <v>87.539999999999992</v>
      </c>
      <c r="U622" s="788">
        <f t="shared" si="237"/>
        <v>86.399999999999991</v>
      </c>
      <c r="V622" s="671">
        <f t="shared" ref="V622:V626" si="240">S622-(0.5*(S622-W622))</f>
        <v>86.1</v>
      </c>
      <c r="W622" s="4">
        <v>84.6</v>
      </c>
      <c r="X622" s="671">
        <f t="shared" ref="X622:X626" si="241">W622-(0.5*(W622-Y622))</f>
        <v>82.65</v>
      </c>
      <c r="Y622" s="4">
        <v>80.7</v>
      </c>
      <c r="Z622" s="671">
        <f t="shared" ref="Z622:Z626" si="242">Y622-(0.5*(Y622-AA622))</f>
        <v>78.300000000000011</v>
      </c>
      <c r="AA622" s="4">
        <v>75.900000000000006</v>
      </c>
      <c r="AB622" s="4">
        <v>73.400000000000006</v>
      </c>
      <c r="AC622" s="4">
        <v>70.900000000000006</v>
      </c>
      <c r="AD622" s="4">
        <v>68.5</v>
      </c>
      <c r="AE622" s="4">
        <v>66.400000000000006</v>
      </c>
      <c r="AF622" s="4">
        <v>64.400000000000006</v>
      </c>
      <c r="AG622" s="4">
        <v>62.6</v>
      </c>
      <c r="AH622" s="4">
        <v>60.8</v>
      </c>
      <c r="AI622" s="25">
        <v>58.8</v>
      </c>
      <c r="AJ622" s="1102"/>
      <c r="AK622" s="1102"/>
    </row>
    <row r="623" spans="2:37" x14ac:dyDescent="0.2">
      <c r="B623" s="1223" t="s">
        <v>57</v>
      </c>
      <c r="C623" s="1192" t="s">
        <v>59</v>
      </c>
      <c r="D623" s="930" t="s">
        <v>75</v>
      </c>
      <c r="E623" s="931"/>
      <c r="F623" s="1184" t="s">
        <v>367</v>
      </c>
      <c r="G623" s="1229" t="s">
        <v>212</v>
      </c>
      <c r="H623" s="1230" t="s">
        <v>373</v>
      </c>
      <c r="I623" s="1">
        <v>2004</v>
      </c>
      <c r="J623" s="1139"/>
      <c r="K623" s="2">
        <v>115</v>
      </c>
      <c r="L623" s="2">
        <v>99</v>
      </c>
      <c r="M623" s="2">
        <v>99</v>
      </c>
      <c r="N623" s="766">
        <v>99</v>
      </c>
      <c r="O623" s="671">
        <f t="shared" si="238"/>
        <v>94.85</v>
      </c>
      <c r="P623" s="788">
        <f t="shared" si="235"/>
        <v>92.691999999999993</v>
      </c>
      <c r="Q623" s="4">
        <v>90.7</v>
      </c>
      <c r="R623" s="671">
        <f t="shared" si="239"/>
        <v>89.15</v>
      </c>
      <c r="S623" s="4">
        <v>87.6</v>
      </c>
      <c r="T623" s="788">
        <f t="shared" si="236"/>
        <v>87.539999999999992</v>
      </c>
      <c r="U623" s="788">
        <f t="shared" si="237"/>
        <v>86.399999999999991</v>
      </c>
      <c r="V623" s="671">
        <f t="shared" si="240"/>
        <v>86.1</v>
      </c>
      <c r="W623" s="4">
        <v>84.6</v>
      </c>
      <c r="X623" s="671">
        <f t="shared" si="241"/>
        <v>82.65</v>
      </c>
      <c r="Y623" s="4">
        <v>80.7</v>
      </c>
      <c r="Z623" s="671">
        <f t="shared" si="242"/>
        <v>78.300000000000011</v>
      </c>
      <c r="AA623" s="4">
        <v>75.900000000000006</v>
      </c>
      <c r="AB623" s="4">
        <v>73.400000000000006</v>
      </c>
      <c r="AC623" s="4">
        <v>70.900000000000006</v>
      </c>
      <c r="AD623" s="4">
        <v>68.5</v>
      </c>
      <c r="AE623" s="4">
        <v>66.400000000000006</v>
      </c>
      <c r="AF623" s="4">
        <v>64.400000000000006</v>
      </c>
      <c r="AG623" s="4">
        <v>62.6</v>
      </c>
      <c r="AH623" s="4">
        <v>60.8</v>
      </c>
      <c r="AI623" s="25">
        <v>58.8</v>
      </c>
      <c r="AJ623" s="1102"/>
      <c r="AK623" s="1102"/>
    </row>
    <row r="624" spans="2:37" x14ac:dyDescent="0.2">
      <c r="B624" s="1135"/>
      <c r="C624" s="1193"/>
      <c r="D624" s="932"/>
      <c r="E624" s="933"/>
      <c r="F624" s="937"/>
      <c r="G624" s="940"/>
      <c r="H624" s="1231"/>
      <c r="I624" s="1" t="s">
        <v>22</v>
      </c>
      <c r="J624" s="1139"/>
      <c r="K624" s="5"/>
      <c r="L624" s="5" t="s">
        <v>9</v>
      </c>
      <c r="M624" s="5"/>
      <c r="N624" s="766">
        <v>99</v>
      </c>
      <c r="O624" s="671">
        <f t="shared" si="238"/>
        <v>94.85</v>
      </c>
      <c r="P624" s="788">
        <f t="shared" si="235"/>
        <v>92.691999999999993</v>
      </c>
      <c r="Q624" s="767">
        <v>90.7</v>
      </c>
      <c r="R624" s="671">
        <f t="shared" si="239"/>
        <v>89.15</v>
      </c>
      <c r="S624" s="767">
        <v>87.6</v>
      </c>
      <c r="T624" s="788">
        <f t="shared" si="236"/>
        <v>87.539999999999992</v>
      </c>
      <c r="U624" s="788">
        <f t="shared" si="237"/>
        <v>86.399999999999991</v>
      </c>
      <c r="V624" s="671">
        <f t="shared" si="240"/>
        <v>86.1</v>
      </c>
      <c r="W624" s="767">
        <v>84.6</v>
      </c>
      <c r="X624" s="671">
        <f t="shared" si="241"/>
        <v>82.65</v>
      </c>
      <c r="Y624" s="767">
        <v>80.7</v>
      </c>
      <c r="Z624" s="671">
        <f t="shared" si="242"/>
        <v>78.300000000000011</v>
      </c>
      <c r="AA624" s="767">
        <v>75.900000000000006</v>
      </c>
      <c r="AB624" s="767">
        <v>73.400000000000006</v>
      </c>
      <c r="AC624" s="767">
        <v>70.900000000000006</v>
      </c>
      <c r="AD624" s="767">
        <v>68.5</v>
      </c>
      <c r="AE624" s="767">
        <v>66.400000000000006</v>
      </c>
      <c r="AF624" s="767">
        <v>64.400000000000006</v>
      </c>
      <c r="AG624" s="767">
        <v>62.6</v>
      </c>
      <c r="AH624" s="767">
        <v>60.8</v>
      </c>
      <c r="AI624" s="770">
        <v>58.8</v>
      </c>
      <c r="AJ624" s="1102"/>
      <c r="AK624" s="1102"/>
    </row>
    <row r="625" spans="2:37" x14ac:dyDescent="0.2">
      <c r="B625" s="1136"/>
      <c r="C625" s="1194"/>
      <c r="D625" s="945"/>
      <c r="E625" s="946"/>
      <c r="F625" s="947"/>
      <c r="G625" s="948"/>
      <c r="H625" s="1232"/>
      <c r="I625" s="1" t="s">
        <v>23</v>
      </c>
      <c r="J625" s="1139"/>
      <c r="K625" s="5"/>
      <c r="L625" s="5" t="s">
        <v>9</v>
      </c>
      <c r="M625" s="5"/>
      <c r="N625" s="766">
        <v>99</v>
      </c>
      <c r="O625" s="671">
        <f t="shared" si="238"/>
        <v>94.85</v>
      </c>
      <c r="P625" s="788">
        <f t="shared" si="235"/>
        <v>92.691999999999993</v>
      </c>
      <c r="Q625" s="767">
        <v>90.7</v>
      </c>
      <c r="R625" s="671">
        <f t="shared" si="239"/>
        <v>89.15</v>
      </c>
      <c r="S625" s="767">
        <v>87.6</v>
      </c>
      <c r="T625" s="788">
        <f t="shared" si="236"/>
        <v>87.539999999999992</v>
      </c>
      <c r="U625" s="788">
        <f t="shared" si="237"/>
        <v>86.399999999999991</v>
      </c>
      <c r="V625" s="671">
        <f t="shared" si="240"/>
        <v>86.1</v>
      </c>
      <c r="W625" s="767">
        <v>84.6</v>
      </c>
      <c r="X625" s="671">
        <f t="shared" si="241"/>
        <v>82.65</v>
      </c>
      <c r="Y625" s="767">
        <v>80.7</v>
      </c>
      <c r="Z625" s="671">
        <f t="shared" si="242"/>
        <v>78.300000000000011</v>
      </c>
      <c r="AA625" s="767">
        <v>75.900000000000006</v>
      </c>
      <c r="AB625" s="767">
        <v>73.400000000000006</v>
      </c>
      <c r="AC625" s="767">
        <v>70.900000000000006</v>
      </c>
      <c r="AD625" s="767">
        <v>68.5</v>
      </c>
      <c r="AE625" s="767">
        <v>66.400000000000006</v>
      </c>
      <c r="AF625" s="767">
        <v>64.400000000000006</v>
      </c>
      <c r="AG625" s="767">
        <v>62.6</v>
      </c>
      <c r="AH625" s="767">
        <v>60.8</v>
      </c>
      <c r="AI625" s="770">
        <v>58.8</v>
      </c>
      <c r="AJ625" s="1102"/>
      <c r="AK625" s="1102"/>
    </row>
    <row r="626" spans="2:37" ht="13.5" thickBot="1" x14ac:dyDescent="0.25">
      <c r="B626" s="365" t="s">
        <v>57</v>
      </c>
      <c r="C626" s="320" t="s">
        <v>89</v>
      </c>
      <c r="D626" s="1176" t="s">
        <v>87</v>
      </c>
      <c r="E626" s="1158"/>
      <c r="F626" s="321" t="s">
        <v>501</v>
      </c>
      <c r="G626" s="317" t="s">
        <v>212</v>
      </c>
      <c r="H626" s="318" t="s">
        <v>373</v>
      </c>
      <c r="I626" s="26">
        <v>2007</v>
      </c>
      <c r="J626" s="1190"/>
      <c r="K626" s="27">
        <v>115</v>
      </c>
      <c r="L626" s="27">
        <v>99</v>
      </c>
      <c r="M626" s="27">
        <v>99</v>
      </c>
      <c r="N626" s="27">
        <v>99</v>
      </c>
      <c r="O626" s="671">
        <f t="shared" si="238"/>
        <v>94.85</v>
      </c>
      <c r="P626" s="791">
        <f t="shared" si="235"/>
        <v>92.691999999999993</v>
      </c>
      <c r="Q626" s="27">
        <v>90.7</v>
      </c>
      <c r="R626" s="671">
        <f t="shared" si="239"/>
        <v>89.15</v>
      </c>
      <c r="S626" s="27">
        <v>87.6</v>
      </c>
      <c r="T626" s="791">
        <f t="shared" si="236"/>
        <v>87.539999999999992</v>
      </c>
      <c r="U626" s="791">
        <f t="shared" si="237"/>
        <v>86.399999999999991</v>
      </c>
      <c r="V626" s="671">
        <f t="shared" si="240"/>
        <v>86.1</v>
      </c>
      <c r="W626" s="27">
        <v>84.6</v>
      </c>
      <c r="X626" s="671">
        <f t="shared" si="241"/>
        <v>82.65</v>
      </c>
      <c r="Y626" s="27">
        <v>80.7</v>
      </c>
      <c r="Z626" s="671">
        <f t="shared" si="242"/>
        <v>78.300000000000011</v>
      </c>
      <c r="AA626" s="27">
        <v>75.900000000000006</v>
      </c>
      <c r="AB626" s="27">
        <v>73.400000000000006</v>
      </c>
      <c r="AC626" s="27">
        <v>70.900000000000006</v>
      </c>
      <c r="AD626" s="27">
        <v>68.5</v>
      </c>
      <c r="AE626" s="27">
        <v>66.400000000000006</v>
      </c>
      <c r="AF626" s="27">
        <v>64.400000000000006</v>
      </c>
      <c r="AG626" s="27">
        <v>62.6</v>
      </c>
      <c r="AH626" s="27">
        <v>60.8</v>
      </c>
      <c r="AI626" s="28">
        <v>58.8</v>
      </c>
      <c r="AJ626" s="1102"/>
      <c r="AK626" s="1102"/>
    </row>
    <row r="627" spans="2:37" ht="13.5" thickBot="1" x14ac:dyDescent="0.25">
      <c r="B627" s="33"/>
      <c r="C627" s="33"/>
      <c r="D627" s="33"/>
      <c r="E627" s="33"/>
      <c r="F627" s="100"/>
      <c r="G627" s="33"/>
      <c r="H627" s="912" t="s">
        <v>94</v>
      </c>
      <c r="I627" s="913"/>
      <c r="J627" s="914"/>
      <c r="K627" s="49">
        <f>MIN(K605:K626)</f>
        <v>115</v>
      </c>
      <c r="L627" s="49">
        <f>MIN(L605:L626)</f>
        <v>99</v>
      </c>
      <c r="M627" s="49">
        <f>MIN(M605:M626)</f>
        <v>99</v>
      </c>
      <c r="N627" s="49">
        <f>MIN(N605:N626)</f>
        <v>99</v>
      </c>
      <c r="O627" s="49"/>
      <c r="P627" s="789">
        <f t="shared" si="235"/>
        <v>92.692000000000007</v>
      </c>
      <c r="Q627" s="49">
        <f>MIN(Q605:Q626)</f>
        <v>90.7</v>
      </c>
      <c r="R627" s="49"/>
      <c r="S627" s="49">
        <f>MIN(S605:S626)</f>
        <v>87.6</v>
      </c>
      <c r="T627" s="789">
        <f t="shared" si="236"/>
        <v>87.539999999999992</v>
      </c>
      <c r="U627" s="789">
        <f t="shared" si="237"/>
        <v>86.399999999999991</v>
      </c>
      <c r="V627" s="49"/>
      <c r="W627" s="49">
        <f>MIN(W605:W626)</f>
        <v>84.6</v>
      </c>
      <c r="X627" s="49"/>
      <c r="Y627" s="49">
        <f>MIN(Y605:Y626)</f>
        <v>80.7</v>
      </c>
      <c r="Z627" s="49"/>
      <c r="AA627" s="49">
        <f>MIN(AA605:AA626)</f>
        <v>75.900000000000006</v>
      </c>
      <c r="AB627" s="307">
        <f>MIN(AB605:AB626)</f>
        <v>73.400000000000006</v>
      </c>
      <c r="AC627" s="306"/>
      <c r="AD627" s="135"/>
      <c r="AE627" s="135"/>
      <c r="AF627" s="135"/>
      <c r="AG627" s="135"/>
      <c r="AH627" s="135"/>
      <c r="AI627" s="136"/>
      <c r="AJ627" s="1103"/>
      <c r="AK627" s="1103"/>
    </row>
    <row r="628" spans="2:37" ht="13.5" thickBot="1" x14ac:dyDescent="0.25"/>
    <row r="629" spans="2:37" ht="12.75" customHeight="1" x14ac:dyDescent="0.2">
      <c r="B629" s="915"/>
      <c r="C629" s="916"/>
      <c r="D629" s="916"/>
      <c r="E629" s="916"/>
      <c r="F629" s="916"/>
      <c r="G629" s="916"/>
      <c r="H629" s="916"/>
      <c r="I629" s="916"/>
      <c r="J629" s="917"/>
      <c r="K629" s="921" t="s">
        <v>95</v>
      </c>
      <c r="L629" s="922"/>
      <c r="M629" s="922"/>
      <c r="N629" s="922"/>
      <c r="O629" s="922"/>
      <c r="P629" s="922"/>
      <c r="Q629" s="922"/>
      <c r="R629" s="922"/>
      <c r="S629" s="922"/>
      <c r="T629" s="922"/>
      <c r="U629" s="922"/>
      <c r="V629" s="922"/>
      <c r="W629" s="922"/>
      <c r="X629" s="922"/>
      <c r="Y629" s="922"/>
      <c r="Z629" s="922"/>
      <c r="AA629" s="922"/>
      <c r="AB629" s="922"/>
      <c r="AC629" s="922"/>
      <c r="AD629" s="922"/>
      <c r="AE629" s="922"/>
      <c r="AF629" s="922"/>
      <c r="AG629" s="922"/>
      <c r="AH629" s="922"/>
      <c r="AI629" s="923"/>
      <c r="AJ629" s="1339" t="s">
        <v>474</v>
      </c>
      <c r="AK629" s="1339" t="s">
        <v>511</v>
      </c>
    </row>
    <row r="630" spans="2:37" ht="13.5" thickBot="1" x14ac:dyDescent="0.25">
      <c r="B630" s="987"/>
      <c r="C630" s="988"/>
      <c r="D630" s="988"/>
      <c r="E630" s="988"/>
      <c r="F630" s="988"/>
      <c r="G630" s="988"/>
      <c r="H630" s="919"/>
      <c r="I630" s="919"/>
      <c r="J630" s="920"/>
      <c r="K630" s="949" t="s">
        <v>169</v>
      </c>
      <c r="L630" s="950"/>
      <c r="M630" s="950"/>
      <c r="N630" s="950"/>
      <c r="O630" s="950"/>
      <c r="P630" s="950"/>
      <c r="Q630" s="950"/>
      <c r="R630" s="950"/>
      <c r="S630" s="950"/>
      <c r="T630" s="950"/>
      <c r="U630" s="950"/>
      <c r="V630" s="950"/>
      <c r="W630" s="950"/>
      <c r="X630" s="950"/>
      <c r="Y630" s="950"/>
      <c r="Z630" s="950"/>
      <c r="AA630" s="950"/>
      <c r="AB630" s="950"/>
      <c r="AC630" s="950"/>
      <c r="AD630" s="950"/>
      <c r="AE630" s="950"/>
      <c r="AF630" s="950"/>
      <c r="AG630" s="950"/>
      <c r="AH630" s="950"/>
      <c r="AI630" s="951"/>
      <c r="AJ630" s="1102"/>
      <c r="AK630" s="1345"/>
    </row>
    <row r="631" spans="2:37" ht="26.25" thickBot="1" x14ac:dyDescent="0.25">
      <c r="B631" s="51" t="s">
        <v>41</v>
      </c>
      <c r="C631" s="52" t="s">
        <v>42</v>
      </c>
      <c r="D631" s="971" t="s">
        <v>43</v>
      </c>
      <c r="E631" s="972"/>
      <c r="F631" s="88" t="s">
        <v>177</v>
      </c>
      <c r="G631" s="95" t="s">
        <v>47</v>
      </c>
      <c r="H631" s="574" t="s">
        <v>0</v>
      </c>
      <c r="I631" s="575" t="s">
        <v>1</v>
      </c>
      <c r="J631" s="575" t="s">
        <v>2</v>
      </c>
      <c r="K631" s="475" t="s">
        <v>3</v>
      </c>
      <c r="L631" s="475" t="s">
        <v>4</v>
      </c>
      <c r="M631" s="476" t="s">
        <v>5</v>
      </c>
      <c r="N631" s="477" t="s">
        <v>6</v>
      </c>
      <c r="O631" s="477">
        <v>150</v>
      </c>
      <c r="P631" s="783">
        <v>176</v>
      </c>
      <c r="Q631" s="477">
        <v>200</v>
      </c>
      <c r="R631" s="477">
        <v>250</v>
      </c>
      <c r="S631" s="477">
        <v>300</v>
      </c>
      <c r="T631" s="783">
        <v>302</v>
      </c>
      <c r="U631" s="783">
        <v>340</v>
      </c>
      <c r="V631" s="477">
        <v>350</v>
      </c>
      <c r="W631" s="477">
        <v>400</v>
      </c>
      <c r="X631" s="477">
        <v>450</v>
      </c>
      <c r="Y631" s="477">
        <v>500</v>
      </c>
      <c r="Z631" s="477">
        <v>550</v>
      </c>
      <c r="AA631" s="477">
        <v>600</v>
      </c>
      <c r="AB631" s="477">
        <v>650</v>
      </c>
      <c r="AC631" s="477">
        <v>700</v>
      </c>
      <c r="AD631" s="477">
        <v>750</v>
      </c>
      <c r="AE631" s="477">
        <v>800</v>
      </c>
      <c r="AF631" s="477">
        <v>850</v>
      </c>
      <c r="AG631" s="477">
        <v>900</v>
      </c>
      <c r="AH631" s="477">
        <v>950</v>
      </c>
      <c r="AI631" s="478">
        <v>1000</v>
      </c>
      <c r="AJ631" s="1102"/>
      <c r="AK631" s="1345"/>
    </row>
    <row r="632" spans="2:37" x14ac:dyDescent="0.2">
      <c r="B632" s="1203" t="s">
        <v>55</v>
      </c>
      <c r="C632" s="1226" t="s">
        <v>341</v>
      </c>
      <c r="D632" s="932" t="s">
        <v>74</v>
      </c>
      <c r="E632" s="933"/>
      <c r="F632" s="982" t="s">
        <v>96</v>
      </c>
      <c r="G632" s="1239" t="s">
        <v>342</v>
      </c>
      <c r="H632" s="1221" t="s">
        <v>353</v>
      </c>
      <c r="I632" s="468">
        <v>1989</v>
      </c>
      <c r="J632" s="1139" t="s">
        <v>362</v>
      </c>
      <c r="K632" s="469">
        <v>125</v>
      </c>
      <c r="L632" s="469">
        <v>109</v>
      </c>
      <c r="M632" s="469"/>
      <c r="N632" s="859">
        <v>109</v>
      </c>
      <c r="O632" s="671">
        <f t="shared" ref="O632:O644" si="243">N632-(0.5*(N632-Q632))</f>
        <v>105.5</v>
      </c>
      <c r="P632" s="848">
        <f>IF(O632="",IF(N632="","",(N632-(N632-Q632)/($Q$5-$N$5)*($P$5-$N$5))),(O632-(O632-Q632)/($Q$5-$O$5)*($P$5-$O$5)))</f>
        <v>103.68</v>
      </c>
      <c r="Q632" s="859">
        <v>102</v>
      </c>
      <c r="R632" s="671">
        <f t="shared" ref="R632:R644" si="244">Q632-(0.5*(Q632-S632))</f>
        <v>100.25</v>
      </c>
      <c r="S632" s="859">
        <v>98.5</v>
      </c>
      <c r="T632" s="848">
        <f>IF(S632="","",(S632-(S632-W632)/($W$5-$S$5)*($T$5-$S$5)))</f>
        <v>98.441999999999993</v>
      </c>
      <c r="U632" s="848">
        <f>IF(S632="","",(S632-(S632-W632)/($W$5-$S$5)*($U$5-$S$5)))</f>
        <v>97.34</v>
      </c>
      <c r="V632" s="671">
        <f t="shared" ref="V632:V644" si="245">S632-(0.5*(S632-W632))</f>
        <v>97.05</v>
      </c>
      <c r="W632" s="859">
        <v>95.6</v>
      </c>
      <c r="X632" s="671">
        <f t="shared" ref="X632:X644" si="246">W632-(0.5*(W632-Y632))</f>
        <v>94.199999999999989</v>
      </c>
      <c r="Y632" s="859">
        <v>92.8</v>
      </c>
      <c r="Z632" s="671">
        <f t="shared" ref="Z632:Z644" si="247">Y632-(0.5*(Y632-AA632))</f>
        <v>90.75</v>
      </c>
      <c r="AA632" s="859">
        <v>88.7</v>
      </c>
      <c r="AB632" s="859">
        <v>86</v>
      </c>
      <c r="AC632" s="859">
        <v>82.9</v>
      </c>
      <c r="AD632" s="469"/>
      <c r="AE632" s="469"/>
      <c r="AF632" s="469"/>
      <c r="AG632" s="469"/>
      <c r="AH632" s="469"/>
      <c r="AI632" s="470"/>
      <c r="AJ632" s="1102"/>
      <c r="AK632" s="1345"/>
    </row>
    <row r="633" spans="2:37" x14ac:dyDescent="0.2">
      <c r="B633" s="1135"/>
      <c r="C633" s="1193"/>
      <c r="D633" s="932"/>
      <c r="E633" s="933"/>
      <c r="F633" s="982"/>
      <c r="G633" s="940"/>
      <c r="H633" s="962"/>
      <c r="I633" s="1" t="s">
        <v>32</v>
      </c>
      <c r="J633" s="1139"/>
      <c r="K633" s="5"/>
      <c r="L633" s="5" t="s">
        <v>9</v>
      </c>
      <c r="M633" s="5"/>
      <c r="N633" s="766">
        <v>109</v>
      </c>
      <c r="O633" s="671">
        <f t="shared" si="243"/>
        <v>105.5</v>
      </c>
      <c r="P633" s="788">
        <f t="shared" ref="P633:P654" si="248">IF(O633="",IF(N633="","",(N633-(N633-Q633)/($Q$5-$N$5)*($P$5-$N$5))),(O633-(O633-Q633)/($Q$5-$O$5)*($P$5-$O$5)))</f>
        <v>103.68</v>
      </c>
      <c r="Q633" s="766">
        <v>102</v>
      </c>
      <c r="R633" s="671">
        <f t="shared" si="244"/>
        <v>100.25</v>
      </c>
      <c r="S633" s="766">
        <v>98.5</v>
      </c>
      <c r="T633" s="788">
        <f t="shared" ref="T633:T654" si="249">IF(S633="","",(S633-(S633-W633)/($W$5-$S$5)*($T$5-$S$5)))</f>
        <v>98.441999999999993</v>
      </c>
      <c r="U633" s="788">
        <f t="shared" ref="U633:U654" si="250">IF(S633="","",(S633-(S633-W633)/($W$5-$S$5)*($U$5-$S$5)))</f>
        <v>97.34</v>
      </c>
      <c r="V633" s="671">
        <f t="shared" si="245"/>
        <v>97.05</v>
      </c>
      <c r="W633" s="766">
        <v>95.6</v>
      </c>
      <c r="X633" s="671">
        <f t="shared" si="246"/>
        <v>94.199999999999989</v>
      </c>
      <c r="Y633" s="766">
        <v>92.8</v>
      </c>
      <c r="Z633" s="671">
        <f t="shared" si="247"/>
        <v>90.75</v>
      </c>
      <c r="AA633" s="766">
        <v>88.7</v>
      </c>
      <c r="AB633" s="766">
        <v>86</v>
      </c>
      <c r="AC633" s="766">
        <v>82.9</v>
      </c>
      <c r="AD633" s="2"/>
      <c r="AE633" s="2"/>
      <c r="AF633" s="2"/>
      <c r="AG633" s="2"/>
      <c r="AH633" s="2"/>
      <c r="AI633" s="23"/>
      <c r="AJ633" s="1102"/>
      <c r="AK633" s="1345"/>
    </row>
    <row r="634" spans="2:37" x14ac:dyDescent="0.2">
      <c r="B634" s="1135"/>
      <c r="C634" s="1193"/>
      <c r="D634" s="932"/>
      <c r="E634" s="933"/>
      <c r="F634" s="982"/>
      <c r="G634" s="940"/>
      <c r="H634" s="962"/>
      <c r="I634" s="1" t="s">
        <v>35</v>
      </c>
      <c r="J634" s="1139"/>
      <c r="K634" s="5"/>
      <c r="L634" s="5" t="s">
        <v>9</v>
      </c>
      <c r="M634" s="5"/>
      <c r="N634" s="766">
        <v>109</v>
      </c>
      <c r="O634" s="671">
        <f t="shared" si="243"/>
        <v>105.5</v>
      </c>
      <c r="P634" s="788">
        <f t="shared" si="248"/>
        <v>103.68</v>
      </c>
      <c r="Q634" s="766">
        <v>102</v>
      </c>
      <c r="R634" s="671">
        <f t="shared" si="244"/>
        <v>100.25</v>
      </c>
      <c r="S634" s="766">
        <v>98.5</v>
      </c>
      <c r="T634" s="788">
        <f t="shared" si="249"/>
        <v>98.441999999999993</v>
      </c>
      <c r="U634" s="788">
        <f t="shared" si="250"/>
        <v>97.34</v>
      </c>
      <c r="V634" s="671">
        <f t="shared" si="245"/>
        <v>97.05</v>
      </c>
      <c r="W634" s="766">
        <v>95.6</v>
      </c>
      <c r="X634" s="671">
        <f t="shared" si="246"/>
        <v>94.199999999999989</v>
      </c>
      <c r="Y634" s="766">
        <v>92.8</v>
      </c>
      <c r="Z634" s="671">
        <f t="shared" si="247"/>
        <v>90.75</v>
      </c>
      <c r="AA634" s="766">
        <v>88.7</v>
      </c>
      <c r="AB634" s="766">
        <v>86</v>
      </c>
      <c r="AC634" s="766">
        <v>82.9</v>
      </c>
      <c r="AD634" s="2"/>
      <c r="AE634" s="2"/>
      <c r="AF634" s="2"/>
      <c r="AG634" s="2"/>
      <c r="AH634" s="2"/>
      <c r="AI634" s="23"/>
      <c r="AJ634" s="1102"/>
      <c r="AK634" s="1345"/>
    </row>
    <row r="635" spans="2:37" x14ac:dyDescent="0.2">
      <c r="B635" s="1136"/>
      <c r="C635" s="1194"/>
      <c r="D635" s="945"/>
      <c r="E635" s="946"/>
      <c r="F635" s="996"/>
      <c r="G635" s="948"/>
      <c r="H635" s="963"/>
      <c r="I635" s="1" t="s">
        <v>10</v>
      </c>
      <c r="J635" s="1139"/>
      <c r="K635" s="5"/>
      <c r="L635" s="5" t="s">
        <v>9</v>
      </c>
      <c r="M635" s="5"/>
      <c r="N635" s="766">
        <v>109</v>
      </c>
      <c r="O635" s="671">
        <f t="shared" si="243"/>
        <v>105.5</v>
      </c>
      <c r="P635" s="788">
        <f t="shared" si="248"/>
        <v>103.68</v>
      </c>
      <c r="Q635" s="766">
        <v>102</v>
      </c>
      <c r="R635" s="671">
        <f t="shared" si="244"/>
        <v>100.25</v>
      </c>
      <c r="S635" s="766">
        <v>98.5</v>
      </c>
      <c r="T635" s="788">
        <f t="shared" si="249"/>
        <v>98.441999999999993</v>
      </c>
      <c r="U635" s="788">
        <f t="shared" si="250"/>
        <v>97.34</v>
      </c>
      <c r="V635" s="671">
        <f t="shared" si="245"/>
        <v>97.05</v>
      </c>
      <c r="W635" s="766">
        <v>95.6</v>
      </c>
      <c r="X635" s="671">
        <f t="shared" si="246"/>
        <v>94.199999999999989</v>
      </c>
      <c r="Y635" s="766">
        <v>92.8</v>
      </c>
      <c r="Z635" s="671">
        <f t="shared" si="247"/>
        <v>90.75</v>
      </c>
      <c r="AA635" s="766">
        <v>88.7</v>
      </c>
      <c r="AB635" s="766">
        <v>86</v>
      </c>
      <c r="AC635" s="766">
        <v>82.9</v>
      </c>
      <c r="AD635" s="2"/>
      <c r="AE635" s="2"/>
      <c r="AF635" s="2"/>
      <c r="AG635" s="2"/>
      <c r="AH635" s="2"/>
      <c r="AI635" s="23"/>
      <c r="AJ635" s="1102"/>
      <c r="AK635" s="1345"/>
    </row>
    <row r="636" spans="2:37" x14ac:dyDescent="0.2">
      <c r="B636" s="1223" t="s">
        <v>57</v>
      </c>
      <c r="C636" s="1233" t="s">
        <v>58</v>
      </c>
      <c r="D636" s="930" t="s">
        <v>75</v>
      </c>
      <c r="E636" s="931"/>
      <c r="F636" s="981">
        <v>700</v>
      </c>
      <c r="G636" s="1229" t="s">
        <v>212</v>
      </c>
      <c r="H636" s="1199" t="s">
        <v>354</v>
      </c>
      <c r="I636" s="1">
        <v>1992</v>
      </c>
      <c r="J636" s="1139"/>
      <c r="K636" s="2">
        <v>125</v>
      </c>
      <c r="L636" s="2">
        <v>109</v>
      </c>
      <c r="M636" s="2">
        <v>109</v>
      </c>
      <c r="N636" s="766">
        <v>109</v>
      </c>
      <c r="O636" s="671">
        <f t="shared" si="243"/>
        <v>105.5</v>
      </c>
      <c r="P636" s="788">
        <f t="shared" si="248"/>
        <v>103.68</v>
      </c>
      <c r="Q636" s="766">
        <v>102</v>
      </c>
      <c r="R636" s="671">
        <f t="shared" si="244"/>
        <v>100.25</v>
      </c>
      <c r="S636" s="766">
        <v>98.5</v>
      </c>
      <c r="T636" s="788">
        <f t="shared" si="249"/>
        <v>98.441999999999993</v>
      </c>
      <c r="U636" s="788">
        <f t="shared" si="250"/>
        <v>97.34</v>
      </c>
      <c r="V636" s="671">
        <f t="shared" si="245"/>
        <v>97.05</v>
      </c>
      <c r="W636" s="766">
        <v>95.6</v>
      </c>
      <c r="X636" s="671">
        <f t="shared" si="246"/>
        <v>94.199999999999989</v>
      </c>
      <c r="Y636" s="766">
        <v>92.8</v>
      </c>
      <c r="Z636" s="671">
        <f t="shared" si="247"/>
        <v>90.75</v>
      </c>
      <c r="AA636" s="766">
        <v>88.7</v>
      </c>
      <c r="AB636" s="766">
        <v>86</v>
      </c>
      <c r="AC636" s="766">
        <v>82.9</v>
      </c>
      <c r="AD636" s="2"/>
      <c r="AE636" s="2"/>
      <c r="AF636" s="2"/>
      <c r="AG636" s="2"/>
      <c r="AH636" s="2"/>
      <c r="AI636" s="23"/>
      <c r="AJ636" s="1102"/>
      <c r="AK636" s="1345"/>
    </row>
    <row r="637" spans="2:37" x14ac:dyDescent="0.2">
      <c r="B637" s="1135"/>
      <c r="C637" s="1193"/>
      <c r="D637" s="932"/>
      <c r="E637" s="933"/>
      <c r="F637" s="982"/>
      <c r="G637" s="940"/>
      <c r="H637" s="962"/>
      <c r="I637" s="1" t="s">
        <v>11</v>
      </c>
      <c r="J637" s="1139"/>
      <c r="K637" s="5"/>
      <c r="L637" s="5" t="s">
        <v>9</v>
      </c>
      <c r="M637" s="5"/>
      <c r="N637" s="766">
        <v>109</v>
      </c>
      <c r="O637" s="671">
        <f t="shared" si="243"/>
        <v>105.5</v>
      </c>
      <c r="P637" s="788">
        <f t="shared" si="248"/>
        <v>103.68</v>
      </c>
      <c r="Q637" s="766">
        <v>102</v>
      </c>
      <c r="R637" s="671">
        <f t="shared" si="244"/>
        <v>100.25</v>
      </c>
      <c r="S637" s="766">
        <v>98.5</v>
      </c>
      <c r="T637" s="788">
        <f t="shared" si="249"/>
        <v>98.441999999999993</v>
      </c>
      <c r="U637" s="788">
        <f t="shared" si="250"/>
        <v>97.34</v>
      </c>
      <c r="V637" s="671">
        <f t="shared" si="245"/>
        <v>97.05</v>
      </c>
      <c r="W637" s="766">
        <v>95.6</v>
      </c>
      <c r="X637" s="671">
        <f t="shared" si="246"/>
        <v>94.199999999999989</v>
      </c>
      <c r="Y637" s="766">
        <v>92.8</v>
      </c>
      <c r="Z637" s="671">
        <f t="shared" si="247"/>
        <v>90.75</v>
      </c>
      <c r="AA637" s="766">
        <v>88.7</v>
      </c>
      <c r="AB637" s="766">
        <v>86</v>
      </c>
      <c r="AC637" s="766">
        <v>82.9</v>
      </c>
      <c r="AD637" s="2"/>
      <c r="AE637" s="2"/>
      <c r="AF637" s="2"/>
      <c r="AG637" s="2"/>
      <c r="AH637" s="2"/>
      <c r="AI637" s="23"/>
      <c r="AJ637" s="1102"/>
      <c r="AK637" s="1345"/>
    </row>
    <row r="638" spans="2:37" x14ac:dyDescent="0.2">
      <c r="B638" s="1135"/>
      <c r="C638" s="1193"/>
      <c r="D638" s="932"/>
      <c r="E638" s="933"/>
      <c r="F638" s="982"/>
      <c r="G638" s="940"/>
      <c r="H638" s="962"/>
      <c r="I638" s="1" t="s">
        <v>12</v>
      </c>
      <c r="J638" s="1139"/>
      <c r="K638" s="5"/>
      <c r="L638" s="5" t="s">
        <v>9</v>
      </c>
      <c r="M638" s="5"/>
      <c r="N638" s="766">
        <v>109</v>
      </c>
      <c r="O638" s="671">
        <f t="shared" si="243"/>
        <v>105.5</v>
      </c>
      <c r="P638" s="788">
        <f t="shared" si="248"/>
        <v>103.68</v>
      </c>
      <c r="Q638" s="766">
        <v>102</v>
      </c>
      <c r="R638" s="671">
        <f t="shared" si="244"/>
        <v>100.25</v>
      </c>
      <c r="S638" s="766">
        <v>98.5</v>
      </c>
      <c r="T638" s="788">
        <f t="shared" si="249"/>
        <v>98.441999999999993</v>
      </c>
      <c r="U638" s="788">
        <f t="shared" si="250"/>
        <v>97.34</v>
      </c>
      <c r="V638" s="671">
        <f t="shared" si="245"/>
        <v>97.05</v>
      </c>
      <c r="W638" s="766">
        <v>95.6</v>
      </c>
      <c r="X638" s="671">
        <f t="shared" si="246"/>
        <v>94.199999999999989</v>
      </c>
      <c r="Y638" s="766">
        <v>92.8</v>
      </c>
      <c r="Z638" s="671">
        <f t="shared" si="247"/>
        <v>90.75</v>
      </c>
      <c r="AA638" s="766">
        <v>88.7</v>
      </c>
      <c r="AB638" s="766">
        <v>86</v>
      </c>
      <c r="AC638" s="766">
        <v>82.9</v>
      </c>
      <c r="AD638" s="2"/>
      <c r="AE638" s="2"/>
      <c r="AF638" s="2"/>
      <c r="AG638" s="2"/>
      <c r="AH638" s="2"/>
      <c r="AI638" s="23"/>
      <c r="AJ638" s="1102"/>
      <c r="AK638" s="1345"/>
    </row>
    <row r="639" spans="2:37" x14ac:dyDescent="0.2">
      <c r="B639" s="1136"/>
      <c r="C639" s="1194"/>
      <c r="D639" s="945"/>
      <c r="E639" s="946"/>
      <c r="F639" s="996"/>
      <c r="G639" s="948"/>
      <c r="H639" s="963"/>
      <c r="I639" s="1" t="s">
        <v>13</v>
      </c>
      <c r="J639" s="1139"/>
      <c r="K639" s="5"/>
      <c r="L639" s="5" t="s">
        <v>9</v>
      </c>
      <c r="M639" s="5"/>
      <c r="N639" s="766">
        <v>109</v>
      </c>
      <c r="O639" s="671">
        <f t="shared" si="243"/>
        <v>105.5</v>
      </c>
      <c r="P639" s="788">
        <f t="shared" si="248"/>
        <v>103.68</v>
      </c>
      <c r="Q639" s="766">
        <v>102</v>
      </c>
      <c r="R639" s="671">
        <f t="shared" si="244"/>
        <v>100.25</v>
      </c>
      <c r="S639" s="766">
        <v>98.5</v>
      </c>
      <c r="T639" s="788">
        <f t="shared" si="249"/>
        <v>98.441999999999993</v>
      </c>
      <c r="U639" s="788">
        <f t="shared" si="250"/>
        <v>97.34</v>
      </c>
      <c r="V639" s="671">
        <f t="shared" si="245"/>
        <v>97.05</v>
      </c>
      <c r="W639" s="766">
        <v>95.6</v>
      </c>
      <c r="X639" s="671">
        <f t="shared" si="246"/>
        <v>94.199999999999989</v>
      </c>
      <c r="Y639" s="766">
        <v>92.8</v>
      </c>
      <c r="Z639" s="671">
        <f t="shared" si="247"/>
        <v>90.75</v>
      </c>
      <c r="AA639" s="766">
        <v>88.7</v>
      </c>
      <c r="AB639" s="766">
        <v>86</v>
      </c>
      <c r="AC639" s="766">
        <v>82.9</v>
      </c>
      <c r="AD639" s="2"/>
      <c r="AE639" s="2"/>
      <c r="AF639" s="2"/>
      <c r="AG639" s="2"/>
      <c r="AH639" s="2"/>
      <c r="AI639" s="23"/>
      <c r="AJ639" s="1102"/>
      <c r="AK639" s="1345"/>
    </row>
    <row r="640" spans="2:37" ht="12.75" customHeight="1" x14ac:dyDescent="0.2">
      <c r="B640" s="1223" t="s">
        <v>57</v>
      </c>
      <c r="C640" s="1192" t="s">
        <v>69</v>
      </c>
      <c r="D640" s="930" t="s">
        <v>73</v>
      </c>
      <c r="E640" s="931"/>
      <c r="F640" s="981">
        <v>700</v>
      </c>
      <c r="G640" s="1229" t="s">
        <v>212</v>
      </c>
      <c r="H640" s="1199" t="s">
        <v>354</v>
      </c>
      <c r="I640" s="1">
        <v>1995</v>
      </c>
      <c r="J640" s="1139"/>
      <c r="K640" s="2">
        <v>125</v>
      </c>
      <c r="L640" s="2">
        <v>109</v>
      </c>
      <c r="M640" s="2">
        <v>109</v>
      </c>
      <c r="N640" s="766">
        <v>109</v>
      </c>
      <c r="O640" s="671">
        <f t="shared" si="243"/>
        <v>105.5</v>
      </c>
      <c r="P640" s="788">
        <f t="shared" si="248"/>
        <v>103.68</v>
      </c>
      <c r="Q640" s="766">
        <v>102</v>
      </c>
      <c r="R640" s="671">
        <f t="shared" si="244"/>
        <v>100.25</v>
      </c>
      <c r="S640" s="766">
        <v>98.5</v>
      </c>
      <c r="T640" s="788">
        <f t="shared" si="249"/>
        <v>98.441999999999993</v>
      </c>
      <c r="U640" s="788">
        <f t="shared" si="250"/>
        <v>97.34</v>
      </c>
      <c r="V640" s="671">
        <f t="shared" si="245"/>
        <v>97.05</v>
      </c>
      <c r="W640" s="766">
        <v>95.6</v>
      </c>
      <c r="X640" s="671">
        <f t="shared" si="246"/>
        <v>94.199999999999989</v>
      </c>
      <c r="Y640" s="766">
        <v>92.8</v>
      </c>
      <c r="Z640" s="671">
        <f t="shared" si="247"/>
        <v>90.75</v>
      </c>
      <c r="AA640" s="766">
        <v>88.7</v>
      </c>
      <c r="AB640" s="766">
        <v>86</v>
      </c>
      <c r="AC640" s="766">
        <v>82.9</v>
      </c>
      <c r="AD640" s="2"/>
      <c r="AE640" s="2"/>
      <c r="AF640" s="2"/>
      <c r="AG640" s="2"/>
      <c r="AH640" s="2"/>
      <c r="AI640" s="23"/>
      <c r="AJ640" s="1102"/>
      <c r="AK640" s="1345"/>
    </row>
    <row r="641" spans="2:37" x14ac:dyDescent="0.2">
      <c r="B641" s="1135"/>
      <c r="C641" s="1193"/>
      <c r="D641" s="932"/>
      <c r="E641" s="933"/>
      <c r="F641" s="982"/>
      <c r="G641" s="940"/>
      <c r="H641" s="1221"/>
      <c r="I641" s="1" t="s">
        <v>26</v>
      </c>
      <c r="J641" s="1139"/>
      <c r="K641" s="5"/>
      <c r="L641" s="5" t="s">
        <v>9</v>
      </c>
      <c r="M641" s="5"/>
      <c r="N641" s="766">
        <v>109</v>
      </c>
      <c r="O641" s="671">
        <f t="shared" si="243"/>
        <v>105.5</v>
      </c>
      <c r="P641" s="788">
        <f t="shared" si="248"/>
        <v>103.68</v>
      </c>
      <c r="Q641" s="766">
        <v>102</v>
      </c>
      <c r="R641" s="671">
        <f t="shared" si="244"/>
        <v>100.25</v>
      </c>
      <c r="S641" s="766">
        <v>98.5</v>
      </c>
      <c r="T641" s="788">
        <f t="shared" si="249"/>
        <v>98.441999999999993</v>
      </c>
      <c r="U641" s="788">
        <f t="shared" si="250"/>
        <v>97.34</v>
      </c>
      <c r="V641" s="671">
        <f t="shared" si="245"/>
        <v>97.05</v>
      </c>
      <c r="W641" s="766">
        <v>95.6</v>
      </c>
      <c r="X641" s="671">
        <f t="shared" si="246"/>
        <v>94.199999999999989</v>
      </c>
      <c r="Y641" s="766">
        <v>92.8</v>
      </c>
      <c r="Z641" s="671">
        <f t="shared" si="247"/>
        <v>90.75</v>
      </c>
      <c r="AA641" s="766">
        <v>88.7</v>
      </c>
      <c r="AB641" s="766">
        <v>86</v>
      </c>
      <c r="AC641" s="766">
        <v>82.9</v>
      </c>
      <c r="AD641" s="2"/>
      <c r="AE641" s="2"/>
      <c r="AF641" s="2"/>
      <c r="AG641" s="2"/>
      <c r="AH641" s="2"/>
      <c r="AI641" s="23"/>
      <c r="AJ641" s="1102"/>
      <c r="AK641" s="1345"/>
    </row>
    <row r="642" spans="2:37" x14ac:dyDescent="0.2">
      <c r="B642" s="1135"/>
      <c r="C642" s="1193"/>
      <c r="D642" s="932"/>
      <c r="E642" s="933"/>
      <c r="F642" s="982"/>
      <c r="G642" s="940"/>
      <c r="H642" s="1221"/>
      <c r="I642" s="1" t="s">
        <v>15</v>
      </c>
      <c r="J642" s="1139"/>
      <c r="K642" s="5"/>
      <c r="L642" s="5" t="s">
        <v>9</v>
      </c>
      <c r="M642" s="5"/>
      <c r="N642" s="766">
        <v>109</v>
      </c>
      <c r="O642" s="671">
        <f t="shared" si="243"/>
        <v>105.5</v>
      </c>
      <c r="P642" s="788">
        <f t="shared" si="248"/>
        <v>103.68</v>
      </c>
      <c r="Q642" s="766">
        <v>102</v>
      </c>
      <c r="R642" s="671">
        <f t="shared" si="244"/>
        <v>100.25</v>
      </c>
      <c r="S642" s="766">
        <v>98.5</v>
      </c>
      <c r="T642" s="788">
        <f t="shared" si="249"/>
        <v>98.441999999999993</v>
      </c>
      <c r="U642" s="788">
        <f t="shared" si="250"/>
        <v>97.34</v>
      </c>
      <c r="V642" s="671">
        <f t="shared" si="245"/>
        <v>97.05</v>
      </c>
      <c r="W642" s="766">
        <v>95.6</v>
      </c>
      <c r="X642" s="671">
        <f t="shared" si="246"/>
        <v>94.199999999999989</v>
      </c>
      <c r="Y642" s="766">
        <v>92.8</v>
      </c>
      <c r="Z642" s="671">
        <f t="shared" si="247"/>
        <v>90.75</v>
      </c>
      <c r="AA642" s="766">
        <v>88.7</v>
      </c>
      <c r="AB642" s="766">
        <v>86</v>
      </c>
      <c r="AC642" s="766">
        <v>82.9</v>
      </c>
      <c r="AD642" s="2"/>
      <c r="AE642" s="2"/>
      <c r="AF642" s="2"/>
      <c r="AG642" s="2"/>
      <c r="AH642" s="2"/>
      <c r="AI642" s="23"/>
      <c r="AJ642" s="1102"/>
      <c r="AK642" s="1345"/>
    </row>
    <row r="643" spans="2:37" x14ac:dyDescent="0.2">
      <c r="B643" s="1136"/>
      <c r="C643" s="1194"/>
      <c r="D643" s="945"/>
      <c r="E643" s="946"/>
      <c r="F643" s="996"/>
      <c r="G643" s="948"/>
      <c r="H643" s="1222"/>
      <c r="I643" s="1" t="s">
        <v>16</v>
      </c>
      <c r="J643" s="1139"/>
      <c r="K643" s="5"/>
      <c r="L643" s="5" t="s">
        <v>9</v>
      </c>
      <c r="M643" s="5"/>
      <c r="N643" s="766">
        <v>109</v>
      </c>
      <c r="O643" s="671">
        <f t="shared" si="243"/>
        <v>105.5</v>
      </c>
      <c r="P643" s="788">
        <f t="shared" si="248"/>
        <v>103.68</v>
      </c>
      <c r="Q643" s="766">
        <v>102</v>
      </c>
      <c r="R643" s="671">
        <f t="shared" si="244"/>
        <v>100.25</v>
      </c>
      <c r="S643" s="766">
        <v>98.5</v>
      </c>
      <c r="T643" s="788">
        <f t="shared" si="249"/>
        <v>98.441999999999993</v>
      </c>
      <c r="U643" s="788">
        <f t="shared" si="250"/>
        <v>97.34</v>
      </c>
      <c r="V643" s="671">
        <f t="shared" si="245"/>
        <v>97.05</v>
      </c>
      <c r="W643" s="766">
        <v>95.6</v>
      </c>
      <c r="X643" s="671">
        <f t="shared" si="246"/>
        <v>94.199999999999989</v>
      </c>
      <c r="Y643" s="766">
        <v>92.8</v>
      </c>
      <c r="Z643" s="671">
        <f t="shared" si="247"/>
        <v>90.75</v>
      </c>
      <c r="AA643" s="766">
        <v>88.7</v>
      </c>
      <c r="AB643" s="766">
        <v>86</v>
      </c>
      <c r="AC643" s="766">
        <v>82.9</v>
      </c>
      <c r="AD643" s="2"/>
      <c r="AE643" s="2"/>
      <c r="AF643" s="2"/>
      <c r="AG643" s="2"/>
      <c r="AH643" s="2"/>
      <c r="AI643" s="23"/>
      <c r="AJ643" s="1102"/>
      <c r="AK643" s="1345"/>
    </row>
    <row r="644" spans="2:37" x14ac:dyDescent="0.2">
      <c r="B644" s="1223" t="s">
        <v>57</v>
      </c>
      <c r="C644" s="1233" t="s">
        <v>69</v>
      </c>
      <c r="D644" s="930" t="s">
        <v>75</v>
      </c>
      <c r="E644" s="931"/>
      <c r="F644" s="936" t="s">
        <v>364</v>
      </c>
      <c r="G644" s="939" t="s">
        <v>212</v>
      </c>
      <c r="H644" s="1199" t="s">
        <v>353</v>
      </c>
      <c r="I644" s="1">
        <v>1998</v>
      </c>
      <c r="J644" s="1139"/>
      <c r="K644" s="2">
        <v>125</v>
      </c>
      <c r="L644" s="2">
        <v>109</v>
      </c>
      <c r="M644" s="2">
        <v>109</v>
      </c>
      <c r="N644" s="2">
        <v>109</v>
      </c>
      <c r="O644" s="671">
        <f t="shared" si="243"/>
        <v>105.5</v>
      </c>
      <c r="P644" s="788">
        <f t="shared" si="248"/>
        <v>103.68</v>
      </c>
      <c r="Q644" s="2">
        <v>102</v>
      </c>
      <c r="R644" s="671">
        <f t="shared" si="244"/>
        <v>100.25</v>
      </c>
      <c r="S644" s="2">
        <v>98.5</v>
      </c>
      <c r="T644" s="788">
        <f t="shared" si="249"/>
        <v>98.441999999999993</v>
      </c>
      <c r="U644" s="788">
        <f t="shared" si="250"/>
        <v>97.34</v>
      </c>
      <c r="V644" s="671">
        <f t="shared" si="245"/>
        <v>97.05</v>
      </c>
      <c r="W644" s="2">
        <v>95.6</v>
      </c>
      <c r="X644" s="671">
        <f t="shared" si="246"/>
        <v>94.199999999999989</v>
      </c>
      <c r="Y644" s="2">
        <v>92.8</v>
      </c>
      <c r="Z644" s="671">
        <f t="shared" si="247"/>
        <v>90.75</v>
      </c>
      <c r="AA644" s="2">
        <v>88.7</v>
      </c>
      <c r="AB644" s="2">
        <v>86</v>
      </c>
      <c r="AC644" s="2">
        <v>82.9</v>
      </c>
      <c r="AD644" s="2"/>
      <c r="AE644" s="2"/>
      <c r="AF644" s="2"/>
      <c r="AG644" s="2"/>
      <c r="AH644" s="2"/>
      <c r="AI644" s="23"/>
      <c r="AJ644" s="1102"/>
      <c r="AK644" s="1345"/>
    </row>
    <row r="645" spans="2:37" x14ac:dyDescent="0.2">
      <c r="B645" s="1135"/>
      <c r="C645" s="1193"/>
      <c r="D645" s="932"/>
      <c r="E645" s="933"/>
      <c r="F645" s="937"/>
      <c r="G645" s="940"/>
      <c r="H645" s="1221"/>
      <c r="I645" s="1" t="s">
        <v>17</v>
      </c>
      <c r="J645" s="1139"/>
      <c r="K645" s="2"/>
      <c r="L645" s="37" t="s">
        <v>38</v>
      </c>
      <c r="M645" s="2"/>
      <c r="N645" s="2" t="s">
        <v>697</v>
      </c>
      <c r="O645" s="2"/>
      <c r="P645" s="788"/>
      <c r="Q645" s="2"/>
      <c r="R645" s="2"/>
      <c r="S645" s="2"/>
      <c r="T645" s="788" t="str">
        <f t="shared" si="249"/>
        <v/>
      </c>
      <c r="U645" s="788" t="str">
        <f t="shared" si="250"/>
        <v/>
      </c>
      <c r="V645" s="9"/>
      <c r="W645" s="2"/>
      <c r="X645" s="9"/>
      <c r="Y645" s="2"/>
      <c r="Z645" s="9"/>
      <c r="AA645" s="2"/>
      <c r="AB645" s="2"/>
      <c r="AC645" s="2"/>
      <c r="AD645" s="2"/>
      <c r="AE645" s="2"/>
      <c r="AF645" s="2"/>
      <c r="AG645" s="2"/>
      <c r="AH645" s="2"/>
      <c r="AI645" s="23"/>
      <c r="AJ645" s="1102"/>
      <c r="AK645" s="1345"/>
    </row>
    <row r="646" spans="2:37" x14ac:dyDescent="0.2">
      <c r="B646" s="1136"/>
      <c r="C646" s="1194"/>
      <c r="D646" s="945"/>
      <c r="E646" s="946"/>
      <c r="F646" s="947"/>
      <c r="G646" s="948"/>
      <c r="H646" s="1222"/>
      <c r="I646" s="1" t="s">
        <v>18</v>
      </c>
      <c r="J646" s="1139"/>
      <c r="K646" s="4"/>
      <c r="L646" s="37" t="s">
        <v>38</v>
      </c>
      <c r="M646" s="4"/>
      <c r="N646" s="4" t="s">
        <v>697</v>
      </c>
      <c r="O646" s="4"/>
      <c r="P646" s="788"/>
      <c r="Q646" s="4"/>
      <c r="R646" s="4"/>
      <c r="S646" s="4"/>
      <c r="T646" s="788" t="str">
        <f t="shared" si="249"/>
        <v/>
      </c>
      <c r="U646" s="788" t="str">
        <f t="shared" si="250"/>
        <v/>
      </c>
      <c r="V646" s="4"/>
      <c r="W646" s="4"/>
      <c r="X646" s="4"/>
      <c r="Y646" s="4"/>
      <c r="Z646" s="4"/>
      <c r="AA646" s="4"/>
      <c r="AB646" s="4"/>
      <c r="AC646" s="4"/>
      <c r="AD646" s="4"/>
      <c r="AE646" s="4"/>
      <c r="AF646" s="4"/>
      <c r="AG646" s="4"/>
      <c r="AH646" s="4"/>
      <c r="AI646" s="25"/>
      <c r="AJ646" s="1102"/>
      <c r="AK646" s="1345"/>
    </row>
    <row r="647" spans="2:37" ht="12.75" customHeight="1" x14ac:dyDescent="0.2">
      <c r="B647" s="1223" t="s">
        <v>57</v>
      </c>
      <c r="C647" s="1340" t="s">
        <v>38</v>
      </c>
      <c r="D647" s="930" t="s">
        <v>75</v>
      </c>
      <c r="E647" s="931"/>
      <c r="F647" s="1184" t="s">
        <v>367</v>
      </c>
      <c r="G647" s="1229" t="s">
        <v>212</v>
      </c>
      <c r="H647" s="1199" t="s">
        <v>353</v>
      </c>
      <c r="I647" s="1">
        <v>2001</v>
      </c>
      <c r="J647" s="1139"/>
      <c r="K647" s="2"/>
      <c r="L647" s="37" t="s">
        <v>38</v>
      </c>
      <c r="M647" s="2"/>
      <c r="N647" s="2" t="s">
        <v>697</v>
      </c>
      <c r="O647" s="2"/>
      <c r="P647" s="788"/>
      <c r="Q647" s="2"/>
      <c r="R647" s="2"/>
      <c r="S647" s="2"/>
      <c r="T647" s="788" t="str">
        <f t="shared" si="249"/>
        <v/>
      </c>
      <c r="U647" s="788" t="str">
        <f t="shared" si="250"/>
        <v/>
      </c>
      <c r="V647" s="9"/>
      <c r="W647" s="2"/>
      <c r="X647" s="9"/>
      <c r="Y647" s="2"/>
      <c r="Z647" s="9"/>
      <c r="AA647" s="2"/>
      <c r="AB647" s="2"/>
      <c r="AC647" s="2"/>
      <c r="AD647" s="2"/>
      <c r="AE647" s="2"/>
      <c r="AF647" s="2"/>
      <c r="AG647" s="2"/>
      <c r="AH647" s="2"/>
      <c r="AI647" s="23"/>
      <c r="AJ647" s="1102"/>
      <c r="AK647" s="1345"/>
    </row>
    <row r="648" spans="2:37" x14ac:dyDescent="0.2">
      <c r="B648" s="1135"/>
      <c r="C648" s="1341"/>
      <c r="D648" s="932"/>
      <c r="E648" s="933"/>
      <c r="F648" s="937"/>
      <c r="G648" s="940"/>
      <c r="H648" s="1221"/>
      <c r="I648" s="1" t="s">
        <v>20</v>
      </c>
      <c r="J648" s="1139"/>
      <c r="K648" s="4"/>
      <c r="L648" s="37" t="s">
        <v>38</v>
      </c>
      <c r="M648" s="4"/>
      <c r="N648" s="4" t="s">
        <v>697</v>
      </c>
      <c r="O648" s="4"/>
      <c r="P648" s="788"/>
      <c r="Q648" s="4"/>
      <c r="R648" s="4"/>
      <c r="S648" s="4"/>
      <c r="T648" s="788" t="str">
        <f t="shared" si="249"/>
        <v/>
      </c>
      <c r="U648" s="788" t="str">
        <f t="shared" si="250"/>
        <v/>
      </c>
      <c r="V648" s="4"/>
      <c r="W648" s="4"/>
      <c r="X648" s="4"/>
      <c r="Y648" s="4"/>
      <c r="Z648" s="4"/>
      <c r="AA648" s="4"/>
      <c r="AB648" s="4"/>
      <c r="AC648" s="4"/>
      <c r="AD648" s="4"/>
      <c r="AE648" s="4"/>
      <c r="AF648" s="4"/>
      <c r="AG648" s="4"/>
      <c r="AH648" s="4"/>
      <c r="AI648" s="25"/>
      <c r="AJ648" s="1102"/>
      <c r="AK648" s="1345"/>
    </row>
    <row r="649" spans="2:37" x14ac:dyDescent="0.2">
      <c r="B649" s="1136"/>
      <c r="C649" s="322" t="s">
        <v>368</v>
      </c>
      <c r="D649" s="945"/>
      <c r="E649" s="946"/>
      <c r="F649" s="947"/>
      <c r="G649" s="948"/>
      <c r="H649" s="1222"/>
      <c r="I649" s="1" t="s">
        <v>21</v>
      </c>
      <c r="J649" s="1139"/>
      <c r="K649" s="2">
        <v>125</v>
      </c>
      <c r="L649" s="2">
        <v>109</v>
      </c>
      <c r="M649" s="2">
        <v>109</v>
      </c>
      <c r="N649" s="2">
        <v>109</v>
      </c>
      <c r="O649" s="671">
        <f t="shared" ref="O649:O653" si="251">N649-(0.5*(N649-Q649))</f>
        <v>104.45</v>
      </c>
      <c r="P649" s="788">
        <f t="shared" si="248"/>
        <v>102.084</v>
      </c>
      <c r="Q649" s="4">
        <v>99.9</v>
      </c>
      <c r="R649" s="671">
        <f t="shared" ref="R649:R653" si="252">Q649-(0.5*(Q649-S649))</f>
        <v>98.15</v>
      </c>
      <c r="S649" s="4">
        <v>96.4</v>
      </c>
      <c r="T649" s="788">
        <f t="shared" si="249"/>
        <v>96.334000000000003</v>
      </c>
      <c r="U649" s="788">
        <f t="shared" si="250"/>
        <v>95.08</v>
      </c>
      <c r="V649" s="671">
        <f t="shared" ref="V649:V653" si="253">S649-(0.5*(S649-W649))</f>
        <v>94.75</v>
      </c>
      <c r="W649" s="4">
        <v>93.1</v>
      </c>
      <c r="X649" s="671">
        <f t="shared" ref="X649:X653" si="254">W649-(0.5*(W649-Y649))</f>
        <v>90.949999999999989</v>
      </c>
      <c r="Y649" s="4">
        <v>88.8</v>
      </c>
      <c r="Z649" s="671">
        <f t="shared" ref="Z649:Z653" si="255">Y649-(0.5*(Y649-AA649))</f>
        <v>86.199999999999989</v>
      </c>
      <c r="AA649" s="4">
        <v>83.6</v>
      </c>
      <c r="AB649" s="4">
        <v>80.8</v>
      </c>
      <c r="AC649" s="4">
        <v>78.099999999999994</v>
      </c>
      <c r="AD649" s="4">
        <v>75.5</v>
      </c>
      <c r="AE649" s="4">
        <v>73.099999999999994</v>
      </c>
      <c r="AF649" s="4">
        <v>70.900000000000006</v>
      </c>
      <c r="AG649" s="4">
        <v>68.900000000000006</v>
      </c>
      <c r="AH649" s="4">
        <v>66.900000000000006</v>
      </c>
      <c r="AI649" s="25">
        <v>64.8</v>
      </c>
      <c r="AJ649" s="1102"/>
      <c r="AK649" s="1345"/>
    </row>
    <row r="650" spans="2:37" x14ac:dyDescent="0.2">
      <c r="B650" s="1223" t="s">
        <v>57</v>
      </c>
      <c r="C650" s="1192" t="s">
        <v>59</v>
      </c>
      <c r="D650" s="930" t="s">
        <v>75</v>
      </c>
      <c r="E650" s="931"/>
      <c r="F650" s="1184" t="s">
        <v>367</v>
      </c>
      <c r="G650" s="1229" t="s">
        <v>212</v>
      </c>
      <c r="H650" s="1199" t="s">
        <v>353</v>
      </c>
      <c r="I650" s="1">
        <v>2004</v>
      </c>
      <c r="J650" s="1139"/>
      <c r="K650" s="2">
        <v>125</v>
      </c>
      <c r="L650" s="2">
        <v>109</v>
      </c>
      <c r="M650" s="2">
        <v>109</v>
      </c>
      <c r="N650" s="2">
        <v>109</v>
      </c>
      <c r="O650" s="671">
        <f t="shared" si="251"/>
        <v>104.45</v>
      </c>
      <c r="P650" s="788">
        <f t="shared" si="248"/>
        <v>102.084</v>
      </c>
      <c r="Q650" s="4">
        <v>99.9</v>
      </c>
      <c r="R650" s="671">
        <f t="shared" si="252"/>
        <v>98.15</v>
      </c>
      <c r="S650" s="4">
        <v>96.4</v>
      </c>
      <c r="T650" s="788">
        <f t="shared" si="249"/>
        <v>96.334000000000003</v>
      </c>
      <c r="U650" s="788">
        <f t="shared" si="250"/>
        <v>95.08</v>
      </c>
      <c r="V650" s="671">
        <f t="shared" si="253"/>
        <v>94.75</v>
      </c>
      <c r="W650" s="4">
        <v>93.1</v>
      </c>
      <c r="X650" s="671">
        <f t="shared" si="254"/>
        <v>90.949999999999989</v>
      </c>
      <c r="Y650" s="4">
        <v>88.8</v>
      </c>
      <c r="Z650" s="671">
        <f t="shared" si="255"/>
        <v>86.199999999999989</v>
      </c>
      <c r="AA650" s="4">
        <v>83.6</v>
      </c>
      <c r="AB650" s="4">
        <v>80.8</v>
      </c>
      <c r="AC650" s="4">
        <v>78.099999999999994</v>
      </c>
      <c r="AD650" s="4">
        <v>75.5</v>
      </c>
      <c r="AE650" s="4">
        <v>73.099999999999994</v>
      </c>
      <c r="AF650" s="4">
        <v>70.900000000000006</v>
      </c>
      <c r="AG650" s="4">
        <v>68.900000000000006</v>
      </c>
      <c r="AH650" s="4">
        <v>66.900000000000006</v>
      </c>
      <c r="AI650" s="25">
        <v>64.8</v>
      </c>
      <c r="AJ650" s="1102"/>
      <c r="AK650" s="1345"/>
    </row>
    <row r="651" spans="2:37" x14ac:dyDescent="0.2">
      <c r="B651" s="1135"/>
      <c r="C651" s="1193"/>
      <c r="D651" s="932"/>
      <c r="E651" s="933"/>
      <c r="F651" s="937"/>
      <c r="G651" s="940"/>
      <c r="H651" s="1221"/>
      <c r="I651" s="1" t="s">
        <v>22</v>
      </c>
      <c r="J651" s="1139"/>
      <c r="K651" s="5"/>
      <c r="L651" s="5" t="s">
        <v>9</v>
      </c>
      <c r="M651" s="5"/>
      <c r="N651" s="766">
        <v>109</v>
      </c>
      <c r="O651" s="671">
        <f t="shared" si="251"/>
        <v>104.45</v>
      </c>
      <c r="P651" s="788">
        <f t="shared" si="248"/>
        <v>102.084</v>
      </c>
      <c r="Q651" s="767">
        <v>99.9</v>
      </c>
      <c r="R651" s="671">
        <f t="shared" si="252"/>
        <v>98.15</v>
      </c>
      <c r="S651" s="767">
        <v>96.4</v>
      </c>
      <c r="T651" s="788">
        <f t="shared" si="249"/>
        <v>96.334000000000003</v>
      </c>
      <c r="U651" s="788">
        <f t="shared" si="250"/>
        <v>95.08</v>
      </c>
      <c r="V651" s="671">
        <f t="shared" si="253"/>
        <v>94.75</v>
      </c>
      <c r="W651" s="767">
        <v>93.1</v>
      </c>
      <c r="X651" s="671">
        <f t="shared" si="254"/>
        <v>90.949999999999989</v>
      </c>
      <c r="Y651" s="767">
        <v>88.8</v>
      </c>
      <c r="Z651" s="671">
        <f t="shared" si="255"/>
        <v>86.199999999999989</v>
      </c>
      <c r="AA651" s="767">
        <v>83.6</v>
      </c>
      <c r="AB651" s="767">
        <v>80.8</v>
      </c>
      <c r="AC651" s="767">
        <v>78.099999999999994</v>
      </c>
      <c r="AD651" s="767">
        <v>75.5</v>
      </c>
      <c r="AE651" s="767">
        <v>73.099999999999994</v>
      </c>
      <c r="AF651" s="767">
        <v>70.900000000000006</v>
      </c>
      <c r="AG651" s="767">
        <v>68.900000000000006</v>
      </c>
      <c r="AH651" s="767">
        <v>66.900000000000006</v>
      </c>
      <c r="AI651" s="770">
        <v>64.8</v>
      </c>
      <c r="AJ651" s="1102"/>
      <c r="AK651" s="1345"/>
    </row>
    <row r="652" spans="2:37" x14ac:dyDescent="0.2">
      <c r="B652" s="1136"/>
      <c r="C652" s="1194"/>
      <c r="D652" s="945"/>
      <c r="E652" s="946"/>
      <c r="F652" s="947"/>
      <c r="G652" s="948"/>
      <c r="H652" s="1222"/>
      <c r="I652" s="1" t="s">
        <v>23</v>
      </c>
      <c r="J652" s="1139"/>
      <c r="K652" s="5"/>
      <c r="L652" s="5" t="s">
        <v>9</v>
      </c>
      <c r="M652" s="5"/>
      <c r="N652" s="766">
        <v>109</v>
      </c>
      <c r="O652" s="671">
        <f t="shared" si="251"/>
        <v>104.45</v>
      </c>
      <c r="P652" s="788">
        <f t="shared" si="248"/>
        <v>102.084</v>
      </c>
      <c r="Q652" s="767">
        <v>99.9</v>
      </c>
      <c r="R652" s="671">
        <f t="shared" si="252"/>
        <v>98.15</v>
      </c>
      <c r="S652" s="767">
        <v>96.4</v>
      </c>
      <c r="T652" s="788">
        <f t="shared" si="249"/>
        <v>96.334000000000003</v>
      </c>
      <c r="U652" s="788">
        <f t="shared" si="250"/>
        <v>95.08</v>
      </c>
      <c r="V652" s="671">
        <f t="shared" si="253"/>
        <v>94.75</v>
      </c>
      <c r="W652" s="767">
        <v>93.1</v>
      </c>
      <c r="X652" s="671">
        <f t="shared" si="254"/>
        <v>90.949999999999989</v>
      </c>
      <c r="Y652" s="767">
        <v>88.8</v>
      </c>
      <c r="Z652" s="671">
        <f t="shared" si="255"/>
        <v>86.199999999999989</v>
      </c>
      <c r="AA652" s="767">
        <v>83.6</v>
      </c>
      <c r="AB652" s="767">
        <v>80.8</v>
      </c>
      <c r="AC652" s="767">
        <v>78.099999999999994</v>
      </c>
      <c r="AD652" s="767">
        <v>75.5</v>
      </c>
      <c r="AE652" s="767">
        <v>73.099999999999994</v>
      </c>
      <c r="AF652" s="767">
        <v>70.900000000000006</v>
      </c>
      <c r="AG652" s="767">
        <v>68.900000000000006</v>
      </c>
      <c r="AH652" s="767">
        <v>66.900000000000006</v>
      </c>
      <c r="AI652" s="770">
        <v>64.8</v>
      </c>
      <c r="AJ652" s="1102"/>
      <c r="AK652" s="1345"/>
    </row>
    <row r="653" spans="2:37" ht="13.5" thickBot="1" x14ac:dyDescent="0.25">
      <c r="B653" s="365" t="s">
        <v>57</v>
      </c>
      <c r="C653" s="320" t="s">
        <v>89</v>
      </c>
      <c r="D653" s="1176" t="s">
        <v>87</v>
      </c>
      <c r="E653" s="1158"/>
      <c r="F653" s="321" t="s">
        <v>501</v>
      </c>
      <c r="G653" s="317" t="s">
        <v>212</v>
      </c>
      <c r="H653" s="318" t="s">
        <v>353</v>
      </c>
      <c r="I653" s="26">
        <v>2007</v>
      </c>
      <c r="J653" s="1190"/>
      <c r="K653" s="27">
        <v>125</v>
      </c>
      <c r="L653" s="27">
        <v>109</v>
      </c>
      <c r="M653" s="27">
        <v>109</v>
      </c>
      <c r="N653" s="27">
        <v>109</v>
      </c>
      <c r="O653" s="671">
        <f t="shared" si="251"/>
        <v>104.45</v>
      </c>
      <c r="P653" s="791">
        <f t="shared" si="248"/>
        <v>102.084</v>
      </c>
      <c r="Q653" s="27">
        <v>99.9</v>
      </c>
      <c r="R653" s="671">
        <f t="shared" si="252"/>
        <v>98.15</v>
      </c>
      <c r="S653" s="27">
        <v>96.4</v>
      </c>
      <c r="T653" s="791">
        <f t="shared" si="249"/>
        <v>96.334000000000003</v>
      </c>
      <c r="U653" s="791">
        <f t="shared" si="250"/>
        <v>95.08</v>
      </c>
      <c r="V653" s="671">
        <f t="shared" si="253"/>
        <v>94.75</v>
      </c>
      <c r="W653" s="27">
        <v>93.1</v>
      </c>
      <c r="X653" s="671">
        <f t="shared" si="254"/>
        <v>90.949999999999989</v>
      </c>
      <c r="Y653" s="27">
        <v>88.8</v>
      </c>
      <c r="Z653" s="671">
        <f t="shared" si="255"/>
        <v>86.199999999999989</v>
      </c>
      <c r="AA653" s="27">
        <v>83.6</v>
      </c>
      <c r="AB653" s="27">
        <v>80.8</v>
      </c>
      <c r="AC653" s="27">
        <v>78.099999999999994</v>
      </c>
      <c r="AD653" s="27">
        <v>75.5</v>
      </c>
      <c r="AE653" s="27">
        <v>73.099999999999994</v>
      </c>
      <c r="AF653" s="27">
        <v>70.900000000000006</v>
      </c>
      <c r="AG653" s="27">
        <v>68.900000000000006</v>
      </c>
      <c r="AH653" s="27">
        <v>66.900000000000006</v>
      </c>
      <c r="AI653" s="28">
        <v>64.8</v>
      </c>
      <c r="AJ653" s="1102"/>
      <c r="AK653" s="1345"/>
    </row>
    <row r="654" spans="2:37" ht="13.5" thickBot="1" x14ac:dyDescent="0.25">
      <c r="B654" s="33"/>
      <c r="C654" s="33"/>
      <c r="D654" s="33"/>
      <c r="E654" s="33"/>
      <c r="F654" s="100"/>
      <c r="G654" s="33"/>
      <c r="H654" s="912" t="s">
        <v>94</v>
      </c>
      <c r="I654" s="913"/>
      <c r="J654" s="914"/>
      <c r="K654" s="49">
        <f>MIN(K632:K653)</f>
        <v>125</v>
      </c>
      <c r="L654" s="49">
        <f>MIN(L632:L653)</f>
        <v>109</v>
      </c>
      <c r="M654" s="49">
        <f>MIN(M632:M653)</f>
        <v>109</v>
      </c>
      <c r="N654" s="49">
        <f>MIN(N632:N653)</f>
        <v>109</v>
      </c>
      <c r="O654" s="49"/>
      <c r="P654" s="789">
        <f t="shared" si="248"/>
        <v>102.084</v>
      </c>
      <c r="Q654" s="49">
        <f>MIN(Q632:Q653)</f>
        <v>99.9</v>
      </c>
      <c r="R654" s="49"/>
      <c r="S654" s="49">
        <f>MIN(S632:S653)</f>
        <v>96.4</v>
      </c>
      <c r="T654" s="789">
        <f t="shared" si="249"/>
        <v>96.334000000000003</v>
      </c>
      <c r="U654" s="789">
        <f t="shared" si="250"/>
        <v>95.08</v>
      </c>
      <c r="V654" s="49"/>
      <c r="W654" s="49">
        <f>MIN(W632:W653)</f>
        <v>93.1</v>
      </c>
      <c r="X654" s="49"/>
      <c r="Y654" s="49">
        <f>MIN(Y632:Y653)</f>
        <v>88.8</v>
      </c>
      <c r="Z654" s="49"/>
      <c r="AA654" s="49">
        <f>MIN(AA632:AA653)</f>
        <v>83.6</v>
      </c>
      <c r="AB654" s="49">
        <f>MIN(AB632:AB653)</f>
        <v>80.8</v>
      </c>
      <c r="AC654" s="306"/>
      <c r="AD654" s="135"/>
      <c r="AE654" s="135"/>
      <c r="AF654" s="135"/>
      <c r="AG654" s="135"/>
      <c r="AH654" s="135"/>
      <c r="AI654" s="136"/>
      <c r="AJ654" s="1103"/>
      <c r="AK654" s="1346"/>
    </row>
    <row r="656" spans="2:37" ht="13.5" thickBot="1" x14ac:dyDescent="0.25"/>
    <row r="657" spans="2:37" x14ac:dyDescent="0.2">
      <c r="B657" s="1234" t="s">
        <v>489</v>
      </c>
      <c r="C657" s="1129"/>
      <c r="D657" s="1129"/>
      <c r="E657" s="1129"/>
      <c r="F657" s="1129"/>
      <c r="G657" s="1129"/>
      <c r="H657" s="1129"/>
      <c r="I657" s="1129"/>
      <c r="J657" s="1130"/>
      <c r="K657" s="921" t="s">
        <v>95</v>
      </c>
      <c r="L657" s="922"/>
      <c r="M657" s="922"/>
      <c r="N657" s="922"/>
      <c r="O657" s="922"/>
      <c r="P657" s="922"/>
      <c r="Q657" s="922"/>
      <c r="R657" s="922"/>
      <c r="S657" s="922"/>
      <c r="T657" s="922"/>
      <c r="U657" s="922"/>
      <c r="V657" s="922"/>
      <c r="W657" s="922"/>
      <c r="X657" s="922"/>
      <c r="Y657" s="922"/>
      <c r="Z657" s="922"/>
      <c r="AA657" s="922"/>
      <c r="AB657" s="922"/>
      <c r="AC657" s="922"/>
      <c r="AD657" s="922"/>
      <c r="AE657" s="922"/>
      <c r="AF657" s="922"/>
      <c r="AG657" s="922"/>
      <c r="AH657" s="922"/>
      <c r="AI657" s="923"/>
      <c r="AJ657" s="1339" t="s">
        <v>474</v>
      </c>
      <c r="AK657" s="1339" t="s">
        <v>525</v>
      </c>
    </row>
    <row r="658" spans="2:37" ht="13.5" thickBot="1" x14ac:dyDescent="0.25">
      <c r="B658" s="1131"/>
      <c r="C658" s="1132"/>
      <c r="D658" s="1132"/>
      <c r="E658" s="1132"/>
      <c r="F658" s="1132"/>
      <c r="G658" s="1132"/>
      <c r="H658" s="1132"/>
      <c r="I658" s="1132"/>
      <c r="J658" s="1133"/>
      <c r="K658" s="949" t="s">
        <v>169</v>
      </c>
      <c r="L658" s="950"/>
      <c r="M658" s="950"/>
      <c r="N658" s="950"/>
      <c r="O658" s="950"/>
      <c r="P658" s="950"/>
      <c r="Q658" s="950"/>
      <c r="R658" s="950"/>
      <c r="S658" s="950"/>
      <c r="T658" s="950"/>
      <c r="U658" s="950"/>
      <c r="V658" s="950"/>
      <c r="W658" s="950"/>
      <c r="X658" s="950"/>
      <c r="Y658" s="950"/>
      <c r="Z658" s="950"/>
      <c r="AA658" s="950"/>
      <c r="AB658" s="950"/>
      <c r="AC658" s="950"/>
      <c r="AD658" s="950"/>
      <c r="AE658" s="950"/>
      <c r="AF658" s="950"/>
      <c r="AG658" s="950"/>
      <c r="AH658" s="950"/>
      <c r="AI658" s="951"/>
      <c r="AJ658" s="1102"/>
      <c r="AK658" s="1345"/>
    </row>
    <row r="659" spans="2:37" ht="26.25" thickBot="1" x14ac:dyDescent="0.25">
      <c r="B659" s="51" t="s">
        <v>41</v>
      </c>
      <c r="C659" s="52" t="s">
        <v>42</v>
      </c>
      <c r="D659" s="971" t="s">
        <v>43</v>
      </c>
      <c r="E659" s="972"/>
      <c r="F659" s="88" t="s">
        <v>177</v>
      </c>
      <c r="G659" s="95" t="s">
        <v>47</v>
      </c>
      <c r="H659" s="574" t="s">
        <v>0</v>
      </c>
      <c r="I659" s="575" t="s">
        <v>1</v>
      </c>
      <c r="J659" s="575" t="s">
        <v>2</v>
      </c>
      <c r="K659" s="475" t="s">
        <v>3</v>
      </c>
      <c r="L659" s="475" t="s">
        <v>4</v>
      </c>
      <c r="M659" s="476" t="s">
        <v>5</v>
      </c>
      <c r="N659" s="477" t="s">
        <v>6</v>
      </c>
      <c r="O659" s="477">
        <v>150</v>
      </c>
      <c r="P659" s="783">
        <v>176</v>
      </c>
      <c r="Q659" s="477">
        <v>200</v>
      </c>
      <c r="R659" s="477">
        <v>250</v>
      </c>
      <c r="S659" s="477">
        <v>300</v>
      </c>
      <c r="T659" s="783">
        <v>302</v>
      </c>
      <c r="U659" s="783">
        <v>340</v>
      </c>
      <c r="V659" s="477">
        <v>350</v>
      </c>
      <c r="W659" s="477">
        <v>400</v>
      </c>
      <c r="X659" s="477">
        <v>450</v>
      </c>
      <c r="Y659" s="477">
        <v>500</v>
      </c>
      <c r="Z659" s="477">
        <v>550</v>
      </c>
      <c r="AA659" s="477">
        <v>600</v>
      </c>
      <c r="AB659" s="477">
        <v>650</v>
      </c>
      <c r="AC659" s="477">
        <v>700</v>
      </c>
      <c r="AD659" s="477">
        <v>750</v>
      </c>
      <c r="AE659" s="477">
        <v>800</v>
      </c>
      <c r="AF659" s="477">
        <v>850</v>
      </c>
      <c r="AG659" s="477">
        <v>900</v>
      </c>
      <c r="AH659" s="477">
        <v>950</v>
      </c>
      <c r="AI659" s="478">
        <v>1000</v>
      </c>
      <c r="AJ659" s="1102"/>
      <c r="AK659" s="1345"/>
    </row>
    <row r="660" spans="2:37" x14ac:dyDescent="0.2">
      <c r="B660" s="1203" t="s">
        <v>487</v>
      </c>
      <c r="C660" s="1226" t="s">
        <v>504</v>
      </c>
      <c r="D660" s="1205" t="s">
        <v>344</v>
      </c>
      <c r="E660" s="933"/>
      <c r="F660" s="982" t="s">
        <v>96</v>
      </c>
      <c r="G660" s="1197" t="s">
        <v>256</v>
      </c>
      <c r="H660" s="1221" t="s">
        <v>256</v>
      </c>
      <c r="I660" s="60" t="s">
        <v>518</v>
      </c>
      <c r="J660" s="1139" t="s">
        <v>488</v>
      </c>
      <c r="K660" s="469">
        <v>105</v>
      </c>
      <c r="L660" s="469">
        <v>81</v>
      </c>
      <c r="M660" s="469"/>
      <c r="N660" s="859">
        <v>81</v>
      </c>
      <c r="O660" s="671">
        <f t="shared" ref="O660:O681" si="256">N660-(0.5*(N660-Q660))</f>
        <v>77.45</v>
      </c>
      <c r="P660" s="848">
        <f>IF(O660="",IF(N660="","",(N660-(N660-Q660)/($Q$5-$N$5)*($P$5-$N$5))),(O660-(O660-Q660)/($Q$5-$O$5)*($P$5-$O$5)))</f>
        <v>75.603999999999999</v>
      </c>
      <c r="Q660" s="859">
        <v>73.900000000000006</v>
      </c>
      <c r="R660" s="671">
        <f t="shared" ref="R660:R681" si="257">Q660-(0.5*(Q660-S660))</f>
        <v>72.75</v>
      </c>
      <c r="S660" s="859">
        <v>71.599999999999994</v>
      </c>
      <c r="T660" s="848">
        <f>IF(S660="","",(S660-(S660-W660)/($W$5-$S$5)*($T$5-$S$5)))</f>
        <v>71.553999999999988</v>
      </c>
      <c r="U660" s="848">
        <f>IF(S660="","",(S660-(S660-W660)/($W$5-$S$5)*($U$5-$S$5)))</f>
        <v>70.679999999999993</v>
      </c>
      <c r="V660" s="671">
        <f t="shared" ref="V660:V681" si="258">S660-(0.5*(S660-W660))</f>
        <v>70.449999999999989</v>
      </c>
      <c r="W660" s="859">
        <v>69.3</v>
      </c>
      <c r="X660" s="444"/>
      <c r="Y660" s="469"/>
      <c r="Z660" s="444"/>
      <c r="AA660" s="469"/>
      <c r="AB660" s="469"/>
      <c r="AC660" s="469"/>
      <c r="AD660" s="469"/>
      <c r="AE660" s="469"/>
      <c r="AF660" s="469"/>
      <c r="AG660" s="469"/>
      <c r="AH660" s="469"/>
      <c r="AI660" s="470"/>
      <c r="AJ660" s="1102"/>
      <c r="AK660" s="1345"/>
    </row>
    <row r="661" spans="2:37" x14ac:dyDescent="0.2">
      <c r="B661" s="1135"/>
      <c r="C661" s="1193"/>
      <c r="D661" s="932"/>
      <c r="E661" s="933"/>
      <c r="F661" s="982"/>
      <c r="G661" s="1197"/>
      <c r="H661" s="962"/>
      <c r="I661" s="11" t="s">
        <v>32</v>
      </c>
      <c r="J661" s="1139"/>
      <c r="K661" s="5"/>
      <c r="L661" s="5" t="s">
        <v>9</v>
      </c>
      <c r="M661" s="5"/>
      <c r="N661" s="766">
        <v>81</v>
      </c>
      <c r="O661" s="671">
        <f t="shared" si="256"/>
        <v>77.45</v>
      </c>
      <c r="P661" s="788">
        <f t="shared" ref="P661:P682" si="259">IF(O661="",IF(N661="","",(N661-(N661-Q661)/($Q$5-$N$5)*($P$5-$N$5))),(O661-(O661-Q661)/($Q$5-$O$5)*($P$5-$O$5)))</f>
        <v>75.603999999999999</v>
      </c>
      <c r="Q661" s="766">
        <v>73.900000000000006</v>
      </c>
      <c r="R661" s="671">
        <f t="shared" si="257"/>
        <v>72.75</v>
      </c>
      <c r="S661" s="766">
        <v>71.599999999999994</v>
      </c>
      <c r="T661" s="788">
        <f t="shared" ref="T661:T682" si="260">IF(S661="","",(S661-(S661-W661)/($W$5-$S$5)*($T$5-$S$5)))</f>
        <v>71.553999999999988</v>
      </c>
      <c r="U661" s="788">
        <f t="shared" ref="U661:U682" si="261">IF(S661="","",(S661-(S661-W661)/($W$5-$S$5)*($U$5-$S$5)))</f>
        <v>70.679999999999993</v>
      </c>
      <c r="V661" s="671">
        <f t="shared" si="258"/>
        <v>70.449999999999989</v>
      </c>
      <c r="W661" s="766">
        <v>69.3</v>
      </c>
      <c r="X661" s="5"/>
      <c r="Y661" s="5"/>
      <c r="Z661" s="5"/>
      <c r="AA661" s="5"/>
      <c r="AB661" s="5"/>
      <c r="AC661" s="5"/>
      <c r="AD661" s="5"/>
      <c r="AE661" s="5"/>
      <c r="AF661" s="5"/>
      <c r="AG661" s="5"/>
      <c r="AH661" s="5"/>
      <c r="AI661" s="24"/>
      <c r="AJ661" s="1102"/>
      <c r="AK661" s="1345"/>
    </row>
    <row r="662" spans="2:37" x14ac:dyDescent="0.2">
      <c r="B662" s="1135"/>
      <c r="C662" s="1193"/>
      <c r="D662" s="932"/>
      <c r="E662" s="933"/>
      <c r="F662" s="982"/>
      <c r="G662" s="1197"/>
      <c r="H662" s="962"/>
      <c r="I662" s="11" t="s">
        <v>35</v>
      </c>
      <c r="J662" s="1139"/>
      <c r="K662" s="5"/>
      <c r="L662" s="5" t="s">
        <v>9</v>
      </c>
      <c r="M662" s="5"/>
      <c r="N662" s="766">
        <v>81</v>
      </c>
      <c r="O662" s="671">
        <f t="shared" si="256"/>
        <v>77.45</v>
      </c>
      <c r="P662" s="788">
        <f t="shared" si="259"/>
        <v>75.603999999999999</v>
      </c>
      <c r="Q662" s="766">
        <v>73.900000000000006</v>
      </c>
      <c r="R662" s="671">
        <f t="shared" si="257"/>
        <v>72.75</v>
      </c>
      <c r="S662" s="766">
        <v>71.599999999999994</v>
      </c>
      <c r="T662" s="788">
        <f t="shared" si="260"/>
        <v>71.553999999999988</v>
      </c>
      <c r="U662" s="788">
        <f t="shared" si="261"/>
        <v>70.679999999999993</v>
      </c>
      <c r="V662" s="671">
        <f t="shared" si="258"/>
        <v>70.449999999999989</v>
      </c>
      <c r="W662" s="766">
        <v>69.3</v>
      </c>
      <c r="X662" s="5"/>
      <c r="Y662" s="5"/>
      <c r="Z662" s="5"/>
      <c r="AA662" s="5"/>
      <c r="AB662" s="5"/>
      <c r="AC662" s="5"/>
      <c r="AD662" s="5"/>
      <c r="AE662" s="5"/>
      <c r="AF662" s="5"/>
      <c r="AG662" s="5"/>
      <c r="AH662" s="5"/>
      <c r="AI662" s="24"/>
      <c r="AJ662" s="1102"/>
      <c r="AK662" s="1345"/>
    </row>
    <row r="663" spans="2:37" x14ac:dyDescent="0.2">
      <c r="B663" s="1136"/>
      <c r="C663" s="1194"/>
      <c r="D663" s="945"/>
      <c r="E663" s="946"/>
      <c r="F663" s="996"/>
      <c r="G663" s="1198"/>
      <c r="H663" s="963"/>
      <c r="I663" s="11" t="s">
        <v>10</v>
      </c>
      <c r="J663" s="1139"/>
      <c r="K663" s="5"/>
      <c r="L663" s="5" t="s">
        <v>9</v>
      </c>
      <c r="M663" s="5"/>
      <c r="N663" s="766">
        <v>81</v>
      </c>
      <c r="O663" s="671">
        <f t="shared" si="256"/>
        <v>77.45</v>
      </c>
      <c r="P663" s="788">
        <f t="shared" si="259"/>
        <v>75.603999999999999</v>
      </c>
      <c r="Q663" s="766">
        <v>73.900000000000006</v>
      </c>
      <c r="R663" s="671">
        <f t="shared" si="257"/>
        <v>72.75</v>
      </c>
      <c r="S663" s="766">
        <v>71.599999999999994</v>
      </c>
      <c r="T663" s="788">
        <f t="shared" si="260"/>
        <v>71.553999999999988</v>
      </c>
      <c r="U663" s="788">
        <f t="shared" si="261"/>
        <v>70.679999999999993</v>
      </c>
      <c r="V663" s="671">
        <f t="shared" si="258"/>
        <v>70.449999999999989</v>
      </c>
      <c r="W663" s="766">
        <v>69.3</v>
      </c>
      <c r="X663" s="5"/>
      <c r="Y663" s="5"/>
      <c r="Z663" s="5"/>
      <c r="AA663" s="5"/>
      <c r="AB663" s="5"/>
      <c r="AC663" s="5"/>
      <c r="AD663" s="5"/>
      <c r="AE663" s="5"/>
      <c r="AF663" s="5"/>
      <c r="AG663" s="5"/>
      <c r="AH663" s="5"/>
      <c r="AI663" s="24"/>
      <c r="AJ663" s="1102"/>
      <c r="AK663" s="1345"/>
    </row>
    <row r="664" spans="2:37" x14ac:dyDescent="0.2">
      <c r="B664" s="1191" t="s">
        <v>487</v>
      </c>
      <c r="C664" s="1192" t="s">
        <v>505</v>
      </c>
      <c r="D664" s="1195" t="s">
        <v>344</v>
      </c>
      <c r="E664" s="931"/>
      <c r="F664" s="1196" t="s">
        <v>483</v>
      </c>
      <c r="G664" s="1197" t="s">
        <v>256</v>
      </c>
      <c r="H664" s="1199" t="s">
        <v>256</v>
      </c>
      <c r="I664" s="11" t="s">
        <v>519</v>
      </c>
      <c r="J664" s="1139"/>
      <c r="K664" s="2">
        <v>105</v>
      </c>
      <c r="L664" s="2">
        <v>81</v>
      </c>
      <c r="M664" s="2"/>
      <c r="N664" s="766">
        <v>81</v>
      </c>
      <c r="O664" s="671">
        <f t="shared" si="256"/>
        <v>77.45</v>
      </c>
      <c r="P664" s="788">
        <f t="shared" si="259"/>
        <v>75.603999999999999</v>
      </c>
      <c r="Q664" s="766">
        <v>73.900000000000006</v>
      </c>
      <c r="R664" s="671">
        <f t="shared" si="257"/>
        <v>72.75</v>
      </c>
      <c r="S664" s="766">
        <v>71.599999999999994</v>
      </c>
      <c r="T664" s="788">
        <f t="shared" si="260"/>
        <v>71.553999999999988</v>
      </c>
      <c r="U664" s="788">
        <f t="shared" si="261"/>
        <v>70.679999999999993</v>
      </c>
      <c r="V664" s="671">
        <f t="shared" si="258"/>
        <v>70.449999999999989</v>
      </c>
      <c r="W664" s="766">
        <v>69.3</v>
      </c>
      <c r="X664" s="9"/>
      <c r="Y664" s="2"/>
      <c r="Z664" s="9"/>
      <c r="AA664" s="2"/>
      <c r="AB664" s="2"/>
      <c r="AC664" s="2"/>
      <c r="AD664" s="2"/>
      <c r="AE664" s="2"/>
      <c r="AF664" s="2"/>
      <c r="AG664" s="2"/>
      <c r="AH664" s="2"/>
      <c r="AI664" s="23"/>
      <c r="AJ664" s="1102"/>
      <c r="AK664" s="1345"/>
    </row>
    <row r="665" spans="2:37" x14ac:dyDescent="0.2">
      <c r="B665" s="1135"/>
      <c r="C665" s="1193"/>
      <c r="D665" s="932"/>
      <c r="E665" s="933"/>
      <c r="F665" s="982"/>
      <c r="G665" s="1197"/>
      <c r="H665" s="962"/>
      <c r="I665" s="11" t="s">
        <v>11</v>
      </c>
      <c r="J665" s="1139"/>
      <c r="K665" s="5"/>
      <c r="L665" s="5" t="s">
        <v>9</v>
      </c>
      <c r="M665" s="5"/>
      <c r="N665" s="766">
        <v>81</v>
      </c>
      <c r="O665" s="671">
        <f t="shared" si="256"/>
        <v>77.45</v>
      </c>
      <c r="P665" s="788">
        <f t="shared" si="259"/>
        <v>75.603999999999999</v>
      </c>
      <c r="Q665" s="766">
        <v>73.900000000000006</v>
      </c>
      <c r="R665" s="671">
        <f t="shared" si="257"/>
        <v>72.75</v>
      </c>
      <c r="S665" s="766">
        <v>71.599999999999994</v>
      </c>
      <c r="T665" s="788">
        <f t="shared" si="260"/>
        <v>71.553999999999988</v>
      </c>
      <c r="U665" s="788">
        <f t="shared" si="261"/>
        <v>70.679999999999993</v>
      </c>
      <c r="V665" s="671">
        <f t="shared" si="258"/>
        <v>70.449999999999989</v>
      </c>
      <c r="W665" s="766">
        <v>69.3</v>
      </c>
      <c r="X665" s="5"/>
      <c r="Y665" s="5"/>
      <c r="Z665" s="5"/>
      <c r="AA665" s="5"/>
      <c r="AB665" s="5"/>
      <c r="AC665" s="5"/>
      <c r="AD665" s="5"/>
      <c r="AE665" s="5"/>
      <c r="AF665" s="5"/>
      <c r="AG665" s="5"/>
      <c r="AH665" s="5"/>
      <c r="AI665" s="24"/>
      <c r="AJ665" s="1102"/>
      <c r="AK665" s="1345"/>
    </row>
    <row r="666" spans="2:37" x14ac:dyDescent="0.2">
      <c r="B666" s="1135"/>
      <c r="C666" s="1193"/>
      <c r="D666" s="932"/>
      <c r="E666" s="933"/>
      <c r="F666" s="982"/>
      <c r="G666" s="1197"/>
      <c r="H666" s="962"/>
      <c r="I666" s="11" t="s">
        <v>12</v>
      </c>
      <c r="J666" s="1139"/>
      <c r="K666" s="5"/>
      <c r="L666" s="5" t="s">
        <v>9</v>
      </c>
      <c r="M666" s="5"/>
      <c r="N666" s="766">
        <v>81</v>
      </c>
      <c r="O666" s="671">
        <f t="shared" si="256"/>
        <v>77.45</v>
      </c>
      <c r="P666" s="788">
        <f t="shared" si="259"/>
        <v>75.603999999999999</v>
      </c>
      <c r="Q666" s="766">
        <v>73.900000000000006</v>
      </c>
      <c r="R666" s="671">
        <f t="shared" si="257"/>
        <v>72.75</v>
      </c>
      <c r="S666" s="766">
        <v>71.599999999999994</v>
      </c>
      <c r="T666" s="788">
        <f t="shared" si="260"/>
        <v>71.553999999999988</v>
      </c>
      <c r="U666" s="788">
        <f t="shared" si="261"/>
        <v>70.679999999999993</v>
      </c>
      <c r="V666" s="671">
        <f t="shared" si="258"/>
        <v>70.449999999999989</v>
      </c>
      <c r="W666" s="766">
        <v>69.3</v>
      </c>
      <c r="X666" s="5"/>
      <c r="Y666" s="5"/>
      <c r="Z666" s="5"/>
      <c r="AA666" s="5"/>
      <c r="AB666" s="5"/>
      <c r="AC666" s="5"/>
      <c r="AD666" s="5"/>
      <c r="AE666" s="5"/>
      <c r="AF666" s="5"/>
      <c r="AG666" s="5"/>
      <c r="AH666" s="5"/>
      <c r="AI666" s="24"/>
      <c r="AJ666" s="1102"/>
      <c r="AK666" s="1345"/>
    </row>
    <row r="667" spans="2:37" x14ac:dyDescent="0.2">
      <c r="B667" s="1136"/>
      <c r="C667" s="1194"/>
      <c r="D667" s="945"/>
      <c r="E667" s="946"/>
      <c r="F667" s="996"/>
      <c r="G667" s="1198"/>
      <c r="H667" s="963"/>
      <c r="I667" s="11" t="s">
        <v>13</v>
      </c>
      <c r="J667" s="1139"/>
      <c r="K667" s="5"/>
      <c r="L667" s="5" t="s">
        <v>9</v>
      </c>
      <c r="M667" s="5"/>
      <c r="N667" s="766">
        <v>81</v>
      </c>
      <c r="O667" s="671">
        <f t="shared" si="256"/>
        <v>77.45</v>
      </c>
      <c r="P667" s="788">
        <f t="shared" si="259"/>
        <v>75.603999999999999</v>
      </c>
      <c r="Q667" s="766">
        <v>73.900000000000006</v>
      </c>
      <c r="R667" s="671">
        <f t="shared" si="257"/>
        <v>72.75</v>
      </c>
      <c r="S667" s="766">
        <v>71.599999999999994</v>
      </c>
      <c r="T667" s="788">
        <f t="shared" si="260"/>
        <v>71.553999999999988</v>
      </c>
      <c r="U667" s="788">
        <f t="shared" si="261"/>
        <v>70.679999999999993</v>
      </c>
      <c r="V667" s="671">
        <f t="shared" si="258"/>
        <v>70.449999999999989</v>
      </c>
      <c r="W667" s="766">
        <v>69.3</v>
      </c>
      <c r="X667" s="5"/>
      <c r="Y667" s="5"/>
      <c r="Z667" s="5"/>
      <c r="AA667" s="5"/>
      <c r="AB667" s="5"/>
      <c r="AC667" s="5"/>
      <c r="AD667" s="5"/>
      <c r="AE667" s="5"/>
      <c r="AF667" s="5"/>
      <c r="AG667" s="5"/>
      <c r="AH667" s="5"/>
      <c r="AI667" s="24"/>
      <c r="AJ667" s="1102"/>
      <c r="AK667" s="1345"/>
    </row>
    <row r="668" spans="2:37" x14ac:dyDescent="0.2">
      <c r="B668" s="1191" t="s">
        <v>487</v>
      </c>
      <c r="C668" s="1192" t="s">
        <v>506</v>
      </c>
      <c r="D668" s="1195" t="s">
        <v>358</v>
      </c>
      <c r="E668" s="931"/>
      <c r="F668" s="1196" t="s">
        <v>483</v>
      </c>
      <c r="G668" s="1197" t="s">
        <v>256</v>
      </c>
      <c r="H668" s="1199" t="s">
        <v>256</v>
      </c>
      <c r="I668" s="11" t="s">
        <v>520</v>
      </c>
      <c r="J668" s="1139"/>
      <c r="K668" s="2">
        <v>105</v>
      </c>
      <c r="L668" s="2">
        <v>81</v>
      </c>
      <c r="M668" s="2"/>
      <c r="N668" s="766">
        <v>81</v>
      </c>
      <c r="O668" s="671">
        <f t="shared" si="256"/>
        <v>77.45</v>
      </c>
      <c r="P668" s="788">
        <f t="shared" si="259"/>
        <v>75.603999999999999</v>
      </c>
      <c r="Q668" s="766">
        <v>73.900000000000006</v>
      </c>
      <c r="R668" s="671">
        <f t="shared" si="257"/>
        <v>72.75</v>
      </c>
      <c r="S668" s="766">
        <v>71.599999999999994</v>
      </c>
      <c r="T668" s="788">
        <f t="shared" si="260"/>
        <v>71.553999999999988</v>
      </c>
      <c r="U668" s="788">
        <f t="shared" si="261"/>
        <v>70.679999999999993</v>
      </c>
      <c r="V668" s="671">
        <f t="shared" si="258"/>
        <v>70.449999999999989</v>
      </c>
      <c r="W668" s="766">
        <v>69.3</v>
      </c>
      <c r="X668" s="9"/>
      <c r="Y668" s="2"/>
      <c r="Z668" s="9"/>
      <c r="AA668" s="2"/>
      <c r="AB668" s="2"/>
      <c r="AC668" s="2"/>
      <c r="AD668" s="2"/>
      <c r="AE668" s="2"/>
      <c r="AF668" s="2"/>
      <c r="AG668" s="2"/>
      <c r="AH668" s="2"/>
      <c r="AI668" s="23"/>
      <c r="AJ668" s="1102"/>
      <c r="AK668" s="1345"/>
    </row>
    <row r="669" spans="2:37" x14ac:dyDescent="0.2">
      <c r="B669" s="1135"/>
      <c r="C669" s="1193"/>
      <c r="D669" s="932"/>
      <c r="E669" s="933"/>
      <c r="F669" s="982"/>
      <c r="G669" s="1197"/>
      <c r="H669" s="1221"/>
      <c r="I669" s="11" t="s">
        <v>26</v>
      </c>
      <c r="J669" s="1139"/>
      <c r="K669" s="5"/>
      <c r="L669" s="5" t="s">
        <v>9</v>
      </c>
      <c r="M669" s="5"/>
      <c r="N669" s="766">
        <v>81</v>
      </c>
      <c r="O669" s="671">
        <f t="shared" si="256"/>
        <v>77.45</v>
      </c>
      <c r="P669" s="788">
        <f t="shared" si="259"/>
        <v>75.603999999999999</v>
      </c>
      <c r="Q669" s="766">
        <v>73.900000000000006</v>
      </c>
      <c r="R669" s="671">
        <f t="shared" si="257"/>
        <v>72.75</v>
      </c>
      <c r="S669" s="766">
        <v>71.599999999999994</v>
      </c>
      <c r="T669" s="788">
        <f t="shared" si="260"/>
        <v>71.553999999999988</v>
      </c>
      <c r="U669" s="788">
        <f t="shared" si="261"/>
        <v>70.679999999999993</v>
      </c>
      <c r="V669" s="671">
        <f t="shared" si="258"/>
        <v>70.449999999999989</v>
      </c>
      <c r="W669" s="766">
        <v>69.3</v>
      </c>
      <c r="X669" s="5"/>
      <c r="Y669" s="5"/>
      <c r="Z669" s="5"/>
      <c r="AA669" s="5"/>
      <c r="AB669" s="5"/>
      <c r="AC669" s="5"/>
      <c r="AD669" s="5"/>
      <c r="AE669" s="5"/>
      <c r="AF669" s="5"/>
      <c r="AG669" s="5"/>
      <c r="AH669" s="5"/>
      <c r="AI669" s="24"/>
      <c r="AJ669" s="1102"/>
      <c r="AK669" s="1345"/>
    </row>
    <row r="670" spans="2:37" x14ac:dyDescent="0.2">
      <c r="B670" s="1135"/>
      <c r="C670" s="1193"/>
      <c r="D670" s="932"/>
      <c r="E670" s="933"/>
      <c r="F670" s="982"/>
      <c r="G670" s="1197"/>
      <c r="H670" s="1221"/>
      <c r="I670" s="11" t="s">
        <v>15</v>
      </c>
      <c r="J670" s="1139"/>
      <c r="K670" s="5"/>
      <c r="L670" s="5" t="s">
        <v>9</v>
      </c>
      <c r="M670" s="5"/>
      <c r="N670" s="766">
        <v>81</v>
      </c>
      <c r="O670" s="671">
        <f t="shared" si="256"/>
        <v>77.45</v>
      </c>
      <c r="P670" s="788">
        <f t="shared" si="259"/>
        <v>75.603999999999999</v>
      </c>
      <c r="Q670" s="766">
        <v>73.900000000000006</v>
      </c>
      <c r="R670" s="671">
        <f t="shared" si="257"/>
        <v>72.75</v>
      </c>
      <c r="S670" s="766">
        <v>71.599999999999994</v>
      </c>
      <c r="T670" s="788">
        <f t="shared" si="260"/>
        <v>71.553999999999988</v>
      </c>
      <c r="U670" s="788">
        <f t="shared" si="261"/>
        <v>70.679999999999993</v>
      </c>
      <c r="V670" s="671">
        <f t="shared" si="258"/>
        <v>70.449999999999989</v>
      </c>
      <c r="W670" s="766">
        <v>69.3</v>
      </c>
      <c r="X670" s="5"/>
      <c r="Y670" s="5"/>
      <c r="Z670" s="5"/>
      <c r="AA670" s="5"/>
      <c r="AB670" s="5"/>
      <c r="AC670" s="5"/>
      <c r="AD670" s="5"/>
      <c r="AE670" s="5"/>
      <c r="AF670" s="5"/>
      <c r="AG670" s="5"/>
      <c r="AH670" s="5"/>
      <c r="AI670" s="24"/>
      <c r="AJ670" s="1102"/>
      <c r="AK670" s="1345"/>
    </row>
    <row r="671" spans="2:37" x14ac:dyDescent="0.2">
      <c r="B671" s="1136"/>
      <c r="C671" s="1194"/>
      <c r="D671" s="945"/>
      <c r="E671" s="946"/>
      <c r="F671" s="996"/>
      <c r="G671" s="1198"/>
      <c r="H671" s="1222"/>
      <c r="I671" s="11" t="s">
        <v>16</v>
      </c>
      <c r="J671" s="1139"/>
      <c r="K671" s="5"/>
      <c r="L671" s="5" t="s">
        <v>9</v>
      </c>
      <c r="M671" s="5"/>
      <c r="N671" s="766">
        <v>81</v>
      </c>
      <c r="O671" s="671">
        <f t="shared" si="256"/>
        <v>77.45</v>
      </c>
      <c r="P671" s="788">
        <f t="shared" si="259"/>
        <v>75.603999999999999</v>
      </c>
      <c r="Q671" s="766">
        <v>73.900000000000006</v>
      </c>
      <c r="R671" s="671">
        <f t="shared" si="257"/>
        <v>72.75</v>
      </c>
      <c r="S671" s="766">
        <v>71.599999999999994</v>
      </c>
      <c r="T671" s="788">
        <f t="shared" si="260"/>
        <v>71.553999999999988</v>
      </c>
      <c r="U671" s="788">
        <f t="shared" si="261"/>
        <v>70.679999999999993</v>
      </c>
      <c r="V671" s="671">
        <f t="shared" si="258"/>
        <v>70.449999999999989</v>
      </c>
      <c r="W671" s="766">
        <v>69.3</v>
      </c>
      <c r="X671" s="5"/>
      <c r="Y671" s="5"/>
      <c r="Z671" s="5"/>
      <c r="AA671" s="5"/>
      <c r="AB671" s="5"/>
      <c r="AC671" s="5"/>
      <c r="AD671" s="5"/>
      <c r="AE671" s="5"/>
      <c r="AF671" s="5"/>
      <c r="AG671" s="5"/>
      <c r="AH671" s="5"/>
      <c r="AI671" s="24"/>
      <c r="AJ671" s="1102"/>
      <c r="AK671" s="1345"/>
    </row>
    <row r="672" spans="2:37" x14ac:dyDescent="0.2">
      <c r="B672" s="1191" t="s">
        <v>487</v>
      </c>
      <c r="C672" s="1192" t="s">
        <v>507</v>
      </c>
      <c r="D672" s="1195" t="s">
        <v>358</v>
      </c>
      <c r="E672" s="931"/>
      <c r="F672" s="1184" t="s">
        <v>483</v>
      </c>
      <c r="G672" s="1228" t="s">
        <v>256</v>
      </c>
      <c r="H672" s="1199" t="s">
        <v>256</v>
      </c>
      <c r="I672" s="11" t="s">
        <v>521</v>
      </c>
      <c r="J672" s="1139"/>
      <c r="K672" s="2">
        <v>105</v>
      </c>
      <c r="L672" s="2">
        <v>81</v>
      </c>
      <c r="M672" s="2"/>
      <c r="N672" s="766">
        <v>81</v>
      </c>
      <c r="O672" s="671">
        <f t="shared" si="256"/>
        <v>77.45</v>
      </c>
      <c r="P672" s="788">
        <f t="shared" si="259"/>
        <v>75.603999999999999</v>
      </c>
      <c r="Q672" s="766">
        <v>73.900000000000006</v>
      </c>
      <c r="R672" s="671">
        <f t="shared" si="257"/>
        <v>72.75</v>
      </c>
      <c r="S672" s="766">
        <v>71.599999999999994</v>
      </c>
      <c r="T672" s="788">
        <f t="shared" si="260"/>
        <v>71.553999999999988</v>
      </c>
      <c r="U672" s="788">
        <f t="shared" si="261"/>
        <v>70.679999999999993</v>
      </c>
      <c r="V672" s="671">
        <f t="shared" si="258"/>
        <v>70.449999999999989</v>
      </c>
      <c r="W672" s="766">
        <v>69.3</v>
      </c>
      <c r="X672" s="9"/>
      <c r="Y672" s="2"/>
      <c r="Z672" s="9"/>
      <c r="AA672" s="2"/>
      <c r="AB672" s="2"/>
      <c r="AC672" s="2"/>
      <c r="AD672" s="2"/>
      <c r="AE672" s="2"/>
      <c r="AF672" s="2"/>
      <c r="AG672" s="2"/>
      <c r="AH672" s="2"/>
      <c r="AI672" s="23"/>
      <c r="AJ672" s="1102"/>
      <c r="AK672" s="1345"/>
    </row>
    <row r="673" spans="2:37" x14ac:dyDescent="0.2">
      <c r="B673" s="1135"/>
      <c r="C673" s="1226"/>
      <c r="D673" s="932"/>
      <c r="E673" s="933"/>
      <c r="F673" s="937"/>
      <c r="G673" s="1197"/>
      <c r="H673" s="1221"/>
      <c r="I673" s="11" t="s">
        <v>17</v>
      </c>
      <c r="J673" s="1139"/>
      <c r="K673" s="5"/>
      <c r="L673" s="5" t="s">
        <v>9</v>
      </c>
      <c r="M673" s="5"/>
      <c r="N673" s="766">
        <v>81</v>
      </c>
      <c r="O673" s="671">
        <f t="shared" si="256"/>
        <v>77.45</v>
      </c>
      <c r="P673" s="788">
        <f t="shared" si="259"/>
        <v>75.603999999999999</v>
      </c>
      <c r="Q673" s="766">
        <v>73.900000000000006</v>
      </c>
      <c r="R673" s="671">
        <f t="shared" si="257"/>
        <v>72.75</v>
      </c>
      <c r="S673" s="766">
        <v>71.599999999999994</v>
      </c>
      <c r="T673" s="788">
        <f t="shared" si="260"/>
        <v>71.553999999999988</v>
      </c>
      <c r="U673" s="788">
        <f t="shared" si="261"/>
        <v>70.679999999999993</v>
      </c>
      <c r="V673" s="671">
        <f t="shared" si="258"/>
        <v>70.449999999999989</v>
      </c>
      <c r="W673" s="766">
        <v>69.3</v>
      </c>
      <c r="X673" s="5"/>
      <c r="Y673" s="5"/>
      <c r="Z673" s="5"/>
      <c r="AA673" s="5"/>
      <c r="AB673" s="5"/>
      <c r="AC673" s="5"/>
      <c r="AD673" s="5"/>
      <c r="AE673" s="5"/>
      <c r="AF673" s="5"/>
      <c r="AG673" s="5"/>
      <c r="AH673" s="5"/>
      <c r="AI673" s="24"/>
      <c r="AJ673" s="1102"/>
      <c r="AK673" s="1345"/>
    </row>
    <row r="674" spans="2:37" x14ac:dyDescent="0.2">
      <c r="B674" s="1136"/>
      <c r="C674" s="1227"/>
      <c r="D674" s="945"/>
      <c r="E674" s="946"/>
      <c r="F674" s="947"/>
      <c r="G674" s="1198"/>
      <c r="H674" s="1222"/>
      <c r="I674" s="11" t="s">
        <v>18</v>
      </c>
      <c r="J674" s="1139"/>
      <c r="K674" s="5"/>
      <c r="L674" s="5" t="s">
        <v>9</v>
      </c>
      <c r="M674" s="5"/>
      <c r="N674" s="766">
        <v>81</v>
      </c>
      <c r="O674" s="671">
        <f t="shared" si="256"/>
        <v>77.45</v>
      </c>
      <c r="P674" s="788">
        <f t="shared" si="259"/>
        <v>75.603999999999999</v>
      </c>
      <c r="Q674" s="766">
        <v>73.900000000000006</v>
      </c>
      <c r="R674" s="671">
        <f t="shared" si="257"/>
        <v>72.75</v>
      </c>
      <c r="S674" s="766">
        <v>71.599999999999994</v>
      </c>
      <c r="T674" s="788">
        <f t="shared" si="260"/>
        <v>71.553999999999988</v>
      </c>
      <c r="U674" s="788">
        <f t="shared" si="261"/>
        <v>70.679999999999993</v>
      </c>
      <c r="V674" s="671">
        <f t="shared" si="258"/>
        <v>70.449999999999989</v>
      </c>
      <c r="W674" s="766">
        <v>69.3</v>
      </c>
      <c r="X674" s="5"/>
      <c r="Y674" s="5"/>
      <c r="Z674" s="5"/>
      <c r="AA674" s="5"/>
      <c r="AB674" s="5"/>
      <c r="AC674" s="5"/>
      <c r="AD674" s="5"/>
      <c r="AE674" s="5"/>
      <c r="AF674" s="5"/>
      <c r="AG674" s="5"/>
      <c r="AH674" s="5"/>
      <c r="AI674" s="24"/>
      <c r="AJ674" s="1102"/>
      <c r="AK674" s="1345"/>
    </row>
    <row r="675" spans="2:37" x14ac:dyDescent="0.2">
      <c r="B675" s="1223" t="s">
        <v>487</v>
      </c>
      <c r="C675" s="1192" t="s">
        <v>490</v>
      </c>
      <c r="D675" s="1195" t="s">
        <v>508</v>
      </c>
      <c r="E675" s="931"/>
      <c r="F675" s="1184" t="s">
        <v>483</v>
      </c>
      <c r="G675" s="1228" t="s">
        <v>256</v>
      </c>
      <c r="H675" s="1199" t="s">
        <v>256</v>
      </c>
      <c r="I675" s="11" t="s">
        <v>522</v>
      </c>
      <c r="J675" s="1139"/>
      <c r="K675" s="2">
        <v>105</v>
      </c>
      <c r="L675" s="14">
        <v>81</v>
      </c>
      <c r="M675" s="2"/>
      <c r="N675" s="766">
        <v>81</v>
      </c>
      <c r="O675" s="671">
        <f t="shared" si="256"/>
        <v>77.45</v>
      </c>
      <c r="P675" s="788">
        <f t="shared" si="259"/>
        <v>75.603999999999999</v>
      </c>
      <c r="Q675" s="766">
        <v>73.900000000000006</v>
      </c>
      <c r="R675" s="671">
        <f t="shared" si="257"/>
        <v>72.75</v>
      </c>
      <c r="S675" s="766">
        <v>71.599999999999994</v>
      </c>
      <c r="T675" s="788">
        <f t="shared" si="260"/>
        <v>71.553999999999988</v>
      </c>
      <c r="U675" s="788">
        <f t="shared" si="261"/>
        <v>70.679999999999993</v>
      </c>
      <c r="V675" s="671">
        <f t="shared" si="258"/>
        <v>70.449999999999989</v>
      </c>
      <c r="W675" s="766">
        <v>69.3</v>
      </c>
      <c r="X675" s="9"/>
      <c r="Y675" s="2"/>
      <c r="Z675" s="9"/>
      <c r="AA675" s="2"/>
      <c r="AB675" s="2"/>
      <c r="AC675" s="2"/>
      <c r="AD675" s="2"/>
      <c r="AE675" s="2"/>
      <c r="AF675" s="2"/>
      <c r="AG675" s="2"/>
      <c r="AH675" s="2"/>
      <c r="AI675" s="23"/>
      <c r="AJ675" s="1102"/>
      <c r="AK675" s="1345"/>
    </row>
    <row r="676" spans="2:37" x14ac:dyDescent="0.2">
      <c r="B676" s="1135"/>
      <c r="C676" s="1226"/>
      <c r="D676" s="932"/>
      <c r="E676" s="933"/>
      <c r="F676" s="937"/>
      <c r="G676" s="1197"/>
      <c r="H676" s="1221"/>
      <c r="I676" s="11" t="s">
        <v>20</v>
      </c>
      <c r="J676" s="1139"/>
      <c r="K676" s="5"/>
      <c r="L676" s="5" t="s">
        <v>9</v>
      </c>
      <c r="M676" s="5"/>
      <c r="N676" s="766">
        <v>81</v>
      </c>
      <c r="O676" s="671">
        <f t="shared" si="256"/>
        <v>77.45</v>
      </c>
      <c r="P676" s="788">
        <f t="shared" si="259"/>
        <v>75.603999999999999</v>
      </c>
      <c r="Q676" s="766">
        <v>73.900000000000006</v>
      </c>
      <c r="R676" s="671">
        <f t="shared" si="257"/>
        <v>72.75</v>
      </c>
      <c r="S676" s="766">
        <v>71.599999999999994</v>
      </c>
      <c r="T676" s="788">
        <f t="shared" si="260"/>
        <v>71.553999999999988</v>
      </c>
      <c r="U676" s="788">
        <f t="shared" si="261"/>
        <v>70.679999999999993</v>
      </c>
      <c r="V676" s="671">
        <f t="shared" si="258"/>
        <v>70.449999999999989</v>
      </c>
      <c r="W676" s="766">
        <v>69.3</v>
      </c>
      <c r="X676" s="5"/>
      <c r="Y676" s="5"/>
      <c r="Z676" s="5"/>
      <c r="AA676" s="5"/>
      <c r="AB676" s="5"/>
      <c r="AC676" s="5"/>
      <c r="AD676" s="5"/>
      <c r="AE676" s="5"/>
      <c r="AF676" s="5"/>
      <c r="AG676" s="5"/>
      <c r="AH676" s="5"/>
      <c r="AI676" s="24"/>
      <c r="AJ676" s="1102"/>
      <c r="AK676" s="1345"/>
    </row>
    <row r="677" spans="2:37" x14ac:dyDescent="0.2">
      <c r="B677" s="1136"/>
      <c r="C677" s="1227"/>
      <c r="D677" s="945"/>
      <c r="E677" s="946"/>
      <c r="F677" s="947"/>
      <c r="G677" s="1198"/>
      <c r="H677" s="1222"/>
      <c r="I677" s="11" t="s">
        <v>21</v>
      </c>
      <c r="J677" s="1139"/>
      <c r="K677" s="5"/>
      <c r="L677" s="5" t="s">
        <v>9</v>
      </c>
      <c r="M677" s="5"/>
      <c r="N677" s="766">
        <v>81</v>
      </c>
      <c r="O677" s="671">
        <f t="shared" si="256"/>
        <v>77.45</v>
      </c>
      <c r="P677" s="788">
        <f t="shared" si="259"/>
        <v>75.603999999999999</v>
      </c>
      <c r="Q677" s="766">
        <v>73.900000000000006</v>
      </c>
      <c r="R677" s="671">
        <f t="shared" si="257"/>
        <v>72.75</v>
      </c>
      <c r="S677" s="766">
        <v>71.599999999999994</v>
      </c>
      <c r="T677" s="788">
        <f t="shared" si="260"/>
        <v>71.553999999999988</v>
      </c>
      <c r="U677" s="788">
        <f t="shared" si="261"/>
        <v>70.679999999999993</v>
      </c>
      <c r="V677" s="671">
        <f t="shared" si="258"/>
        <v>70.449999999999989</v>
      </c>
      <c r="W677" s="766">
        <v>69.3</v>
      </c>
      <c r="X677" s="5"/>
      <c r="Y677" s="5"/>
      <c r="Z677" s="5"/>
      <c r="AA677" s="5"/>
      <c r="AB677" s="5"/>
      <c r="AC677" s="5"/>
      <c r="AD677" s="5"/>
      <c r="AE677" s="5"/>
      <c r="AF677" s="5"/>
      <c r="AG677" s="5"/>
      <c r="AH677" s="5"/>
      <c r="AI677" s="24"/>
      <c r="AJ677" s="1102"/>
      <c r="AK677" s="1345"/>
    </row>
    <row r="678" spans="2:37" x14ac:dyDescent="0.2">
      <c r="B678" s="1347" t="s">
        <v>510</v>
      </c>
      <c r="C678" s="1348"/>
      <c r="D678" s="1348"/>
      <c r="E678" s="1349"/>
      <c r="F678" s="1184" t="s">
        <v>483</v>
      </c>
      <c r="G678" s="1228" t="s">
        <v>256</v>
      </c>
      <c r="H678" s="1199" t="s">
        <v>256</v>
      </c>
      <c r="I678" s="11">
        <v>2004</v>
      </c>
      <c r="J678" s="1139"/>
      <c r="K678" s="2"/>
      <c r="L678" s="2"/>
      <c r="M678" s="2"/>
      <c r="N678" s="766">
        <v>81</v>
      </c>
      <c r="O678" s="671">
        <f t="shared" si="256"/>
        <v>77.45</v>
      </c>
      <c r="P678" s="788">
        <f t="shared" si="259"/>
        <v>75.603999999999999</v>
      </c>
      <c r="Q678" s="766">
        <v>73.900000000000006</v>
      </c>
      <c r="R678" s="671">
        <f t="shared" si="257"/>
        <v>72.75</v>
      </c>
      <c r="S678" s="766">
        <v>71.599999999999994</v>
      </c>
      <c r="T678" s="788">
        <f t="shared" si="260"/>
        <v>71.553999999999988</v>
      </c>
      <c r="U678" s="788">
        <f t="shared" si="261"/>
        <v>70.679999999999993</v>
      </c>
      <c r="V678" s="671">
        <f t="shared" si="258"/>
        <v>70.449999999999989</v>
      </c>
      <c r="W678" s="766">
        <v>69.3</v>
      </c>
      <c r="X678" s="4"/>
      <c r="Y678" s="4"/>
      <c r="Z678" s="4"/>
      <c r="AA678" s="4"/>
      <c r="AB678" s="4"/>
      <c r="AC678" s="4"/>
      <c r="AD678" s="4"/>
      <c r="AE678" s="4"/>
      <c r="AF678" s="4"/>
      <c r="AG678" s="4"/>
      <c r="AH678" s="4"/>
      <c r="AI678" s="25"/>
      <c r="AJ678" s="1102"/>
      <c r="AK678" s="1345"/>
    </row>
    <row r="679" spans="2:37" x14ac:dyDescent="0.2">
      <c r="B679" s="1350"/>
      <c r="C679" s="1351"/>
      <c r="D679" s="1351"/>
      <c r="E679" s="1352"/>
      <c r="F679" s="937"/>
      <c r="G679" s="1197"/>
      <c r="H679" s="1221"/>
      <c r="I679" s="11" t="s">
        <v>22</v>
      </c>
      <c r="J679" s="1139"/>
      <c r="K679" s="5"/>
      <c r="L679" s="5" t="s">
        <v>9</v>
      </c>
      <c r="M679" s="5"/>
      <c r="N679" s="766">
        <v>81</v>
      </c>
      <c r="O679" s="671">
        <f t="shared" si="256"/>
        <v>77.45</v>
      </c>
      <c r="P679" s="788">
        <f t="shared" si="259"/>
        <v>75.603999999999999</v>
      </c>
      <c r="Q679" s="766">
        <v>73.900000000000006</v>
      </c>
      <c r="R679" s="671">
        <f t="shared" si="257"/>
        <v>72.75</v>
      </c>
      <c r="S679" s="766">
        <v>71.599999999999994</v>
      </c>
      <c r="T679" s="788">
        <f t="shared" si="260"/>
        <v>71.553999999999988</v>
      </c>
      <c r="U679" s="788">
        <f t="shared" si="261"/>
        <v>70.679999999999993</v>
      </c>
      <c r="V679" s="671">
        <f t="shared" si="258"/>
        <v>70.449999999999989</v>
      </c>
      <c r="W679" s="766">
        <v>69.3</v>
      </c>
      <c r="X679" s="5"/>
      <c r="Y679" s="5"/>
      <c r="Z679" s="5"/>
      <c r="AA679" s="5"/>
      <c r="AB679" s="5"/>
      <c r="AC679" s="5"/>
      <c r="AD679" s="5"/>
      <c r="AE679" s="5"/>
      <c r="AF679" s="5"/>
      <c r="AG679" s="5"/>
      <c r="AH679" s="5"/>
      <c r="AI679" s="24"/>
      <c r="AJ679" s="1102"/>
      <c r="AK679" s="1345"/>
    </row>
    <row r="680" spans="2:37" x14ac:dyDescent="0.2">
      <c r="B680" s="1353"/>
      <c r="C680" s="1354"/>
      <c r="D680" s="1354"/>
      <c r="E680" s="1355"/>
      <c r="F680" s="947"/>
      <c r="G680" s="1198"/>
      <c r="H680" s="1222"/>
      <c r="I680" s="11" t="s">
        <v>23</v>
      </c>
      <c r="J680" s="1139"/>
      <c r="K680" s="5"/>
      <c r="L680" s="5" t="s">
        <v>9</v>
      </c>
      <c r="M680" s="5"/>
      <c r="N680" s="469">
        <v>81</v>
      </c>
      <c r="O680" s="671">
        <f t="shared" si="256"/>
        <v>77.45</v>
      </c>
      <c r="P680" s="790">
        <f t="shared" si="259"/>
        <v>75.603999999999999</v>
      </c>
      <c r="Q680" s="469">
        <v>73.900000000000006</v>
      </c>
      <c r="R680" s="671">
        <f t="shared" si="257"/>
        <v>72.75</v>
      </c>
      <c r="S680" s="469">
        <v>71.599999999999994</v>
      </c>
      <c r="T680" s="790">
        <f t="shared" si="260"/>
        <v>71.553999999999988</v>
      </c>
      <c r="U680" s="790">
        <f t="shared" si="261"/>
        <v>70.679999999999993</v>
      </c>
      <c r="V680" s="671">
        <f t="shared" si="258"/>
        <v>70.449999999999989</v>
      </c>
      <c r="W680" s="469">
        <v>69.3</v>
      </c>
      <c r="X680" s="5"/>
      <c r="Y680" s="5"/>
      <c r="Z680" s="5"/>
      <c r="AA680" s="5"/>
      <c r="AB680" s="5"/>
      <c r="AC680" s="5"/>
      <c r="AD680" s="5"/>
      <c r="AE680" s="5"/>
      <c r="AF680" s="5"/>
      <c r="AG680" s="5"/>
      <c r="AH680" s="5"/>
      <c r="AI680" s="24"/>
      <c r="AJ680" s="1102"/>
      <c r="AK680" s="1345"/>
    </row>
    <row r="681" spans="2:37" ht="12.75" customHeight="1" thickBot="1" x14ac:dyDescent="0.25">
      <c r="B681" s="376" t="s">
        <v>487</v>
      </c>
      <c r="C681" s="377" t="s">
        <v>503</v>
      </c>
      <c r="D681" s="1219" t="s">
        <v>508</v>
      </c>
      <c r="E681" s="1220"/>
      <c r="F681" s="381" t="s">
        <v>483</v>
      </c>
      <c r="G681" s="878" t="s">
        <v>256</v>
      </c>
      <c r="H681" s="382" t="s">
        <v>256</v>
      </c>
      <c r="I681" s="378" t="s">
        <v>523</v>
      </c>
      <c r="J681" s="1190"/>
      <c r="K681" s="379">
        <v>105</v>
      </c>
      <c r="L681" s="379">
        <v>81</v>
      </c>
      <c r="M681" s="379"/>
      <c r="N681" s="379">
        <v>81</v>
      </c>
      <c r="O681" s="671">
        <f t="shared" si="256"/>
        <v>77.45</v>
      </c>
      <c r="P681" s="791">
        <f t="shared" si="259"/>
        <v>75.603999999999999</v>
      </c>
      <c r="Q681" s="379">
        <v>73.900000000000006</v>
      </c>
      <c r="R681" s="671">
        <f t="shared" si="257"/>
        <v>72.75</v>
      </c>
      <c r="S681" s="379">
        <v>71.599999999999994</v>
      </c>
      <c r="T681" s="791">
        <f t="shared" si="260"/>
        <v>71.553999999999988</v>
      </c>
      <c r="U681" s="791">
        <f t="shared" si="261"/>
        <v>70.679999999999993</v>
      </c>
      <c r="V681" s="671">
        <f t="shared" si="258"/>
        <v>70.449999999999989</v>
      </c>
      <c r="W681" s="379">
        <v>69.3</v>
      </c>
      <c r="X681" s="379"/>
      <c r="Y681" s="379"/>
      <c r="Z681" s="379"/>
      <c r="AA681" s="379"/>
      <c r="AB681" s="379"/>
      <c r="AC681" s="379"/>
      <c r="AD681" s="379"/>
      <c r="AE681" s="379"/>
      <c r="AF681" s="379"/>
      <c r="AG681" s="379"/>
      <c r="AH681" s="379"/>
      <c r="AI681" s="380"/>
      <c r="AJ681" s="1102"/>
      <c r="AK681" s="1345"/>
    </row>
    <row r="682" spans="2:37" ht="13.5" thickBot="1" x14ac:dyDescent="0.25">
      <c r="B682" s="33"/>
      <c r="C682" s="33"/>
      <c r="D682" s="33"/>
      <c r="E682" s="33"/>
      <c r="F682" s="100"/>
      <c r="G682" s="33"/>
      <c r="H682" s="912" t="s">
        <v>94</v>
      </c>
      <c r="I682" s="913"/>
      <c r="J682" s="914"/>
      <c r="K682" s="49">
        <f>MIN(K660:K681)</f>
        <v>105</v>
      </c>
      <c r="L682" s="49">
        <f>MIN(L660:L681)</f>
        <v>81</v>
      </c>
      <c r="M682" s="49"/>
      <c r="N682" s="49">
        <f>MIN(N660:N681)</f>
        <v>81</v>
      </c>
      <c r="O682" s="49"/>
      <c r="P682" s="789">
        <f t="shared" si="259"/>
        <v>75.603999999999999</v>
      </c>
      <c r="Q682" s="49">
        <f>MIN(Q660:Q681)</f>
        <v>73.900000000000006</v>
      </c>
      <c r="R682" s="49"/>
      <c r="S682" s="49">
        <f>MIN(S660:S681)</f>
        <v>71.599999999999994</v>
      </c>
      <c r="T682" s="789">
        <f t="shared" si="260"/>
        <v>71.553999999999988</v>
      </c>
      <c r="U682" s="789">
        <f t="shared" si="261"/>
        <v>70.679999999999993</v>
      </c>
      <c r="V682" s="49"/>
      <c r="W682" s="49">
        <f>MIN(W660:W681)</f>
        <v>69.3</v>
      </c>
      <c r="X682" s="49"/>
      <c r="Y682" s="49"/>
      <c r="Z682" s="49"/>
      <c r="AA682" s="49"/>
      <c r="AB682" s="49"/>
      <c r="AC682" s="306">
        <f>MIN(AC660:AC681)</f>
        <v>0</v>
      </c>
      <c r="AD682" s="135"/>
      <c r="AE682" s="135"/>
      <c r="AF682" s="135"/>
      <c r="AG682" s="135"/>
      <c r="AH682" s="135"/>
      <c r="AI682" s="136"/>
      <c r="AJ682" s="1103"/>
      <c r="AK682" s="1346"/>
    </row>
    <row r="684" spans="2:37" ht="13.5" thickBot="1" x14ac:dyDescent="0.25"/>
    <row r="685" spans="2:37" x14ac:dyDescent="0.2">
      <c r="B685" s="1234" t="s">
        <v>509</v>
      </c>
      <c r="C685" s="1129"/>
      <c r="D685" s="1129"/>
      <c r="E685" s="1129"/>
      <c r="F685" s="1129"/>
      <c r="G685" s="1129"/>
      <c r="H685" s="1129"/>
      <c r="I685" s="1129"/>
      <c r="J685" s="1130"/>
      <c r="K685" s="921" t="s">
        <v>95</v>
      </c>
      <c r="L685" s="922"/>
      <c r="M685" s="922"/>
      <c r="N685" s="922"/>
      <c r="O685" s="922"/>
      <c r="P685" s="922"/>
      <c r="Q685" s="922"/>
      <c r="R685" s="922"/>
      <c r="S685" s="922"/>
      <c r="T685" s="922"/>
      <c r="U685" s="922"/>
      <c r="V685" s="922"/>
      <c r="W685" s="922"/>
      <c r="X685" s="922"/>
      <c r="Y685" s="922"/>
      <c r="Z685" s="922"/>
      <c r="AA685" s="922"/>
      <c r="AB685" s="922"/>
      <c r="AC685" s="922"/>
      <c r="AD685" s="922"/>
      <c r="AE685" s="922"/>
      <c r="AF685" s="922"/>
      <c r="AG685" s="922"/>
      <c r="AH685" s="922"/>
      <c r="AI685" s="923"/>
      <c r="AJ685" s="1339" t="s">
        <v>474</v>
      </c>
      <c r="AK685" s="1339" t="s">
        <v>525</v>
      </c>
    </row>
    <row r="686" spans="2:37" ht="13.5" thickBot="1" x14ac:dyDescent="0.25">
      <c r="B686" s="1131"/>
      <c r="C686" s="1132"/>
      <c r="D686" s="1132"/>
      <c r="E686" s="1132"/>
      <c r="F686" s="1132"/>
      <c r="G686" s="1132"/>
      <c r="H686" s="1132"/>
      <c r="I686" s="1132"/>
      <c r="J686" s="1133"/>
      <c r="K686" s="949" t="s">
        <v>169</v>
      </c>
      <c r="L686" s="950"/>
      <c r="M686" s="950"/>
      <c r="N686" s="950"/>
      <c r="O686" s="950"/>
      <c r="P686" s="950"/>
      <c r="Q686" s="950"/>
      <c r="R686" s="950"/>
      <c r="S686" s="950"/>
      <c r="T686" s="950"/>
      <c r="U686" s="950"/>
      <c r="V686" s="950"/>
      <c r="W686" s="950"/>
      <c r="X686" s="950"/>
      <c r="Y686" s="950"/>
      <c r="Z686" s="950"/>
      <c r="AA686" s="950"/>
      <c r="AB686" s="950"/>
      <c r="AC686" s="950"/>
      <c r="AD686" s="950"/>
      <c r="AE686" s="950"/>
      <c r="AF686" s="950"/>
      <c r="AG686" s="950"/>
      <c r="AH686" s="950"/>
      <c r="AI686" s="951"/>
      <c r="AJ686" s="1102"/>
      <c r="AK686" s="1345"/>
    </row>
    <row r="687" spans="2:37" ht="26.25" thickBot="1" x14ac:dyDescent="0.25">
      <c r="B687" s="51" t="s">
        <v>41</v>
      </c>
      <c r="C687" s="52" t="s">
        <v>42</v>
      </c>
      <c r="D687" s="971" t="s">
        <v>43</v>
      </c>
      <c r="E687" s="972"/>
      <c r="F687" s="88" t="s">
        <v>177</v>
      </c>
      <c r="G687" s="95" t="s">
        <v>47</v>
      </c>
      <c r="H687" s="574" t="s">
        <v>0</v>
      </c>
      <c r="I687" s="575" t="s">
        <v>1</v>
      </c>
      <c r="J687" s="575" t="s">
        <v>2</v>
      </c>
      <c r="K687" s="475" t="s">
        <v>3</v>
      </c>
      <c r="L687" s="475" t="s">
        <v>4</v>
      </c>
      <c r="M687" s="476" t="s">
        <v>5</v>
      </c>
      <c r="N687" s="477" t="s">
        <v>6</v>
      </c>
      <c r="O687" s="477">
        <v>150</v>
      </c>
      <c r="P687" s="783">
        <v>176</v>
      </c>
      <c r="Q687" s="477">
        <v>200</v>
      </c>
      <c r="R687" s="477">
        <v>250</v>
      </c>
      <c r="S687" s="477">
        <v>300</v>
      </c>
      <c r="T687" s="783">
        <v>302</v>
      </c>
      <c r="U687" s="783">
        <v>340</v>
      </c>
      <c r="V687" s="477">
        <v>350</v>
      </c>
      <c r="W687" s="477">
        <v>400</v>
      </c>
      <c r="X687" s="477">
        <v>450</v>
      </c>
      <c r="Y687" s="477">
        <v>500</v>
      </c>
      <c r="Z687" s="477">
        <v>550</v>
      </c>
      <c r="AA687" s="477">
        <v>600</v>
      </c>
      <c r="AB687" s="477">
        <v>650</v>
      </c>
      <c r="AC687" s="477">
        <v>700</v>
      </c>
      <c r="AD687" s="477">
        <v>750</v>
      </c>
      <c r="AE687" s="477">
        <v>800</v>
      </c>
      <c r="AF687" s="477">
        <v>850</v>
      </c>
      <c r="AG687" s="477">
        <v>900</v>
      </c>
      <c r="AH687" s="477">
        <v>950</v>
      </c>
      <c r="AI687" s="478">
        <v>1000</v>
      </c>
      <c r="AJ687" s="1102"/>
      <c r="AK687" s="1345"/>
    </row>
    <row r="688" spans="2:37" x14ac:dyDescent="0.2">
      <c r="B688" s="1203" t="s">
        <v>487</v>
      </c>
      <c r="C688" s="1204" t="s">
        <v>513</v>
      </c>
      <c r="D688" s="1205" t="s">
        <v>344</v>
      </c>
      <c r="E688" s="933"/>
      <c r="F688" s="982" t="s">
        <v>96</v>
      </c>
      <c r="G688" s="1201" t="s">
        <v>256</v>
      </c>
      <c r="H688" s="1221" t="s">
        <v>256</v>
      </c>
      <c r="I688" s="60" t="s">
        <v>518</v>
      </c>
      <c r="J688" s="1139" t="s">
        <v>491</v>
      </c>
      <c r="K688" s="469">
        <v>60</v>
      </c>
      <c r="L688" s="469">
        <v>36</v>
      </c>
      <c r="M688" s="469"/>
      <c r="N688" s="859">
        <v>36</v>
      </c>
      <c r="O688" s="671">
        <f t="shared" ref="O688:O709" si="262">N688-(0.5*(N688-Q688))</f>
        <v>34.4</v>
      </c>
      <c r="P688" s="848">
        <f>IF(O688="",IF(N688="","",(N688-(N688-Q688)/($Q$5-$N$5)*($P$5-$N$5))),(O688-(O688-Q688)/($Q$5-$O$5)*($P$5-$O$5)))</f>
        <v>33.567999999999998</v>
      </c>
      <c r="Q688" s="859">
        <v>32.799999999999997</v>
      </c>
      <c r="R688" s="671">
        <f t="shared" ref="R688:R709" si="263">Q688-(0.5*(Q688-S688))</f>
        <v>32.349999999999994</v>
      </c>
      <c r="S688" s="859">
        <v>31.9</v>
      </c>
      <c r="T688" s="848">
        <f>IF(S688="","",(S688-(S688-W688)/($W$5-$S$5)*($T$5-$S$5)))</f>
        <v>31.878</v>
      </c>
      <c r="U688" s="848">
        <f>IF(S688="","",(S688-(S688-W688)/($W$5-$S$5)*($U$5-$S$5)))</f>
        <v>31.46</v>
      </c>
      <c r="V688" s="671">
        <f t="shared" ref="V688:V709" si="264">S688-(0.5*(S688-W688))</f>
        <v>31.35</v>
      </c>
      <c r="W688" s="859">
        <v>30.8</v>
      </c>
      <c r="X688" s="671">
        <f t="shared" ref="X688:Z709" si="265">W688-(0.5*(W688-Y688))</f>
        <v>29.950000000000003</v>
      </c>
      <c r="Y688" s="859">
        <v>29.1</v>
      </c>
      <c r="Z688" s="671">
        <f t="shared" si="265"/>
        <v>27.85</v>
      </c>
      <c r="AA688" s="859">
        <v>26.6</v>
      </c>
      <c r="AB688" s="859">
        <v>26.1</v>
      </c>
      <c r="AC688" s="859">
        <v>25.9</v>
      </c>
      <c r="AD688" s="469"/>
      <c r="AE688" s="469"/>
      <c r="AF688" s="469"/>
      <c r="AG688" s="469"/>
      <c r="AH688" s="469"/>
      <c r="AI688" s="470"/>
      <c r="AJ688" s="1102"/>
      <c r="AK688" s="1345"/>
    </row>
    <row r="689" spans="2:37" x14ac:dyDescent="0.2">
      <c r="B689" s="1135"/>
      <c r="C689" s="1137"/>
      <c r="D689" s="932"/>
      <c r="E689" s="933"/>
      <c r="F689" s="982"/>
      <c r="G689" s="1201"/>
      <c r="H689" s="962"/>
      <c r="I689" s="1" t="s">
        <v>32</v>
      </c>
      <c r="J689" s="1139"/>
      <c r="K689" s="5"/>
      <c r="L689" s="5" t="s">
        <v>9</v>
      </c>
      <c r="M689" s="5"/>
      <c r="N689" s="766">
        <v>36</v>
      </c>
      <c r="O689" s="671">
        <f t="shared" si="262"/>
        <v>34.4</v>
      </c>
      <c r="P689" s="788">
        <f t="shared" ref="P689:P710" si="266">IF(O689="",IF(N689="","",(N689-(N689-Q689)/($Q$5-$N$5)*($P$5-$N$5))),(O689-(O689-Q689)/($Q$5-$O$5)*($P$5-$O$5)))</f>
        <v>33.567999999999998</v>
      </c>
      <c r="Q689" s="766">
        <v>32.799999999999997</v>
      </c>
      <c r="R689" s="671">
        <f t="shared" si="263"/>
        <v>32.349999999999994</v>
      </c>
      <c r="S689" s="766">
        <v>31.9</v>
      </c>
      <c r="T689" s="788">
        <f t="shared" ref="T689:T710" si="267">IF(S689="","",(S689-(S689-W689)/($W$5-$S$5)*($T$5-$S$5)))</f>
        <v>31.878</v>
      </c>
      <c r="U689" s="788">
        <f t="shared" ref="U689:U710" si="268">IF(S689="","",(S689-(S689-W689)/($W$5-$S$5)*($U$5-$S$5)))</f>
        <v>31.46</v>
      </c>
      <c r="V689" s="671">
        <f t="shared" si="264"/>
        <v>31.35</v>
      </c>
      <c r="W689" s="766">
        <v>30.8</v>
      </c>
      <c r="X689" s="671">
        <f t="shared" si="265"/>
        <v>29.950000000000003</v>
      </c>
      <c r="Y689" s="766">
        <v>29.1</v>
      </c>
      <c r="Z689" s="671">
        <f t="shared" ref="Z689" si="269">Y689-(0.5*(Y689-AA689))</f>
        <v>27.85</v>
      </c>
      <c r="AA689" s="766">
        <v>26.6</v>
      </c>
      <c r="AB689" s="766">
        <v>26.1</v>
      </c>
      <c r="AC689" s="766">
        <v>25.9</v>
      </c>
      <c r="AD689" s="5"/>
      <c r="AE689" s="5"/>
      <c r="AF689" s="5"/>
      <c r="AG689" s="5"/>
      <c r="AH689" s="5"/>
      <c r="AI689" s="24"/>
      <c r="AJ689" s="1102"/>
      <c r="AK689" s="1345"/>
    </row>
    <row r="690" spans="2:37" x14ac:dyDescent="0.2">
      <c r="B690" s="1135"/>
      <c r="C690" s="1137"/>
      <c r="D690" s="932"/>
      <c r="E690" s="933"/>
      <c r="F690" s="982"/>
      <c r="G690" s="1201"/>
      <c r="H690" s="962"/>
      <c r="I690" s="1" t="s">
        <v>35</v>
      </c>
      <c r="J690" s="1139"/>
      <c r="K690" s="5"/>
      <c r="L690" s="5" t="s">
        <v>9</v>
      </c>
      <c r="M690" s="5"/>
      <c r="N690" s="766">
        <v>36</v>
      </c>
      <c r="O690" s="671">
        <f t="shared" si="262"/>
        <v>34.4</v>
      </c>
      <c r="P690" s="788">
        <f t="shared" si="266"/>
        <v>33.567999999999998</v>
      </c>
      <c r="Q690" s="766">
        <v>32.799999999999997</v>
      </c>
      <c r="R690" s="671">
        <f t="shared" si="263"/>
        <v>32.349999999999994</v>
      </c>
      <c r="S690" s="766">
        <v>31.9</v>
      </c>
      <c r="T690" s="788">
        <f t="shared" si="267"/>
        <v>31.878</v>
      </c>
      <c r="U690" s="788">
        <f t="shared" si="268"/>
        <v>31.46</v>
      </c>
      <c r="V690" s="671">
        <f t="shared" si="264"/>
        <v>31.35</v>
      </c>
      <c r="W690" s="766">
        <v>30.8</v>
      </c>
      <c r="X690" s="671">
        <f t="shared" si="265"/>
        <v>29.950000000000003</v>
      </c>
      <c r="Y690" s="766">
        <v>29.1</v>
      </c>
      <c r="Z690" s="671">
        <f t="shared" ref="Z690" si="270">Y690-(0.5*(Y690-AA690))</f>
        <v>27.85</v>
      </c>
      <c r="AA690" s="766">
        <v>26.6</v>
      </c>
      <c r="AB690" s="766">
        <v>26.1</v>
      </c>
      <c r="AC690" s="766">
        <v>25.9</v>
      </c>
      <c r="AD690" s="5"/>
      <c r="AE690" s="5"/>
      <c r="AF690" s="5"/>
      <c r="AG690" s="5"/>
      <c r="AH690" s="5"/>
      <c r="AI690" s="24"/>
      <c r="AJ690" s="1102"/>
      <c r="AK690" s="1345"/>
    </row>
    <row r="691" spans="2:37" x14ac:dyDescent="0.2">
      <c r="B691" s="1136"/>
      <c r="C691" s="1138"/>
      <c r="D691" s="945"/>
      <c r="E691" s="946"/>
      <c r="F691" s="996"/>
      <c r="G691" s="1202"/>
      <c r="H691" s="963"/>
      <c r="I691" s="1" t="s">
        <v>10</v>
      </c>
      <c r="J691" s="1139"/>
      <c r="K691" s="5"/>
      <c r="L691" s="5" t="s">
        <v>9</v>
      </c>
      <c r="M691" s="5"/>
      <c r="N691" s="766">
        <v>36</v>
      </c>
      <c r="O691" s="671">
        <f t="shared" si="262"/>
        <v>34.4</v>
      </c>
      <c r="P691" s="788">
        <f t="shared" si="266"/>
        <v>33.567999999999998</v>
      </c>
      <c r="Q691" s="766">
        <v>32.799999999999997</v>
      </c>
      <c r="R691" s="671">
        <f t="shared" si="263"/>
        <v>32.349999999999994</v>
      </c>
      <c r="S691" s="766">
        <v>31.9</v>
      </c>
      <c r="T691" s="788">
        <f t="shared" si="267"/>
        <v>31.878</v>
      </c>
      <c r="U691" s="788">
        <f t="shared" si="268"/>
        <v>31.46</v>
      </c>
      <c r="V691" s="671">
        <f t="shared" si="264"/>
        <v>31.35</v>
      </c>
      <c r="W691" s="766">
        <v>30.8</v>
      </c>
      <c r="X691" s="671">
        <f t="shared" si="265"/>
        <v>29.950000000000003</v>
      </c>
      <c r="Y691" s="766">
        <v>29.1</v>
      </c>
      <c r="Z691" s="671">
        <f t="shared" ref="Z691" si="271">Y691-(0.5*(Y691-AA691))</f>
        <v>27.85</v>
      </c>
      <c r="AA691" s="766">
        <v>26.6</v>
      </c>
      <c r="AB691" s="766">
        <v>26.1</v>
      </c>
      <c r="AC691" s="766">
        <v>25.9</v>
      </c>
      <c r="AD691" s="5"/>
      <c r="AE691" s="5"/>
      <c r="AF691" s="5"/>
      <c r="AG691" s="5"/>
      <c r="AH691" s="5"/>
      <c r="AI691" s="24"/>
      <c r="AJ691" s="1102"/>
      <c r="AK691" s="1345"/>
    </row>
    <row r="692" spans="2:37" x14ac:dyDescent="0.2">
      <c r="B692" s="1191" t="s">
        <v>487</v>
      </c>
      <c r="C692" s="1224" t="s">
        <v>514</v>
      </c>
      <c r="D692" s="1195" t="s">
        <v>344</v>
      </c>
      <c r="E692" s="931"/>
      <c r="F692" s="1196" t="s">
        <v>483</v>
      </c>
      <c r="G692" s="1200" t="s">
        <v>256</v>
      </c>
      <c r="H692" s="1199" t="s">
        <v>256</v>
      </c>
      <c r="I692" s="11" t="s">
        <v>519</v>
      </c>
      <c r="J692" s="1139"/>
      <c r="K692" s="2">
        <v>60</v>
      </c>
      <c r="L692" s="2">
        <v>36</v>
      </c>
      <c r="M692" s="2"/>
      <c r="N692" s="766">
        <v>36</v>
      </c>
      <c r="O692" s="671">
        <f t="shared" si="262"/>
        <v>34.4</v>
      </c>
      <c r="P692" s="788">
        <f t="shared" si="266"/>
        <v>33.567999999999998</v>
      </c>
      <c r="Q692" s="766">
        <v>32.799999999999997</v>
      </c>
      <c r="R692" s="671">
        <f t="shared" si="263"/>
        <v>32.349999999999994</v>
      </c>
      <c r="S692" s="766">
        <v>31.9</v>
      </c>
      <c r="T692" s="788">
        <f t="shared" si="267"/>
        <v>31.878</v>
      </c>
      <c r="U692" s="788">
        <f t="shared" si="268"/>
        <v>31.46</v>
      </c>
      <c r="V692" s="671">
        <f t="shared" si="264"/>
        <v>31.35</v>
      </c>
      <c r="W692" s="766">
        <v>30.8</v>
      </c>
      <c r="X692" s="671">
        <f t="shared" si="265"/>
        <v>29.950000000000003</v>
      </c>
      <c r="Y692" s="766">
        <v>29.1</v>
      </c>
      <c r="Z692" s="671">
        <f t="shared" ref="Z692" si="272">Y692-(0.5*(Y692-AA692))</f>
        <v>27.85</v>
      </c>
      <c r="AA692" s="766">
        <v>26.6</v>
      </c>
      <c r="AB692" s="766">
        <v>26.1</v>
      </c>
      <c r="AC692" s="766">
        <v>25.9</v>
      </c>
      <c r="AD692" s="2"/>
      <c r="AE692" s="2"/>
      <c r="AF692" s="2"/>
      <c r="AG692" s="2"/>
      <c r="AH692" s="2"/>
      <c r="AI692" s="23"/>
      <c r="AJ692" s="1102"/>
      <c r="AK692" s="1345"/>
    </row>
    <row r="693" spans="2:37" x14ac:dyDescent="0.2">
      <c r="B693" s="1135"/>
      <c r="C693" s="1137"/>
      <c r="D693" s="932"/>
      <c r="E693" s="933"/>
      <c r="F693" s="982"/>
      <c r="G693" s="1201"/>
      <c r="H693" s="962"/>
      <c r="I693" s="11" t="s">
        <v>11</v>
      </c>
      <c r="J693" s="1139"/>
      <c r="K693" s="5"/>
      <c r="L693" s="5" t="s">
        <v>9</v>
      </c>
      <c r="M693" s="5"/>
      <c r="N693" s="766">
        <v>36</v>
      </c>
      <c r="O693" s="671">
        <f t="shared" si="262"/>
        <v>34.4</v>
      </c>
      <c r="P693" s="788">
        <f t="shared" si="266"/>
        <v>33.567999999999998</v>
      </c>
      <c r="Q693" s="766">
        <v>32.799999999999997</v>
      </c>
      <c r="R693" s="671">
        <f t="shared" si="263"/>
        <v>32.349999999999994</v>
      </c>
      <c r="S693" s="766">
        <v>31.9</v>
      </c>
      <c r="T693" s="788">
        <f t="shared" si="267"/>
        <v>31.878</v>
      </c>
      <c r="U693" s="788">
        <f t="shared" si="268"/>
        <v>31.46</v>
      </c>
      <c r="V693" s="671">
        <f t="shared" si="264"/>
        <v>31.35</v>
      </c>
      <c r="W693" s="766">
        <v>30.8</v>
      </c>
      <c r="X693" s="671">
        <f t="shared" si="265"/>
        <v>29.950000000000003</v>
      </c>
      <c r="Y693" s="766">
        <v>29.1</v>
      </c>
      <c r="Z693" s="671">
        <f t="shared" ref="Z693" si="273">Y693-(0.5*(Y693-AA693))</f>
        <v>27.85</v>
      </c>
      <c r="AA693" s="766">
        <v>26.6</v>
      </c>
      <c r="AB693" s="766">
        <v>26.1</v>
      </c>
      <c r="AC693" s="766">
        <v>25.9</v>
      </c>
      <c r="AD693" s="5"/>
      <c r="AE693" s="5"/>
      <c r="AF693" s="5"/>
      <c r="AG693" s="5"/>
      <c r="AH693" s="5"/>
      <c r="AI693" s="24"/>
      <c r="AJ693" s="1102"/>
      <c r="AK693" s="1345"/>
    </row>
    <row r="694" spans="2:37" x14ac:dyDescent="0.2">
      <c r="B694" s="1135"/>
      <c r="C694" s="1137"/>
      <c r="D694" s="932"/>
      <c r="E694" s="933"/>
      <c r="F694" s="982"/>
      <c r="G694" s="1201"/>
      <c r="H694" s="962"/>
      <c r="I694" s="11" t="s">
        <v>12</v>
      </c>
      <c r="J694" s="1139"/>
      <c r="K694" s="5"/>
      <c r="L694" s="5" t="s">
        <v>9</v>
      </c>
      <c r="M694" s="5"/>
      <c r="N694" s="766">
        <v>36</v>
      </c>
      <c r="O694" s="671">
        <f t="shared" si="262"/>
        <v>34.4</v>
      </c>
      <c r="P694" s="788">
        <f t="shared" si="266"/>
        <v>33.567999999999998</v>
      </c>
      <c r="Q694" s="766">
        <v>32.799999999999997</v>
      </c>
      <c r="R694" s="671">
        <f t="shared" si="263"/>
        <v>32.349999999999994</v>
      </c>
      <c r="S694" s="766">
        <v>31.9</v>
      </c>
      <c r="T694" s="788">
        <f t="shared" si="267"/>
        <v>31.878</v>
      </c>
      <c r="U694" s="788">
        <f t="shared" si="268"/>
        <v>31.46</v>
      </c>
      <c r="V694" s="671">
        <f t="shared" si="264"/>
        <v>31.35</v>
      </c>
      <c r="W694" s="766">
        <v>30.8</v>
      </c>
      <c r="X694" s="671">
        <f t="shared" si="265"/>
        <v>29.950000000000003</v>
      </c>
      <c r="Y694" s="766">
        <v>29.1</v>
      </c>
      <c r="Z694" s="671">
        <f t="shared" ref="Z694" si="274">Y694-(0.5*(Y694-AA694))</f>
        <v>27.85</v>
      </c>
      <c r="AA694" s="766">
        <v>26.6</v>
      </c>
      <c r="AB694" s="766">
        <v>26.1</v>
      </c>
      <c r="AC694" s="766">
        <v>25.9</v>
      </c>
      <c r="AD694" s="5"/>
      <c r="AE694" s="5"/>
      <c r="AF694" s="5"/>
      <c r="AG694" s="5"/>
      <c r="AH694" s="5"/>
      <c r="AI694" s="24"/>
      <c r="AJ694" s="1102"/>
      <c r="AK694" s="1345"/>
    </row>
    <row r="695" spans="2:37" x14ac:dyDescent="0.2">
      <c r="B695" s="1136"/>
      <c r="C695" s="1138"/>
      <c r="D695" s="945"/>
      <c r="E695" s="946"/>
      <c r="F695" s="996"/>
      <c r="G695" s="1202"/>
      <c r="H695" s="963"/>
      <c r="I695" s="11" t="s">
        <v>13</v>
      </c>
      <c r="J695" s="1139"/>
      <c r="K695" s="5"/>
      <c r="L695" s="5" t="s">
        <v>9</v>
      </c>
      <c r="M695" s="5"/>
      <c r="N695" s="766">
        <v>36</v>
      </c>
      <c r="O695" s="671">
        <f t="shared" si="262"/>
        <v>34.4</v>
      </c>
      <c r="P695" s="788">
        <f t="shared" si="266"/>
        <v>33.567999999999998</v>
      </c>
      <c r="Q695" s="766">
        <v>32.799999999999997</v>
      </c>
      <c r="R695" s="671">
        <f t="shared" si="263"/>
        <v>32.349999999999994</v>
      </c>
      <c r="S695" s="766">
        <v>31.9</v>
      </c>
      <c r="T695" s="788">
        <f t="shared" si="267"/>
        <v>31.878</v>
      </c>
      <c r="U695" s="788">
        <f t="shared" si="268"/>
        <v>31.46</v>
      </c>
      <c r="V695" s="671">
        <f t="shared" si="264"/>
        <v>31.35</v>
      </c>
      <c r="W695" s="766">
        <v>30.8</v>
      </c>
      <c r="X695" s="671">
        <f t="shared" si="265"/>
        <v>29.950000000000003</v>
      </c>
      <c r="Y695" s="766">
        <v>29.1</v>
      </c>
      <c r="Z695" s="671">
        <f t="shared" ref="Z695" si="275">Y695-(0.5*(Y695-AA695))</f>
        <v>27.85</v>
      </c>
      <c r="AA695" s="766">
        <v>26.6</v>
      </c>
      <c r="AB695" s="766">
        <v>26.1</v>
      </c>
      <c r="AC695" s="766">
        <v>25.9</v>
      </c>
      <c r="AD695" s="5"/>
      <c r="AE695" s="5"/>
      <c r="AF695" s="5"/>
      <c r="AG695" s="5"/>
      <c r="AH695" s="5"/>
      <c r="AI695" s="24"/>
      <c r="AJ695" s="1102"/>
      <c r="AK695" s="1345"/>
    </row>
    <row r="696" spans="2:37" x14ac:dyDescent="0.2">
      <c r="B696" s="1191" t="s">
        <v>487</v>
      </c>
      <c r="C696" s="1224" t="s">
        <v>515</v>
      </c>
      <c r="D696" s="1195" t="s">
        <v>358</v>
      </c>
      <c r="E696" s="931"/>
      <c r="F696" s="1196" t="s">
        <v>483</v>
      </c>
      <c r="G696" s="1200" t="s">
        <v>256</v>
      </c>
      <c r="H696" s="1199" t="s">
        <v>256</v>
      </c>
      <c r="I696" s="11" t="s">
        <v>520</v>
      </c>
      <c r="J696" s="1139"/>
      <c r="K696" s="2">
        <v>60</v>
      </c>
      <c r="L696" s="2">
        <v>36</v>
      </c>
      <c r="M696" s="2"/>
      <c r="N696" s="766">
        <v>36</v>
      </c>
      <c r="O696" s="671">
        <f t="shared" si="262"/>
        <v>34.4</v>
      </c>
      <c r="P696" s="788">
        <f t="shared" si="266"/>
        <v>33.567999999999998</v>
      </c>
      <c r="Q696" s="766">
        <v>32.799999999999997</v>
      </c>
      <c r="R696" s="671">
        <f t="shared" si="263"/>
        <v>32.349999999999994</v>
      </c>
      <c r="S696" s="766">
        <v>31.9</v>
      </c>
      <c r="T696" s="788">
        <f t="shared" si="267"/>
        <v>31.878</v>
      </c>
      <c r="U696" s="788">
        <f t="shared" si="268"/>
        <v>31.46</v>
      </c>
      <c r="V696" s="671">
        <f t="shared" si="264"/>
        <v>31.35</v>
      </c>
      <c r="W696" s="766">
        <v>30.8</v>
      </c>
      <c r="X696" s="671">
        <f t="shared" si="265"/>
        <v>29.950000000000003</v>
      </c>
      <c r="Y696" s="766">
        <v>29.1</v>
      </c>
      <c r="Z696" s="671">
        <f t="shared" ref="Z696" si="276">Y696-(0.5*(Y696-AA696))</f>
        <v>27.85</v>
      </c>
      <c r="AA696" s="766">
        <v>26.6</v>
      </c>
      <c r="AB696" s="766">
        <v>26.1</v>
      </c>
      <c r="AC696" s="766">
        <v>25.9</v>
      </c>
      <c r="AD696" s="2"/>
      <c r="AE696" s="2"/>
      <c r="AF696" s="2"/>
      <c r="AG696" s="2"/>
      <c r="AH696" s="2"/>
      <c r="AI696" s="23"/>
      <c r="AJ696" s="1102"/>
      <c r="AK696" s="1345"/>
    </row>
    <row r="697" spans="2:37" x14ac:dyDescent="0.2">
      <c r="B697" s="1135"/>
      <c r="C697" s="1137"/>
      <c r="D697" s="932"/>
      <c r="E697" s="933"/>
      <c r="F697" s="982"/>
      <c r="G697" s="1201"/>
      <c r="H697" s="1221"/>
      <c r="I697" s="11" t="s">
        <v>26</v>
      </c>
      <c r="J697" s="1139"/>
      <c r="K697" s="5"/>
      <c r="L697" s="5" t="s">
        <v>9</v>
      </c>
      <c r="M697" s="5"/>
      <c r="N697" s="766">
        <v>36</v>
      </c>
      <c r="O697" s="671">
        <f t="shared" si="262"/>
        <v>34.4</v>
      </c>
      <c r="P697" s="788">
        <f t="shared" si="266"/>
        <v>33.567999999999998</v>
      </c>
      <c r="Q697" s="766">
        <v>32.799999999999997</v>
      </c>
      <c r="R697" s="671">
        <f t="shared" si="263"/>
        <v>32.349999999999994</v>
      </c>
      <c r="S697" s="766">
        <v>31.9</v>
      </c>
      <c r="T697" s="788">
        <f t="shared" si="267"/>
        <v>31.878</v>
      </c>
      <c r="U697" s="788">
        <f t="shared" si="268"/>
        <v>31.46</v>
      </c>
      <c r="V697" s="671">
        <f t="shared" si="264"/>
        <v>31.35</v>
      </c>
      <c r="W697" s="766">
        <v>30.8</v>
      </c>
      <c r="X697" s="671">
        <f t="shared" si="265"/>
        <v>29.950000000000003</v>
      </c>
      <c r="Y697" s="766">
        <v>29.1</v>
      </c>
      <c r="Z697" s="671">
        <f t="shared" ref="Z697" si="277">Y697-(0.5*(Y697-AA697))</f>
        <v>27.85</v>
      </c>
      <c r="AA697" s="766">
        <v>26.6</v>
      </c>
      <c r="AB697" s="766">
        <v>26.1</v>
      </c>
      <c r="AC697" s="766">
        <v>25.9</v>
      </c>
      <c r="AD697" s="5"/>
      <c r="AE697" s="5"/>
      <c r="AF697" s="5"/>
      <c r="AG697" s="5"/>
      <c r="AH697" s="5"/>
      <c r="AI697" s="24"/>
      <c r="AJ697" s="1102"/>
      <c r="AK697" s="1345"/>
    </row>
    <row r="698" spans="2:37" x14ac:dyDescent="0.2">
      <c r="B698" s="1135"/>
      <c r="C698" s="1137"/>
      <c r="D698" s="932"/>
      <c r="E698" s="933"/>
      <c r="F698" s="982"/>
      <c r="G698" s="1201"/>
      <c r="H698" s="1221"/>
      <c r="I698" s="11" t="s">
        <v>15</v>
      </c>
      <c r="J698" s="1139"/>
      <c r="K698" s="5"/>
      <c r="L698" s="5" t="s">
        <v>9</v>
      </c>
      <c r="M698" s="5"/>
      <c r="N698" s="766">
        <v>36</v>
      </c>
      <c r="O698" s="671">
        <f t="shared" si="262"/>
        <v>34.4</v>
      </c>
      <c r="P698" s="788">
        <f t="shared" si="266"/>
        <v>33.567999999999998</v>
      </c>
      <c r="Q698" s="766">
        <v>32.799999999999997</v>
      </c>
      <c r="R698" s="671">
        <f t="shared" si="263"/>
        <v>32.349999999999994</v>
      </c>
      <c r="S698" s="766">
        <v>31.9</v>
      </c>
      <c r="T698" s="788">
        <f t="shared" si="267"/>
        <v>31.878</v>
      </c>
      <c r="U698" s="788">
        <f t="shared" si="268"/>
        <v>31.46</v>
      </c>
      <c r="V698" s="671">
        <f t="shared" si="264"/>
        <v>31.35</v>
      </c>
      <c r="W698" s="766">
        <v>30.8</v>
      </c>
      <c r="X698" s="671">
        <f t="shared" si="265"/>
        <v>29.950000000000003</v>
      </c>
      <c r="Y698" s="766">
        <v>29.1</v>
      </c>
      <c r="Z698" s="671">
        <f t="shared" ref="Z698" si="278">Y698-(0.5*(Y698-AA698))</f>
        <v>27.85</v>
      </c>
      <c r="AA698" s="766">
        <v>26.6</v>
      </c>
      <c r="AB698" s="766">
        <v>26.1</v>
      </c>
      <c r="AC698" s="766">
        <v>25.9</v>
      </c>
      <c r="AD698" s="5"/>
      <c r="AE698" s="5"/>
      <c r="AF698" s="5"/>
      <c r="AG698" s="5"/>
      <c r="AH698" s="5"/>
      <c r="AI698" s="24"/>
      <c r="AJ698" s="1102"/>
      <c r="AK698" s="1345"/>
    </row>
    <row r="699" spans="2:37" x14ac:dyDescent="0.2">
      <c r="B699" s="1136"/>
      <c r="C699" s="1138"/>
      <c r="D699" s="945"/>
      <c r="E699" s="946"/>
      <c r="F699" s="996"/>
      <c r="G699" s="1202"/>
      <c r="H699" s="1222"/>
      <c r="I699" s="11" t="s">
        <v>16</v>
      </c>
      <c r="J699" s="1139"/>
      <c r="K699" s="5"/>
      <c r="L699" s="5" t="s">
        <v>9</v>
      </c>
      <c r="M699" s="5"/>
      <c r="N699" s="766">
        <v>36</v>
      </c>
      <c r="O699" s="671">
        <f t="shared" si="262"/>
        <v>34.4</v>
      </c>
      <c r="P699" s="788">
        <f t="shared" si="266"/>
        <v>33.567999999999998</v>
      </c>
      <c r="Q699" s="766">
        <v>32.799999999999997</v>
      </c>
      <c r="R699" s="671">
        <f t="shared" si="263"/>
        <v>32.349999999999994</v>
      </c>
      <c r="S699" s="766">
        <v>31.9</v>
      </c>
      <c r="T699" s="788">
        <f t="shared" si="267"/>
        <v>31.878</v>
      </c>
      <c r="U699" s="788">
        <f t="shared" si="268"/>
        <v>31.46</v>
      </c>
      <c r="V699" s="671">
        <f t="shared" si="264"/>
        <v>31.35</v>
      </c>
      <c r="W699" s="766">
        <v>30.8</v>
      </c>
      <c r="X699" s="671">
        <f t="shared" si="265"/>
        <v>29.950000000000003</v>
      </c>
      <c r="Y699" s="766">
        <v>29.1</v>
      </c>
      <c r="Z699" s="671">
        <f t="shared" ref="Z699" si="279">Y699-(0.5*(Y699-AA699))</f>
        <v>27.85</v>
      </c>
      <c r="AA699" s="766">
        <v>26.6</v>
      </c>
      <c r="AB699" s="766">
        <v>26.1</v>
      </c>
      <c r="AC699" s="766">
        <v>25.9</v>
      </c>
      <c r="AD699" s="5"/>
      <c r="AE699" s="5"/>
      <c r="AF699" s="5"/>
      <c r="AG699" s="5"/>
      <c r="AH699" s="5"/>
      <c r="AI699" s="24"/>
      <c r="AJ699" s="1102"/>
      <c r="AK699" s="1345"/>
    </row>
    <row r="700" spans="2:37" x14ac:dyDescent="0.2">
      <c r="B700" s="1191" t="s">
        <v>487</v>
      </c>
      <c r="C700" s="1224" t="s">
        <v>516</v>
      </c>
      <c r="D700" s="1195" t="s">
        <v>358</v>
      </c>
      <c r="E700" s="931"/>
      <c r="F700" s="1184" t="s">
        <v>483</v>
      </c>
      <c r="G700" s="1200" t="s">
        <v>256</v>
      </c>
      <c r="H700" s="1199" t="s">
        <v>256</v>
      </c>
      <c r="I700" s="11" t="s">
        <v>521</v>
      </c>
      <c r="J700" s="1139"/>
      <c r="K700" s="2">
        <v>60</v>
      </c>
      <c r="L700" s="2">
        <v>36</v>
      </c>
      <c r="M700" s="2"/>
      <c r="N700" s="766">
        <v>36</v>
      </c>
      <c r="O700" s="671">
        <f t="shared" si="262"/>
        <v>34.4</v>
      </c>
      <c r="P700" s="788">
        <f t="shared" si="266"/>
        <v>33.567999999999998</v>
      </c>
      <c r="Q700" s="766">
        <v>32.799999999999997</v>
      </c>
      <c r="R700" s="671">
        <f t="shared" si="263"/>
        <v>32.349999999999994</v>
      </c>
      <c r="S700" s="766">
        <v>31.9</v>
      </c>
      <c r="T700" s="788">
        <f t="shared" si="267"/>
        <v>31.878</v>
      </c>
      <c r="U700" s="788">
        <f t="shared" si="268"/>
        <v>31.46</v>
      </c>
      <c r="V700" s="671">
        <f t="shared" si="264"/>
        <v>31.35</v>
      </c>
      <c r="W700" s="766">
        <v>30.8</v>
      </c>
      <c r="X700" s="671">
        <f t="shared" si="265"/>
        <v>29.950000000000003</v>
      </c>
      <c r="Y700" s="766">
        <v>29.1</v>
      </c>
      <c r="Z700" s="671">
        <f t="shared" ref="Z700" si="280">Y700-(0.5*(Y700-AA700))</f>
        <v>27.85</v>
      </c>
      <c r="AA700" s="766">
        <v>26.6</v>
      </c>
      <c r="AB700" s="766">
        <v>26.1</v>
      </c>
      <c r="AC700" s="766">
        <v>25.9</v>
      </c>
      <c r="AD700" s="2"/>
      <c r="AE700" s="2"/>
      <c r="AF700" s="2"/>
      <c r="AG700" s="2"/>
      <c r="AH700" s="2"/>
      <c r="AI700" s="23"/>
      <c r="AJ700" s="1102"/>
      <c r="AK700" s="1345"/>
    </row>
    <row r="701" spans="2:37" x14ac:dyDescent="0.2">
      <c r="B701" s="1135"/>
      <c r="C701" s="1204"/>
      <c r="D701" s="932"/>
      <c r="E701" s="933"/>
      <c r="F701" s="937"/>
      <c r="G701" s="1201"/>
      <c r="H701" s="1221"/>
      <c r="I701" s="11" t="s">
        <v>17</v>
      </c>
      <c r="J701" s="1139"/>
      <c r="K701" s="5"/>
      <c r="L701" s="5" t="s">
        <v>9</v>
      </c>
      <c r="M701" s="5"/>
      <c r="N701" s="766">
        <v>36</v>
      </c>
      <c r="O701" s="671">
        <f t="shared" si="262"/>
        <v>34.4</v>
      </c>
      <c r="P701" s="788">
        <f t="shared" si="266"/>
        <v>33.567999999999998</v>
      </c>
      <c r="Q701" s="766">
        <v>32.799999999999997</v>
      </c>
      <c r="R701" s="671">
        <f t="shared" si="263"/>
        <v>32.349999999999994</v>
      </c>
      <c r="S701" s="766">
        <v>31.9</v>
      </c>
      <c r="T701" s="788">
        <f t="shared" si="267"/>
        <v>31.878</v>
      </c>
      <c r="U701" s="788">
        <f t="shared" si="268"/>
        <v>31.46</v>
      </c>
      <c r="V701" s="671">
        <f t="shared" si="264"/>
        <v>31.35</v>
      </c>
      <c r="W701" s="766">
        <v>30.8</v>
      </c>
      <c r="X701" s="671">
        <f t="shared" si="265"/>
        <v>29.950000000000003</v>
      </c>
      <c r="Y701" s="766">
        <v>29.1</v>
      </c>
      <c r="Z701" s="671">
        <f t="shared" ref="Z701" si="281">Y701-(0.5*(Y701-AA701))</f>
        <v>27.85</v>
      </c>
      <c r="AA701" s="766">
        <v>26.6</v>
      </c>
      <c r="AB701" s="766">
        <v>26.1</v>
      </c>
      <c r="AC701" s="766">
        <v>25.9</v>
      </c>
      <c r="AD701" s="5"/>
      <c r="AE701" s="5"/>
      <c r="AF701" s="5"/>
      <c r="AG701" s="5"/>
      <c r="AH701" s="5"/>
      <c r="AI701" s="24"/>
      <c r="AJ701" s="1102"/>
      <c r="AK701" s="1345"/>
    </row>
    <row r="702" spans="2:37" x14ac:dyDescent="0.2">
      <c r="B702" s="1136"/>
      <c r="C702" s="1225"/>
      <c r="D702" s="945"/>
      <c r="E702" s="946"/>
      <c r="F702" s="947"/>
      <c r="G702" s="1202"/>
      <c r="H702" s="1222"/>
      <c r="I702" s="11" t="s">
        <v>18</v>
      </c>
      <c r="J702" s="1139"/>
      <c r="K702" s="5"/>
      <c r="L702" s="5" t="s">
        <v>9</v>
      </c>
      <c r="M702" s="5"/>
      <c r="N702" s="766">
        <v>36</v>
      </c>
      <c r="O702" s="671">
        <f t="shared" si="262"/>
        <v>34.4</v>
      </c>
      <c r="P702" s="788">
        <f t="shared" si="266"/>
        <v>33.567999999999998</v>
      </c>
      <c r="Q702" s="766">
        <v>32.799999999999997</v>
      </c>
      <c r="R702" s="671">
        <f t="shared" si="263"/>
        <v>32.349999999999994</v>
      </c>
      <c r="S702" s="766">
        <v>31.9</v>
      </c>
      <c r="T702" s="788">
        <f t="shared" si="267"/>
        <v>31.878</v>
      </c>
      <c r="U702" s="788">
        <f t="shared" si="268"/>
        <v>31.46</v>
      </c>
      <c r="V702" s="671">
        <f t="shared" si="264"/>
        <v>31.35</v>
      </c>
      <c r="W702" s="766">
        <v>30.8</v>
      </c>
      <c r="X702" s="671">
        <f t="shared" si="265"/>
        <v>29.950000000000003</v>
      </c>
      <c r="Y702" s="766">
        <v>29.1</v>
      </c>
      <c r="Z702" s="671">
        <f t="shared" ref="Z702" si="282">Y702-(0.5*(Y702-AA702))</f>
        <v>27.85</v>
      </c>
      <c r="AA702" s="766">
        <v>26.6</v>
      </c>
      <c r="AB702" s="766">
        <v>26.1</v>
      </c>
      <c r="AC702" s="766">
        <v>25.9</v>
      </c>
      <c r="AD702" s="5"/>
      <c r="AE702" s="5"/>
      <c r="AF702" s="5"/>
      <c r="AG702" s="5"/>
      <c r="AH702" s="5"/>
      <c r="AI702" s="24"/>
      <c r="AJ702" s="1102"/>
      <c r="AK702" s="1345"/>
    </row>
    <row r="703" spans="2:37" x14ac:dyDescent="0.2">
      <c r="B703" s="1223" t="s">
        <v>487</v>
      </c>
      <c r="C703" s="1224" t="s">
        <v>512</v>
      </c>
      <c r="D703" s="1195" t="s">
        <v>508</v>
      </c>
      <c r="E703" s="931"/>
      <c r="F703" s="1184" t="s">
        <v>483</v>
      </c>
      <c r="G703" s="1200" t="s">
        <v>256</v>
      </c>
      <c r="H703" s="1199" t="s">
        <v>256</v>
      </c>
      <c r="I703" s="11" t="s">
        <v>522</v>
      </c>
      <c r="J703" s="1139"/>
      <c r="K703" s="2">
        <v>60</v>
      </c>
      <c r="L703" s="14">
        <v>36</v>
      </c>
      <c r="M703" s="2"/>
      <c r="N703" s="766">
        <v>36</v>
      </c>
      <c r="O703" s="671">
        <f t="shared" si="262"/>
        <v>34.4</v>
      </c>
      <c r="P703" s="788">
        <f t="shared" si="266"/>
        <v>33.567999999999998</v>
      </c>
      <c r="Q703" s="766">
        <v>32.799999999999997</v>
      </c>
      <c r="R703" s="671">
        <f t="shared" si="263"/>
        <v>32.349999999999994</v>
      </c>
      <c r="S703" s="766">
        <v>31.9</v>
      </c>
      <c r="T703" s="788">
        <f t="shared" si="267"/>
        <v>31.878</v>
      </c>
      <c r="U703" s="788">
        <f t="shared" si="268"/>
        <v>31.46</v>
      </c>
      <c r="V703" s="671">
        <f t="shared" si="264"/>
        <v>31.35</v>
      </c>
      <c r="W703" s="766">
        <v>30.8</v>
      </c>
      <c r="X703" s="671">
        <f t="shared" si="265"/>
        <v>29.950000000000003</v>
      </c>
      <c r="Y703" s="766">
        <v>29.1</v>
      </c>
      <c r="Z703" s="671">
        <f t="shared" ref="Z703" si="283">Y703-(0.5*(Y703-AA703))</f>
        <v>27.85</v>
      </c>
      <c r="AA703" s="766">
        <v>26.6</v>
      </c>
      <c r="AB703" s="766">
        <v>26.1</v>
      </c>
      <c r="AC703" s="766">
        <v>25.9</v>
      </c>
      <c r="AD703" s="2"/>
      <c r="AE703" s="2"/>
      <c r="AF703" s="2"/>
      <c r="AG703" s="2"/>
      <c r="AH703" s="2"/>
      <c r="AI703" s="23"/>
      <c r="AJ703" s="1102"/>
      <c r="AK703" s="1345"/>
    </row>
    <row r="704" spans="2:37" x14ac:dyDescent="0.2">
      <c r="B704" s="1135"/>
      <c r="C704" s="1204"/>
      <c r="D704" s="932"/>
      <c r="E704" s="933"/>
      <c r="F704" s="937"/>
      <c r="G704" s="1201"/>
      <c r="H704" s="1221"/>
      <c r="I704" s="11" t="s">
        <v>20</v>
      </c>
      <c r="J704" s="1139"/>
      <c r="K704" s="5"/>
      <c r="L704" s="5" t="s">
        <v>9</v>
      </c>
      <c r="M704" s="5"/>
      <c r="N704" s="766">
        <v>36</v>
      </c>
      <c r="O704" s="671">
        <f t="shared" si="262"/>
        <v>34.4</v>
      </c>
      <c r="P704" s="788">
        <f t="shared" si="266"/>
        <v>33.567999999999998</v>
      </c>
      <c r="Q704" s="766">
        <v>32.799999999999997</v>
      </c>
      <c r="R704" s="671">
        <f t="shared" si="263"/>
        <v>32.349999999999994</v>
      </c>
      <c r="S704" s="766">
        <v>31.9</v>
      </c>
      <c r="T704" s="788">
        <f t="shared" si="267"/>
        <v>31.878</v>
      </c>
      <c r="U704" s="788">
        <f t="shared" si="268"/>
        <v>31.46</v>
      </c>
      <c r="V704" s="671">
        <f t="shared" si="264"/>
        <v>31.35</v>
      </c>
      <c r="W704" s="766">
        <v>30.8</v>
      </c>
      <c r="X704" s="671">
        <f t="shared" si="265"/>
        <v>29.950000000000003</v>
      </c>
      <c r="Y704" s="766">
        <v>29.1</v>
      </c>
      <c r="Z704" s="671">
        <f t="shared" ref="Z704" si="284">Y704-(0.5*(Y704-AA704))</f>
        <v>27.85</v>
      </c>
      <c r="AA704" s="766">
        <v>26.6</v>
      </c>
      <c r="AB704" s="766">
        <v>26.1</v>
      </c>
      <c r="AC704" s="766">
        <v>25.9</v>
      </c>
      <c r="AD704" s="5"/>
      <c r="AE704" s="5"/>
      <c r="AF704" s="5"/>
      <c r="AG704" s="5"/>
      <c r="AH704" s="5"/>
      <c r="AI704" s="24"/>
      <c r="AJ704" s="1102"/>
      <c r="AK704" s="1345"/>
    </row>
    <row r="705" spans="1:37" x14ac:dyDescent="0.2">
      <c r="B705" s="1136"/>
      <c r="C705" s="1225"/>
      <c r="D705" s="945"/>
      <c r="E705" s="946"/>
      <c r="F705" s="947"/>
      <c r="G705" s="1202"/>
      <c r="H705" s="1222"/>
      <c r="I705" s="11" t="s">
        <v>21</v>
      </c>
      <c r="J705" s="1139"/>
      <c r="K705" s="5"/>
      <c r="L705" s="5" t="s">
        <v>9</v>
      </c>
      <c r="M705" s="5"/>
      <c r="N705" s="766">
        <v>36</v>
      </c>
      <c r="O705" s="671">
        <f t="shared" si="262"/>
        <v>34.4</v>
      </c>
      <c r="P705" s="788">
        <f t="shared" si="266"/>
        <v>33.567999999999998</v>
      </c>
      <c r="Q705" s="766">
        <v>32.799999999999997</v>
      </c>
      <c r="R705" s="671">
        <f t="shared" si="263"/>
        <v>32.349999999999994</v>
      </c>
      <c r="S705" s="766">
        <v>31.9</v>
      </c>
      <c r="T705" s="788">
        <f t="shared" si="267"/>
        <v>31.878</v>
      </c>
      <c r="U705" s="788">
        <f t="shared" si="268"/>
        <v>31.46</v>
      </c>
      <c r="V705" s="671">
        <f t="shared" si="264"/>
        <v>31.35</v>
      </c>
      <c r="W705" s="766">
        <v>30.8</v>
      </c>
      <c r="X705" s="671">
        <f t="shared" si="265"/>
        <v>29.950000000000003</v>
      </c>
      <c r="Y705" s="766">
        <v>29.1</v>
      </c>
      <c r="Z705" s="671">
        <f t="shared" ref="Z705" si="285">Y705-(0.5*(Y705-AA705))</f>
        <v>27.85</v>
      </c>
      <c r="AA705" s="766">
        <v>26.6</v>
      </c>
      <c r="AB705" s="766">
        <v>26.1</v>
      </c>
      <c r="AC705" s="766">
        <v>25.9</v>
      </c>
      <c r="AD705" s="5"/>
      <c r="AE705" s="5"/>
      <c r="AF705" s="5"/>
      <c r="AG705" s="5"/>
      <c r="AH705" s="5"/>
      <c r="AI705" s="24"/>
      <c r="AJ705" s="1102"/>
      <c r="AK705" s="1345"/>
    </row>
    <row r="706" spans="1:37" x14ac:dyDescent="0.2">
      <c r="B706" s="1347" t="s">
        <v>510</v>
      </c>
      <c r="C706" s="1348"/>
      <c r="D706" s="1348"/>
      <c r="E706" s="1349"/>
      <c r="F706" s="1184" t="s">
        <v>483</v>
      </c>
      <c r="G706" s="1200" t="s">
        <v>256</v>
      </c>
      <c r="H706" s="1199" t="s">
        <v>256</v>
      </c>
      <c r="I706" s="11">
        <v>2004</v>
      </c>
      <c r="J706" s="1139"/>
      <c r="K706" s="2"/>
      <c r="L706" s="2"/>
      <c r="M706" s="2"/>
      <c r="N706" s="766">
        <v>36</v>
      </c>
      <c r="O706" s="671">
        <f t="shared" si="262"/>
        <v>34.4</v>
      </c>
      <c r="P706" s="788">
        <f t="shared" si="266"/>
        <v>33.567999999999998</v>
      </c>
      <c r="Q706" s="766">
        <v>32.799999999999997</v>
      </c>
      <c r="R706" s="671">
        <f t="shared" si="263"/>
        <v>32.349999999999994</v>
      </c>
      <c r="S706" s="766">
        <v>31.9</v>
      </c>
      <c r="T706" s="788">
        <f t="shared" si="267"/>
        <v>31.878</v>
      </c>
      <c r="U706" s="788">
        <f t="shared" si="268"/>
        <v>31.46</v>
      </c>
      <c r="V706" s="671">
        <f t="shared" si="264"/>
        <v>31.35</v>
      </c>
      <c r="W706" s="766">
        <v>30.8</v>
      </c>
      <c r="X706" s="671">
        <f t="shared" si="265"/>
        <v>29.950000000000003</v>
      </c>
      <c r="Y706" s="766">
        <v>29.1</v>
      </c>
      <c r="Z706" s="671">
        <f t="shared" ref="Z706" si="286">Y706-(0.5*(Y706-AA706))</f>
        <v>27.85</v>
      </c>
      <c r="AA706" s="766">
        <v>26.6</v>
      </c>
      <c r="AB706" s="766">
        <v>26.1</v>
      </c>
      <c r="AC706" s="766">
        <v>25.9</v>
      </c>
      <c r="AD706" s="4"/>
      <c r="AE706" s="4"/>
      <c r="AF706" s="4"/>
      <c r="AG706" s="4"/>
      <c r="AH706" s="4"/>
      <c r="AI706" s="25"/>
      <c r="AJ706" s="1102"/>
      <c r="AK706" s="1345"/>
    </row>
    <row r="707" spans="1:37" x14ac:dyDescent="0.2">
      <c r="B707" s="1350"/>
      <c r="C707" s="1351"/>
      <c r="D707" s="1351"/>
      <c r="E707" s="1352"/>
      <c r="F707" s="937"/>
      <c r="G707" s="1201"/>
      <c r="H707" s="1221"/>
      <c r="I707" s="11" t="s">
        <v>22</v>
      </c>
      <c r="J707" s="1139"/>
      <c r="K707" s="5"/>
      <c r="L707" s="5" t="s">
        <v>9</v>
      </c>
      <c r="M707" s="5"/>
      <c r="N707" s="766">
        <v>36</v>
      </c>
      <c r="O707" s="671">
        <f t="shared" si="262"/>
        <v>34.4</v>
      </c>
      <c r="P707" s="788">
        <f t="shared" si="266"/>
        <v>33.567999999999998</v>
      </c>
      <c r="Q707" s="766">
        <v>32.799999999999997</v>
      </c>
      <c r="R707" s="671">
        <f t="shared" si="263"/>
        <v>32.349999999999994</v>
      </c>
      <c r="S707" s="766">
        <v>31.9</v>
      </c>
      <c r="T707" s="788">
        <f t="shared" si="267"/>
        <v>31.878</v>
      </c>
      <c r="U707" s="788">
        <f t="shared" si="268"/>
        <v>31.46</v>
      </c>
      <c r="V707" s="671">
        <f t="shared" si="264"/>
        <v>31.35</v>
      </c>
      <c r="W707" s="766">
        <v>30.8</v>
      </c>
      <c r="X707" s="671">
        <f t="shared" si="265"/>
        <v>29.950000000000003</v>
      </c>
      <c r="Y707" s="766">
        <v>29.1</v>
      </c>
      <c r="Z707" s="671">
        <f t="shared" ref="Z707" si="287">Y707-(0.5*(Y707-AA707))</f>
        <v>27.85</v>
      </c>
      <c r="AA707" s="766">
        <v>26.6</v>
      </c>
      <c r="AB707" s="766">
        <v>26.1</v>
      </c>
      <c r="AC707" s="766">
        <v>25.9</v>
      </c>
      <c r="AD707" s="5"/>
      <c r="AE707" s="5"/>
      <c r="AF707" s="5"/>
      <c r="AG707" s="5"/>
      <c r="AH707" s="5"/>
      <c r="AI707" s="24"/>
      <c r="AJ707" s="1102"/>
      <c r="AK707" s="1345"/>
    </row>
    <row r="708" spans="1:37" x14ac:dyDescent="0.2">
      <c r="B708" s="1353"/>
      <c r="C708" s="1354"/>
      <c r="D708" s="1354"/>
      <c r="E708" s="1355"/>
      <c r="F708" s="947"/>
      <c r="G708" s="1202"/>
      <c r="H708" s="1222"/>
      <c r="I708" s="11" t="s">
        <v>23</v>
      </c>
      <c r="J708" s="1139"/>
      <c r="K708" s="5"/>
      <c r="L708" s="5" t="s">
        <v>9</v>
      </c>
      <c r="M708" s="5"/>
      <c r="N708" s="469">
        <v>36</v>
      </c>
      <c r="O708" s="671">
        <f t="shared" si="262"/>
        <v>34.4</v>
      </c>
      <c r="P708" s="790">
        <f t="shared" si="266"/>
        <v>33.567999999999998</v>
      </c>
      <c r="Q708" s="469">
        <v>32.799999999999997</v>
      </c>
      <c r="R708" s="671">
        <f t="shared" si="263"/>
        <v>32.349999999999994</v>
      </c>
      <c r="S708" s="469">
        <v>31.9</v>
      </c>
      <c r="T708" s="790">
        <f t="shared" si="267"/>
        <v>31.878</v>
      </c>
      <c r="U708" s="790">
        <f t="shared" si="268"/>
        <v>31.46</v>
      </c>
      <c r="V708" s="671">
        <f t="shared" si="264"/>
        <v>31.35</v>
      </c>
      <c r="W708" s="469">
        <v>30.8</v>
      </c>
      <c r="X708" s="671">
        <f t="shared" si="265"/>
        <v>29.950000000000003</v>
      </c>
      <c r="Y708" s="469">
        <v>29.1</v>
      </c>
      <c r="Z708" s="671">
        <f t="shared" ref="Z708" si="288">Y708-(0.5*(Y708-AA708))</f>
        <v>27.85</v>
      </c>
      <c r="AA708" s="469">
        <v>26.6</v>
      </c>
      <c r="AB708" s="469">
        <v>26.1</v>
      </c>
      <c r="AC708" s="469">
        <v>25.9</v>
      </c>
      <c r="AD708" s="5"/>
      <c r="AE708" s="5"/>
      <c r="AF708" s="5"/>
      <c r="AG708" s="5"/>
      <c r="AH708" s="5"/>
      <c r="AI708" s="24"/>
      <c r="AJ708" s="1102"/>
      <c r="AK708" s="1345"/>
    </row>
    <row r="709" spans="1:37" ht="26.25" customHeight="1" thickBot="1" x14ac:dyDescent="0.25">
      <c r="B709" s="376" t="s">
        <v>487</v>
      </c>
      <c r="C709" s="377" t="s">
        <v>517</v>
      </c>
      <c r="D709" s="1219" t="s">
        <v>508</v>
      </c>
      <c r="E709" s="1220"/>
      <c r="F709" s="381" t="s">
        <v>483</v>
      </c>
      <c r="G709" s="383" t="s">
        <v>256</v>
      </c>
      <c r="H709" s="382" t="s">
        <v>256</v>
      </c>
      <c r="I709" s="378" t="s">
        <v>523</v>
      </c>
      <c r="J709" s="1190"/>
      <c r="K709" s="379"/>
      <c r="L709" s="379">
        <v>36</v>
      </c>
      <c r="M709" s="379"/>
      <c r="N709" s="379">
        <v>36</v>
      </c>
      <c r="O709" s="671">
        <f t="shared" si="262"/>
        <v>34.4</v>
      </c>
      <c r="P709" s="791">
        <f t="shared" si="266"/>
        <v>33.567999999999998</v>
      </c>
      <c r="Q709" s="379">
        <v>32.799999999999997</v>
      </c>
      <c r="R709" s="671">
        <f t="shared" si="263"/>
        <v>32.349999999999994</v>
      </c>
      <c r="S709" s="379">
        <v>31.9</v>
      </c>
      <c r="T709" s="791">
        <f t="shared" si="267"/>
        <v>31.878</v>
      </c>
      <c r="U709" s="791">
        <f t="shared" si="268"/>
        <v>31.46</v>
      </c>
      <c r="V709" s="671">
        <f t="shared" si="264"/>
        <v>31.35</v>
      </c>
      <c r="W709" s="379">
        <v>30.8</v>
      </c>
      <c r="X709" s="671">
        <f t="shared" si="265"/>
        <v>29.950000000000003</v>
      </c>
      <c r="Y709" s="379">
        <v>29.1</v>
      </c>
      <c r="Z709" s="671">
        <f t="shared" ref="Z709" si="289">Y709-(0.5*(Y709-AA709))</f>
        <v>27.85</v>
      </c>
      <c r="AA709" s="379">
        <v>26.6</v>
      </c>
      <c r="AB709" s="379">
        <v>26.1</v>
      </c>
      <c r="AC709" s="379">
        <v>25.9</v>
      </c>
      <c r="AD709" s="379"/>
      <c r="AE709" s="379"/>
      <c r="AF709" s="379"/>
      <c r="AG709" s="379"/>
      <c r="AH709" s="379"/>
      <c r="AI709" s="380"/>
      <c r="AJ709" s="1102"/>
      <c r="AK709" s="1345"/>
    </row>
    <row r="710" spans="1:37" ht="13.5" thickBot="1" x14ac:dyDescent="0.25">
      <c r="B710" s="33"/>
      <c r="C710" s="33"/>
      <c r="D710" s="33"/>
      <c r="E710" s="33"/>
      <c r="F710" s="100"/>
      <c r="G710" s="33"/>
      <c r="H710" s="912" t="s">
        <v>94</v>
      </c>
      <c r="I710" s="913"/>
      <c r="J710" s="914"/>
      <c r="K710" s="49">
        <f>MIN(K688:K709)</f>
        <v>60</v>
      </c>
      <c r="L710" s="49">
        <f>MIN(L688:L709)</f>
        <v>36</v>
      </c>
      <c r="M710" s="49"/>
      <c r="N710" s="49">
        <f>MIN(N688:N709)</f>
        <v>36</v>
      </c>
      <c r="O710" s="49"/>
      <c r="P710" s="789">
        <f t="shared" si="266"/>
        <v>33.567999999999998</v>
      </c>
      <c r="Q710" s="49">
        <f>MIN(Q688:Q709)</f>
        <v>32.799999999999997</v>
      </c>
      <c r="R710" s="49"/>
      <c r="S710" s="49">
        <f>MIN(S688:S709)</f>
        <v>31.9</v>
      </c>
      <c r="T710" s="789">
        <f t="shared" si="267"/>
        <v>31.878</v>
      </c>
      <c r="U710" s="789">
        <f t="shared" si="268"/>
        <v>31.46</v>
      </c>
      <c r="V710" s="49"/>
      <c r="W710" s="49">
        <f>MIN(W688:W709)</f>
        <v>30.8</v>
      </c>
      <c r="X710" s="49"/>
      <c r="Y710" s="49">
        <f>MIN(Y688:Y709)</f>
        <v>29.1</v>
      </c>
      <c r="Z710" s="49"/>
      <c r="AA710" s="49">
        <f>MIN(AA688:AA709)</f>
        <v>26.6</v>
      </c>
      <c r="AB710" s="49">
        <f>MIN(AB688:AB709)</f>
        <v>26.1</v>
      </c>
      <c r="AC710" s="49">
        <f>MIN(AC688:AC709)</f>
        <v>25.9</v>
      </c>
      <c r="AD710" s="135"/>
      <c r="AE710" s="135"/>
      <c r="AF710" s="135"/>
      <c r="AG710" s="135"/>
      <c r="AH710" s="135"/>
      <c r="AI710" s="136"/>
      <c r="AJ710" s="1103"/>
      <c r="AK710" s="1346"/>
    </row>
    <row r="712" spans="1:37" ht="13.5" thickBot="1" x14ac:dyDescent="0.25"/>
    <row r="713" spans="1:37" x14ac:dyDescent="0.2">
      <c r="B713" s="915"/>
      <c r="C713" s="916"/>
      <c r="D713" s="916"/>
      <c r="E713" s="916"/>
      <c r="F713" s="916"/>
      <c r="G713" s="916"/>
      <c r="H713" s="916"/>
      <c r="I713" s="916"/>
      <c r="J713" s="917"/>
      <c r="K713" s="921" t="s">
        <v>95</v>
      </c>
      <c r="L713" s="922"/>
      <c r="M713" s="922"/>
      <c r="N713" s="922"/>
      <c r="O713" s="922"/>
      <c r="P713" s="922"/>
      <c r="Q713" s="922"/>
      <c r="R713" s="922"/>
      <c r="S713" s="922"/>
      <c r="T713" s="922"/>
      <c r="U713" s="922"/>
      <c r="V713" s="922"/>
      <c r="W713" s="922"/>
      <c r="X713" s="922"/>
      <c r="Y713" s="922"/>
      <c r="Z713" s="922"/>
      <c r="AA713" s="922"/>
      <c r="AB713" s="922"/>
      <c r="AC713" s="922"/>
      <c r="AD713" s="922"/>
      <c r="AE713" s="922"/>
      <c r="AF713" s="922"/>
      <c r="AG713" s="922"/>
      <c r="AH713" s="922"/>
      <c r="AI713" s="922"/>
      <c r="AJ713" s="1339" t="s">
        <v>552</v>
      </c>
      <c r="AK713" s="1356" t="s">
        <v>553</v>
      </c>
    </row>
    <row r="714" spans="1:37" ht="13.5" thickBot="1" x14ac:dyDescent="0.25">
      <c r="B714" s="987"/>
      <c r="C714" s="988"/>
      <c r="D714" s="988"/>
      <c r="E714" s="988"/>
      <c r="F714" s="988"/>
      <c r="G714" s="988"/>
      <c r="H714" s="919"/>
      <c r="I714" s="919"/>
      <c r="J714" s="920"/>
      <c r="K714" s="949" t="s">
        <v>169</v>
      </c>
      <c r="L714" s="950"/>
      <c r="M714" s="950"/>
      <c r="N714" s="950"/>
      <c r="O714" s="950"/>
      <c r="P714" s="950"/>
      <c r="Q714" s="950"/>
      <c r="R714" s="950"/>
      <c r="S714" s="950"/>
      <c r="T714" s="950"/>
      <c r="U714" s="950"/>
      <c r="V714" s="950"/>
      <c r="W714" s="950"/>
      <c r="X714" s="950"/>
      <c r="Y714" s="950"/>
      <c r="Z714" s="950"/>
      <c r="AA714" s="950"/>
      <c r="AB714" s="950"/>
      <c r="AC714" s="950"/>
      <c r="AD714" s="950"/>
      <c r="AE714" s="950"/>
      <c r="AF714" s="950"/>
      <c r="AG714" s="950"/>
      <c r="AH714" s="950"/>
      <c r="AI714" s="950"/>
      <c r="AJ714" s="1102"/>
      <c r="AK714" s="1343"/>
    </row>
    <row r="715" spans="1:37" ht="26.25" thickBot="1" x14ac:dyDescent="0.25">
      <c r="B715" s="51" t="s">
        <v>41</v>
      </c>
      <c r="C715" s="52" t="s">
        <v>42</v>
      </c>
      <c r="D715" s="971" t="s">
        <v>43</v>
      </c>
      <c r="E715" s="972"/>
      <c r="F715" s="88" t="s">
        <v>177</v>
      </c>
      <c r="G715" s="95" t="s">
        <v>47</v>
      </c>
      <c r="H715" s="54" t="s">
        <v>0</v>
      </c>
      <c r="I715" s="55" t="s">
        <v>1</v>
      </c>
      <c r="J715" s="55" t="s">
        <v>2</v>
      </c>
      <c r="K715" s="56" t="s">
        <v>3</v>
      </c>
      <c r="L715" s="56" t="s">
        <v>4</v>
      </c>
      <c r="M715" s="57" t="s">
        <v>5</v>
      </c>
      <c r="N715" s="58" t="s">
        <v>6</v>
      </c>
      <c r="O715" s="58">
        <v>150</v>
      </c>
      <c r="P715" s="779">
        <v>176</v>
      </c>
      <c r="Q715" s="58">
        <v>200</v>
      </c>
      <c r="R715" s="58">
        <v>250</v>
      </c>
      <c r="S715" s="58">
        <v>300</v>
      </c>
      <c r="T715" s="783">
        <v>302</v>
      </c>
      <c r="U715" s="779">
        <v>340</v>
      </c>
      <c r="V715" s="783">
        <v>350</v>
      </c>
      <c r="W715" s="58">
        <v>400</v>
      </c>
      <c r="X715" s="58">
        <v>450</v>
      </c>
      <c r="Y715" s="58">
        <v>500</v>
      </c>
      <c r="Z715" s="58">
        <v>550</v>
      </c>
      <c r="AA715" s="58">
        <v>600</v>
      </c>
      <c r="AB715" s="58">
        <v>650</v>
      </c>
      <c r="AC715" s="58">
        <v>700</v>
      </c>
      <c r="AD715" s="58">
        <v>750</v>
      </c>
      <c r="AE715" s="58">
        <v>800</v>
      </c>
      <c r="AF715" s="58">
        <v>850</v>
      </c>
      <c r="AG715" s="58">
        <v>900</v>
      </c>
      <c r="AH715" s="58">
        <v>950</v>
      </c>
      <c r="AI715" s="873">
        <v>1000</v>
      </c>
      <c r="AJ715" s="1102"/>
      <c r="AK715" s="1343"/>
    </row>
    <row r="716" spans="1:37" x14ac:dyDescent="0.2">
      <c r="A716" s="367"/>
      <c r="B716" s="925" t="s">
        <v>48</v>
      </c>
      <c r="C716" s="928" t="s">
        <v>223</v>
      </c>
      <c r="D716" s="932" t="s">
        <v>74</v>
      </c>
      <c r="E716" s="933"/>
      <c r="F716" s="982" t="s">
        <v>96</v>
      </c>
      <c r="G716" s="940" t="s">
        <v>96</v>
      </c>
      <c r="H716" s="1179" t="s">
        <v>203</v>
      </c>
      <c r="I716" s="38">
        <v>1989</v>
      </c>
      <c r="J716" s="979" t="s">
        <v>645</v>
      </c>
      <c r="K716" s="39">
        <v>145</v>
      </c>
      <c r="L716" s="39">
        <v>125</v>
      </c>
      <c r="M716" s="39"/>
      <c r="N716" s="39">
        <v>125</v>
      </c>
      <c r="O716" s="671">
        <f t="shared" ref="O716:O728" si="290">N716-(0.5*(N716-Q716))</f>
        <v>120.3</v>
      </c>
      <c r="P716" s="787">
        <f>IF(O716="",IF(N716="","",(N716-(N716-Q716)/($Q$5-$N$5)*($P$5-$N$5))),(O716-(O716-Q716)/($Q$5-$O$5)*($P$5-$O$5)))</f>
        <v>117.85599999999999</v>
      </c>
      <c r="Q716" s="39">
        <v>115.6</v>
      </c>
      <c r="R716" s="671">
        <f t="shared" ref="R716:R728" si="291">Q716-(0.5*(Q716-S716))</f>
        <v>113.15</v>
      </c>
      <c r="S716" s="39">
        <v>110.7</v>
      </c>
      <c r="T716" s="787">
        <f>IF(S716="","",(S716-(S716-W716)/($W$5-$S$5)*($T$5-$S$5)))</f>
        <v>110.62400000000001</v>
      </c>
      <c r="U716" s="787">
        <f>IF(S716="","",(S716-(S716-W716)/($W$5-$S$5)*($U$5-$S$5)))</f>
        <v>109.18</v>
      </c>
      <c r="V716" s="787">
        <f>IF(S716="","",(S716-(S716-W716)/($W$5-$S$5)*($V$5-$S$5)))</f>
        <v>108.80000000000001</v>
      </c>
      <c r="W716" s="39">
        <v>106.9</v>
      </c>
      <c r="X716" s="671">
        <f t="shared" ref="X716:X741" si="292">W716-(0.5*(W716-Y716))</f>
        <v>105.2</v>
      </c>
      <c r="Y716" s="39">
        <v>103.5</v>
      </c>
      <c r="Z716" s="671">
        <f t="shared" ref="Z716:Z741" si="293">Y716-(0.5*(Y716-AA716))</f>
        <v>102.2</v>
      </c>
      <c r="AA716" s="39">
        <v>100.9</v>
      </c>
      <c r="AB716" s="39">
        <v>99.5</v>
      </c>
      <c r="AC716" s="39"/>
      <c r="AD716" s="39"/>
      <c r="AE716" s="39"/>
      <c r="AF716" s="39"/>
      <c r="AG716" s="39"/>
      <c r="AH716" s="39"/>
      <c r="AI716" s="855"/>
      <c r="AJ716" s="1102"/>
      <c r="AK716" s="1343"/>
    </row>
    <row r="717" spans="1:37" x14ac:dyDescent="0.2">
      <c r="A717" s="367"/>
      <c r="B717" s="925"/>
      <c r="C717" s="928"/>
      <c r="D717" s="932"/>
      <c r="E717" s="933"/>
      <c r="F717" s="982"/>
      <c r="G717" s="940"/>
      <c r="H717" s="962"/>
      <c r="I717" s="1" t="s">
        <v>32</v>
      </c>
      <c r="J717" s="980"/>
      <c r="K717" s="5"/>
      <c r="L717" s="5" t="s">
        <v>9</v>
      </c>
      <c r="M717" s="5"/>
      <c r="N717" s="469">
        <v>125</v>
      </c>
      <c r="O717" s="671">
        <f t="shared" si="290"/>
        <v>120.3</v>
      </c>
      <c r="P717" s="788">
        <f t="shared" ref="P717:P741" si="294">IF(O717="",IF(N717="","",(N717-(N717-Q717)/($Q$5-$N$5)*($P$5-$N$5))),(O717-(O717-Q717)/($Q$5-$O$5)*($P$5-$O$5)))</f>
        <v>117.85599999999999</v>
      </c>
      <c r="Q717" s="469">
        <v>115.6</v>
      </c>
      <c r="R717" s="671">
        <f t="shared" si="291"/>
        <v>113.15</v>
      </c>
      <c r="S717" s="469">
        <v>110.7</v>
      </c>
      <c r="T717" s="788">
        <f t="shared" ref="T717:T741" si="295">IF(S717="","",(S717-(S717-W717)/($W$5-$S$5)*($T$5-$S$5)))</f>
        <v>110.62400000000001</v>
      </c>
      <c r="U717" s="788">
        <f t="shared" ref="U717:U741" si="296">IF(S717="","",(S717-(S717-W717)/($W$5-$S$5)*($U$5-$S$5)))</f>
        <v>109.18</v>
      </c>
      <c r="V717" s="788">
        <f t="shared" ref="V717:V741" si="297">IF(S717="","",(S717-(S717-W717)/($W$5-$S$5)*($V$5-$S$5)))</f>
        <v>108.80000000000001</v>
      </c>
      <c r="W717" s="469">
        <v>106.9</v>
      </c>
      <c r="X717" s="671">
        <f t="shared" si="292"/>
        <v>105.2</v>
      </c>
      <c r="Y717" s="469">
        <v>103.5</v>
      </c>
      <c r="Z717" s="671">
        <f t="shared" si="293"/>
        <v>102.2</v>
      </c>
      <c r="AA717" s="469">
        <v>100.9</v>
      </c>
      <c r="AB717" s="469">
        <v>99.5</v>
      </c>
      <c r="AC717" s="5"/>
      <c r="AD717" s="5"/>
      <c r="AE717" s="5"/>
      <c r="AF717" s="5"/>
      <c r="AG717" s="5"/>
      <c r="AH717" s="5"/>
      <c r="AI717" s="871"/>
      <c r="AJ717" s="1102"/>
      <c r="AK717" s="1343"/>
    </row>
    <row r="718" spans="1:37" x14ac:dyDescent="0.2">
      <c r="A718" s="367"/>
      <c r="B718" s="925"/>
      <c r="C718" s="928"/>
      <c r="D718" s="932"/>
      <c r="E718" s="933"/>
      <c r="F718" s="982"/>
      <c r="G718" s="940"/>
      <c r="H718" s="962"/>
      <c r="I718" s="1" t="s">
        <v>35</v>
      </c>
      <c r="J718" s="980"/>
      <c r="K718" s="5"/>
      <c r="L718" s="5" t="s">
        <v>9</v>
      </c>
      <c r="M718" s="5"/>
      <c r="N718" s="469">
        <v>125</v>
      </c>
      <c r="O718" s="671">
        <f t="shared" si="290"/>
        <v>120.3</v>
      </c>
      <c r="P718" s="788">
        <f t="shared" si="294"/>
        <v>117.85599999999999</v>
      </c>
      <c r="Q718" s="469">
        <v>115.6</v>
      </c>
      <c r="R718" s="671">
        <f t="shared" si="291"/>
        <v>113.15</v>
      </c>
      <c r="S718" s="469">
        <v>110.7</v>
      </c>
      <c r="T718" s="788">
        <f t="shared" si="295"/>
        <v>110.62400000000001</v>
      </c>
      <c r="U718" s="788">
        <f t="shared" si="296"/>
        <v>109.18</v>
      </c>
      <c r="V718" s="788">
        <f t="shared" si="297"/>
        <v>108.80000000000001</v>
      </c>
      <c r="W718" s="469">
        <v>106.9</v>
      </c>
      <c r="X718" s="671">
        <f t="shared" si="292"/>
        <v>105.2</v>
      </c>
      <c r="Y718" s="469">
        <v>103.5</v>
      </c>
      <c r="Z718" s="671">
        <f t="shared" si="293"/>
        <v>102.2</v>
      </c>
      <c r="AA718" s="469">
        <v>100.9</v>
      </c>
      <c r="AB718" s="469">
        <v>99.5</v>
      </c>
      <c r="AC718" s="5"/>
      <c r="AD718" s="5"/>
      <c r="AE718" s="5"/>
      <c r="AF718" s="5"/>
      <c r="AG718" s="5"/>
      <c r="AH718" s="5"/>
      <c r="AI718" s="871"/>
      <c r="AJ718" s="1102"/>
      <c r="AK718" s="1343"/>
    </row>
    <row r="719" spans="1:37" x14ac:dyDescent="0.2">
      <c r="A719" s="367"/>
      <c r="B719" s="985"/>
      <c r="C719" s="986"/>
      <c r="D719" s="945"/>
      <c r="E719" s="946"/>
      <c r="F719" s="996"/>
      <c r="G719" s="948"/>
      <c r="H719" s="963"/>
      <c r="I719" s="1" t="s">
        <v>10</v>
      </c>
      <c r="J719" s="980"/>
      <c r="K719" s="5"/>
      <c r="L719" s="5" t="s">
        <v>9</v>
      </c>
      <c r="M719" s="5"/>
      <c r="N719" s="469">
        <v>125</v>
      </c>
      <c r="O719" s="671">
        <f t="shared" si="290"/>
        <v>120.3</v>
      </c>
      <c r="P719" s="788">
        <f t="shared" si="294"/>
        <v>117.85599999999999</v>
      </c>
      <c r="Q719" s="469">
        <v>115.6</v>
      </c>
      <c r="R719" s="671">
        <f t="shared" si="291"/>
        <v>113.15</v>
      </c>
      <c r="S719" s="469">
        <v>110.7</v>
      </c>
      <c r="T719" s="788">
        <f t="shared" si="295"/>
        <v>110.62400000000001</v>
      </c>
      <c r="U719" s="788">
        <f t="shared" si="296"/>
        <v>109.18</v>
      </c>
      <c r="V719" s="788">
        <f t="shared" si="297"/>
        <v>108.80000000000001</v>
      </c>
      <c r="W719" s="469">
        <v>106.9</v>
      </c>
      <c r="X719" s="671">
        <f t="shared" si="292"/>
        <v>105.2</v>
      </c>
      <c r="Y719" s="469">
        <v>103.5</v>
      </c>
      <c r="Z719" s="671">
        <f t="shared" si="293"/>
        <v>102.2</v>
      </c>
      <c r="AA719" s="469">
        <v>100.9</v>
      </c>
      <c r="AB719" s="469">
        <v>99.5</v>
      </c>
      <c r="AC719" s="5"/>
      <c r="AD719" s="5"/>
      <c r="AE719" s="5"/>
      <c r="AF719" s="5"/>
      <c r="AG719" s="5"/>
      <c r="AH719" s="5"/>
      <c r="AI719" s="871"/>
      <c r="AJ719" s="1102"/>
      <c r="AK719" s="1343"/>
    </row>
    <row r="720" spans="1:37" x14ac:dyDescent="0.2">
      <c r="A720" s="367"/>
      <c r="B720" s="924" t="s">
        <v>57</v>
      </c>
      <c r="C720" s="927" t="s">
        <v>224</v>
      </c>
      <c r="D720" s="930" t="s">
        <v>75</v>
      </c>
      <c r="E720" s="931"/>
      <c r="F720" s="981">
        <v>650</v>
      </c>
      <c r="G720" s="939" t="s">
        <v>540</v>
      </c>
      <c r="H720" s="961" t="s">
        <v>203</v>
      </c>
      <c r="I720" s="1">
        <v>1992</v>
      </c>
      <c r="J720" s="980"/>
      <c r="K720" s="2">
        <v>145</v>
      </c>
      <c r="L720" s="2">
        <v>125</v>
      </c>
      <c r="M720" s="2">
        <v>125</v>
      </c>
      <c r="N720" s="469">
        <v>125</v>
      </c>
      <c r="O720" s="671">
        <f t="shared" si="290"/>
        <v>120.3</v>
      </c>
      <c r="P720" s="788">
        <f t="shared" si="294"/>
        <v>117.85599999999999</v>
      </c>
      <c r="Q720" s="469">
        <v>115.6</v>
      </c>
      <c r="R720" s="671">
        <f t="shared" si="291"/>
        <v>113.15</v>
      </c>
      <c r="S720" s="469">
        <v>110.7</v>
      </c>
      <c r="T720" s="788">
        <f t="shared" si="295"/>
        <v>110.62400000000001</v>
      </c>
      <c r="U720" s="788">
        <f t="shared" si="296"/>
        <v>109.18</v>
      </c>
      <c r="V720" s="788">
        <f t="shared" si="297"/>
        <v>108.80000000000001</v>
      </c>
      <c r="W720" s="469">
        <v>106.9</v>
      </c>
      <c r="X720" s="671">
        <f t="shared" si="292"/>
        <v>105.2</v>
      </c>
      <c r="Y720" s="469">
        <v>103.5</v>
      </c>
      <c r="Z720" s="671">
        <f t="shared" si="293"/>
        <v>102.2</v>
      </c>
      <c r="AA720" s="469">
        <v>100.9</v>
      </c>
      <c r="AB720" s="469">
        <v>99.5</v>
      </c>
      <c r="AC720" s="2"/>
      <c r="AD720" s="2"/>
      <c r="AE720" s="2"/>
      <c r="AF720" s="2"/>
      <c r="AG720" s="2"/>
      <c r="AH720" s="2"/>
      <c r="AI720" s="854"/>
      <c r="AJ720" s="1102"/>
      <c r="AK720" s="1343"/>
    </row>
    <row r="721" spans="1:37" x14ac:dyDescent="0.2">
      <c r="A721" s="367"/>
      <c r="B721" s="925"/>
      <c r="C721" s="928"/>
      <c r="D721" s="932"/>
      <c r="E721" s="933"/>
      <c r="F721" s="982"/>
      <c r="G721" s="940"/>
      <c r="H721" s="962"/>
      <c r="I721" s="1" t="s">
        <v>11</v>
      </c>
      <c r="J721" s="980"/>
      <c r="K721" s="5"/>
      <c r="L721" s="5" t="s">
        <v>9</v>
      </c>
      <c r="M721" s="5"/>
      <c r="N721" s="469">
        <v>125</v>
      </c>
      <c r="O721" s="671">
        <f t="shared" si="290"/>
        <v>120.3</v>
      </c>
      <c r="P721" s="788">
        <f t="shared" si="294"/>
        <v>117.85599999999999</v>
      </c>
      <c r="Q721" s="469">
        <v>115.6</v>
      </c>
      <c r="R721" s="671">
        <f t="shared" si="291"/>
        <v>113.15</v>
      </c>
      <c r="S721" s="469">
        <v>110.7</v>
      </c>
      <c r="T721" s="788">
        <f t="shared" si="295"/>
        <v>110.62400000000001</v>
      </c>
      <c r="U721" s="788">
        <f t="shared" si="296"/>
        <v>109.18</v>
      </c>
      <c r="V721" s="788">
        <f t="shared" si="297"/>
        <v>108.80000000000001</v>
      </c>
      <c r="W721" s="469">
        <v>106.9</v>
      </c>
      <c r="X721" s="671">
        <f t="shared" si="292"/>
        <v>105.2</v>
      </c>
      <c r="Y721" s="469">
        <v>103.5</v>
      </c>
      <c r="Z721" s="671">
        <f t="shared" si="293"/>
        <v>102.2</v>
      </c>
      <c r="AA721" s="469">
        <v>100.9</v>
      </c>
      <c r="AB721" s="469">
        <v>99.5</v>
      </c>
      <c r="AC721" s="5"/>
      <c r="AD721" s="5"/>
      <c r="AE721" s="5"/>
      <c r="AF721" s="5"/>
      <c r="AG721" s="5"/>
      <c r="AH721" s="5"/>
      <c r="AI721" s="871"/>
      <c r="AJ721" s="1102"/>
      <c r="AK721" s="1343"/>
    </row>
    <row r="722" spans="1:37" x14ac:dyDescent="0.2">
      <c r="A722" s="367"/>
      <c r="B722" s="925"/>
      <c r="C722" s="928"/>
      <c r="D722" s="932"/>
      <c r="E722" s="933"/>
      <c r="F722" s="982"/>
      <c r="G722" s="940"/>
      <c r="H722" s="962"/>
      <c r="I722" s="1" t="s">
        <v>12</v>
      </c>
      <c r="J722" s="980"/>
      <c r="K722" s="5"/>
      <c r="L722" s="5" t="s">
        <v>9</v>
      </c>
      <c r="M722" s="5"/>
      <c r="N722" s="469">
        <v>125</v>
      </c>
      <c r="O722" s="671">
        <f t="shared" si="290"/>
        <v>120.3</v>
      </c>
      <c r="P722" s="788">
        <f t="shared" si="294"/>
        <v>117.85599999999999</v>
      </c>
      <c r="Q722" s="469">
        <v>115.6</v>
      </c>
      <c r="R722" s="671">
        <f t="shared" si="291"/>
        <v>113.15</v>
      </c>
      <c r="S722" s="469">
        <v>110.7</v>
      </c>
      <c r="T722" s="788">
        <f t="shared" si="295"/>
        <v>110.62400000000001</v>
      </c>
      <c r="U722" s="788">
        <f t="shared" si="296"/>
        <v>109.18</v>
      </c>
      <c r="V722" s="788">
        <f t="shared" si="297"/>
        <v>108.80000000000001</v>
      </c>
      <c r="W722" s="469">
        <v>106.9</v>
      </c>
      <c r="X722" s="671">
        <f t="shared" si="292"/>
        <v>105.2</v>
      </c>
      <c r="Y722" s="469">
        <v>103.5</v>
      </c>
      <c r="Z722" s="671">
        <f t="shared" si="293"/>
        <v>102.2</v>
      </c>
      <c r="AA722" s="469">
        <v>100.9</v>
      </c>
      <c r="AB722" s="469">
        <v>99.5</v>
      </c>
      <c r="AC722" s="5"/>
      <c r="AD722" s="5"/>
      <c r="AE722" s="5"/>
      <c r="AF722" s="5"/>
      <c r="AG722" s="5"/>
      <c r="AH722" s="5"/>
      <c r="AI722" s="871"/>
      <c r="AJ722" s="1102"/>
      <c r="AK722" s="1343"/>
    </row>
    <row r="723" spans="1:37" x14ac:dyDescent="0.2">
      <c r="A723" s="367"/>
      <c r="B723" s="985"/>
      <c r="C723" s="986"/>
      <c r="D723" s="945"/>
      <c r="E723" s="946"/>
      <c r="F723" s="996"/>
      <c r="G723" s="948"/>
      <c r="H723" s="963"/>
      <c r="I723" s="1" t="s">
        <v>13</v>
      </c>
      <c r="J723" s="980"/>
      <c r="K723" s="5"/>
      <c r="L723" s="5" t="s">
        <v>9</v>
      </c>
      <c r="M723" s="5"/>
      <c r="N723" s="469">
        <v>125</v>
      </c>
      <c r="O723" s="671">
        <f t="shared" si="290"/>
        <v>120.3</v>
      </c>
      <c r="P723" s="788">
        <f t="shared" si="294"/>
        <v>117.85599999999999</v>
      </c>
      <c r="Q723" s="469">
        <v>115.6</v>
      </c>
      <c r="R723" s="671">
        <f t="shared" si="291"/>
        <v>113.15</v>
      </c>
      <c r="S723" s="469">
        <v>110.7</v>
      </c>
      <c r="T723" s="788">
        <f t="shared" si="295"/>
        <v>110.62400000000001</v>
      </c>
      <c r="U723" s="788">
        <f t="shared" si="296"/>
        <v>109.18</v>
      </c>
      <c r="V723" s="788">
        <f t="shared" si="297"/>
        <v>108.80000000000001</v>
      </c>
      <c r="W723" s="469">
        <v>106.9</v>
      </c>
      <c r="X723" s="671">
        <f t="shared" si="292"/>
        <v>105.2</v>
      </c>
      <c r="Y723" s="469">
        <v>103.5</v>
      </c>
      <c r="Z723" s="671">
        <f t="shared" si="293"/>
        <v>102.2</v>
      </c>
      <c r="AA723" s="469">
        <v>100.9</v>
      </c>
      <c r="AB723" s="469">
        <v>99.5</v>
      </c>
      <c r="AC723" s="5"/>
      <c r="AD723" s="5"/>
      <c r="AE723" s="5"/>
      <c r="AF723" s="5"/>
      <c r="AG723" s="5"/>
      <c r="AH723" s="5"/>
      <c r="AI723" s="871"/>
      <c r="AJ723" s="1102"/>
      <c r="AK723" s="1343"/>
    </row>
    <row r="724" spans="1:37" x14ac:dyDescent="0.2">
      <c r="A724" s="367"/>
      <c r="B724" s="924" t="s">
        <v>57</v>
      </c>
      <c r="C724" s="927" t="s">
        <v>77</v>
      </c>
      <c r="D724" s="930" t="s">
        <v>73</v>
      </c>
      <c r="E724" s="931"/>
      <c r="F724" s="981">
        <v>650</v>
      </c>
      <c r="G724" s="939" t="s">
        <v>540</v>
      </c>
      <c r="H724" s="961" t="s">
        <v>203</v>
      </c>
      <c r="I724" s="1">
        <v>1995</v>
      </c>
      <c r="J724" s="980"/>
      <c r="K724" s="2">
        <v>145</v>
      </c>
      <c r="L724" s="2">
        <v>125</v>
      </c>
      <c r="M724" s="2">
        <v>125</v>
      </c>
      <c r="N724" s="469">
        <v>125</v>
      </c>
      <c r="O724" s="671">
        <f t="shared" si="290"/>
        <v>120.3</v>
      </c>
      <c r="P724" s="788">
        <f t="shared" si="294"/>
        <v>117.85599999999999</v>
      </c>
      <c r="Q724" s="469">
        <v>115.6</v>
      </c>
      <c r="R724" s="671">
        <f t="shared" si="291"/>
        <v>113.15</v>
      </c>
      <c r="S724" s="469">
        <v>110.7</v>
      </c>
      <c r="T724" s="788">
        <f t="shared" si="295"/>
        <v>110.62400000000001</v>
      </c>
      <c r="U724" s="788">
        <f t="shared" si="296"/>
        <v>109.18</v>
      </c>
      <c r="V724" s="788">
        <f t="shared" si="297"/>
        <v>108.80000000000001</v>
      </c>
      <c r="W724" s="469">
        <v>106.9</v>
      </c>
      <c r="X724" s="671">
        <f t="shared" si="292"/>
        <v>105.2</v>
      </c>
      <c r="Y724" s="469">
        <v>103.5</v>
      </c>
      <c r="Z724" s="671">
        <f t="shared" si="293"/>
        <v>102.2</v>
      </c>
      <c r="AA724" s="469">
        <v>100.9</v>
      </c>
      <c r="AB724" s="469">
        <v>99.5</v>
      </c>
      <c r="AC724" s="2"/>
      <c r="AD724" s="2"/>
      <c r="AE724" s="2"/>
      <c r="AF724" s="2"/>
      <c r="AG724" s="2"/>
      <c r="AH724" s="2"/>
      <c r="AI724" s="854"/>
      <c r="AJ724" s="1102"/>
      <c r="AK724" s="1343"/>
    </row>
    <row r="725" spans="1:37" x14ac:dyDescent="0.2">
      <c r="A725" s="367"/>
      <c r="B725" s="925"/>
      <c r="C725" s="928"/>
      <c r="D725" s="932"/>
      <c r="E725" s="933"/>
      <c r="F725" s="982"/>
      <c r="G725" s="940"/>
      <c r="H725" s="962"/>
      <c r="I725" s="1" t="s">
        <v>26</v>
      </c>
      <c r="J725" s="980"/>
      <c r="K725" s="5"/>
      <c r="L725" s="5" t="s">
        <v>9</v>
      </c>
      <c r="M725" s="5"/>
      <c r="N725" s="469">
        <v>125</v>
      </c>
      <c r="O725" s="671">
        <f t="shared" si="290"/>
        <v>120.3</v>
      </c>
      <c r="P725" s="788">
        <f t="shared" si="294"/>
        <v>117.85599999999999</v>
      </c>
      <c r="Q725" s="469">
        <v>115.6</v>
      </c>
      <c r="R725" s="671">
        <f t="shared" si="291"/>
        <v>113.15</v>
      </c>
      <c r="S725" s="469">
        <v>110.7</v>
      </c>
      <c r="T725" s="788">
        <f t="shared" si="295"/>
        <v>110.62400000000001</v>
      </c>
      <c r="U725" s="788">
        <f t="shared" si="296"/>
        <v>109.18</v>
      </c>
      <c r="V725" s="788">
        <f t="shared" si="297"/>
        <v>108.80000000000001</v>
      </c>
      <c r="W725" s="469">
        <v>106.9</v>
      </c>
      <c r="X725" s="671">
        <f t="shared" si="292"/>
        <v>105.2</v>
      </c>
      <c r="Y725" s="469">
        <v>103.5</v>
      </c>
      <c r="Z725" s="671">
        <f t="shared" si="293"/>
        <v>102.2</v>
      </c>
      <c r="AA725" s="469">
        <v>100.9</v>
      </c>
      <c r="AB725" s="469">
        <v>99.5</v>
      </c>
      <c r="AC725" s="5"/>
      <c r="AD725" s="5"/>
      <c r="AE725" s="5"/>
      <c r="AF725" s="5"/>
      <c r="AG725" s="5"/>
      <c r="AH725" s="5"/>
      <c r="AI725" s="871"/>
      <c r="AJ725" s="1102"/>
      <c r="AK725" s="1343"/>
    </row>
    <row r="726" spans="1:37" x14ac:dyDescent="0.2">
      <c r="A726" s="367"/>
      <c r="B726" s="925"/>
      <c r="C726" s="928"/>
      <c r="D726" s="932"/>
      <c r="E726" s="933"/>
      <c r="F726" s="982"/>
      <c r="G726" s="940"/>
      <c r="H726" s="962"/>
      <c r="I726" s="1" t="s">
        <v>15</v>
      </c>
      <c r="J726" s="980"/>
      <c r="K726" s="5"/>
      <c r="L726" s="5" t="s">
        <v>9</v>
      </c>
      <c r="M726" s="5"/>
      <c r="N726" s="469">
        <v>125</v>
      </c>
      <c r="O726" s="671">
        <f t="shared" si="290"/>
        <v>120.3</v>
      </c>
      <c r="P726" s="788">
        <f t="shared" si="294"/>
        <v>117.85599999999999</v>
      </c>
      <c r="Q726" s="469">
        <v>115.6</v>
      </c>
      <c r="R726" s="671">
        <f t="shared" si="291"/>
        <v>113.15</v>
      </c>
      <c r="S726" s="469">
        <v>110.7</v>
      </c>
      <c r="T726" s="788">
        <f t="shared" si="295"/>
        <v>110.62400000000001</v>
      </c>
      <c r="U726" s="788">
        <f t="shared" si="296"/>
        <v>109.18</v>
      </c>
      <c r="V726" s="788">
        <f t="shared" si="297"/>
        <v>108.80000000000001</v>
      </c>
      <c r="W726" s="469">
        <v>106.9</v>
      </c>
      <c r="X726" s="671">
        <f t="shared" si="292"/>
        <v>105.2</v>
      </c>
      <c r="Y726" s="469">
        <v>103.5</v>
      </c>
      <c r="Z726" s="671">
        <f t="shared" si="293"/>
        <v>102.2</v>
      </c>
      <c r="AA726" s="469">
        <v>100.9</v>
      </c>
      <c r="AB726" s="469">
        <v>99.5</v>
      </c>
      <c r="AC726" s="5"/>
      <c r="AD726" s="5"/>
      <c r="AE726" s="5"/>
      <c r="AF726" s="5"/>
      <c r="AG726" s="5"/>
      <c r="AH726" s="5"/>
      <c r="AI726" s="871"/>
      <c r="AJ726" s="1102"/>
      <c r="AK726" s="1343"/>
    </row>
    <row r="727" spans="1:37" x14ac:dyDescent="0.2">
      <c r="A727" s="367"/>
      <c r="B727" s="985"/>
      <c r="C727" s="986"/>
      <c r="D727" s="945"/>
      <c r="E727" s="946"/>
      <c r="F727" s="996"/>
      <c r="G727" s="948"/>
      <c r="H727" s="963"/>
      <c r="I727" s="1" t="s">
        <v>27</v>
      </c>
      <c r="J727" s="980"/>
      <c r="K727" s="5"/>
      <c r="L727" s="5" t="s">
        <v>9</v>
      </c>
      <c r="M727" s="5"/>
      <c r="N727" s="469">
        <v>125</v>
      </c>
      <c r="O727" s="671">
        <f t="shared" si="290"/>
        <v>120.3</v>
      </c>
      <c r="P727" s="788">
        <f t="shared" si="294"/>
        <v>117.85599999999999</v>
      </c>
      <c r="Q727" s="469">
        <v>115.6</v>
      </c>
      <c r="R727" s="671">
        <f t="shared" si="291"/>
        <v>113.15</v>
      </c>
      <c r="S727" s="469">
        <v>110.7</v>
      </c>
      <c r="T727" s="788">
        <f t="shared" si="295"/>
        <v>110.62400000000001</v>
      </c>
      <c r="U727" s="788">
        <f t="shared" si="296"/>
        <v>109.18</v>
      </c>
      <c r="V727" s="788">
        <f t="shared" si="297"/>
        <v>108.80000000000001</v>
      </c>
      <c r="W727" s="469">
        <v>106.9</v>
      </c>
      <c r="X727" s="671">
        <f t="shared" si="292"/>
        <v>105.2</v>
      </c>
      <c r="Y727" s="469">
        <v>103.5</v>
      </c>
      <c r="Z727" s="671">
        <f t="shared" si="293"/>
        <v>102.2</v>
      </c>
      <c r="AA727" s="469">
        <v>100.9</v>
      </c>
      <c r="AB727" s="469">
        <v>99.5</v>
      </c>
      <c r="AC727" s="5"/>
      <c r="AD727" s="5"/>
      <c r="AE727" s="5"/>
      <c r="AF727" s="5"/>
      <c r="AG727" s="5"/>
      <c r="AH727" s="5"/>
      <c r="AI727" s="871"/>
      <c r="AJ727" s="1102"/>
      <c r="AK727" s="1343"/>
    </row>
    <row r="728" spans="1:37" x14ac:dyDescent="0.2">
      <c r="A728" s="367"/>
      <c r="B728" s="924" t="s">
        <v>57</v>
      </c>
      <c r="C728" s="927" t="s">
        <v>225</v>
      </c>
      <c r="D728" s="930" t="s">
        <v>75</v>
      </c>
      <c r="E728" s="931"/>
      <c r="F728" s="1184" t="s">
        <v>544</v>
      </c>
      <c r="G728" s="939" t="s">
        <v>540</v>
      </c>
      <c r="H728" s="961" t="s">
        <v>203</v>
      </c>
      <c r="I728" s="1">
        <v>1998</v>
      </c>
      <c r="J728" s="980"/>
      <c r="K728" s="4">
        <v>145</v>
      </c>
      <c r="L728" s="4">
        <v>125</v>
      </c>
      <c r="M728" s="4">
        <v>125</v>
      </c>
      <c r="N728" s="469">
        <v>125</v>
      </c>
      <c r="O728" s="671">
        <f t="shared" si="290"/>
        <v>120.3</v>
      </c>
      <c r="P728" s="788">
        <f t="shared" si="294"/>
        <v>117.85599999999999</v>
      </c>
      <c r="Q728" s="469">
        <v>115.6</v>
      </c>
      <c r="R728" s="671">
        <f t="shared" si="291"/>
        <v>113.15</v>
      </c>
      <c r="S728" s="469">
        <v>110.7</v>
      </c>
      <c r="T728" s="788">
        <f t="shared" si="295"/>
        <v>110.62400000000001</v>
      </c>
      <c r="U728" s="788">
        <f t="shared" si="296"/>
        <v>109.18</v>
      </c>
      <c r="V728" s="788">
        <f t="shared" si="297"/>
        <v>108.80000000000001</v>
      </c>
      <c r="W728" s="4">
        <v>106.9</v>
      </c>
      <c r="X728" s="671">
        <f t="shared" si="292"/>
        <v>105.2</v>
      </c>
      <c r="Y728" s="469">
        <v>103.5</v>
      </c>
      <c r="Z728" s="671">
        <f t="shared" si="293"/>
        <v>102.2</v>
      </c>
      <c r="AA728" s="4">
        <v>100.9</v>
      </c>
      <c r="AB728" s="469">
        <v>99.5</v>
      </c>
      <c r="AC728" s="4"/>
      <c r="AD728" s="4"/>
      <c r="AE728" s="4"/>
      <c r="AF728" s="4"/>
      <c r="AG728" s="4"/>
      <c r="AH728" s="4"/>
      <c r="AI728" s="870"/>
      <c r="AJ728" s="1102"/>
      <c r="AK728" s="1343"/>
    </row>
    <row r="729" spans="1:37" x14ac:dyDescent="0.2">
      <c r="A729" s="367"/>
      <c r="B729" s="925"/>
      <c r="C729" s="928"/>
      <c r="D729" s="932"/>
      <c r="E729" s="933"/>
      <c r="F729" s="937"/>
      <c r="G729" s="940"/>
      <c r="H729" s="962"/>
      <c r="I729" s="1" t="s">
        <v>17</v>
      </c>
      <c r="J729" s="980"/>
      <c r="K729" s="4">
        <v>145</v>
      </c>
      <c r="L729" s="4">
        <v>125</v>
      </c>
      <c r="M729" s="4">
        <v>125</v>
      </c>
      <c r="N729" s="469">
        <v>125</v>
      </c>
      <c r="O729" s="4">
        <v>118.7</v>
      </c>
      <c r="P729" s="788">
        <f t="shared" si="294"/>
        <v>117.08799999999999</v>
      </c>
      <c r="Q729" s="469">
        <v>115.6</v>
      </c>
      <c r="R729" s="4">
        <v>113</v>
      </c>
      <c r="S729" s="469">
        <v>110.7</v>
      </c>
      <c r="T729" s="788">
        <f t="shared" si="295"/>
        <v>110.622</v>
      </c>
      <c r="U729" s="788">
        <f t="shared" si="296"/>
        <v>109.14</v>
      </c>
      <c r="V729" s="788">
        <f t="shared" si="297"/>
        <v>108.75</v>
      </c>
      <c r="W729" s="4">
        <v>106.8</v>
      </c>
      <c r="X729" s="671">
        <f t="shared" si="292"/>
        <v>105.15</v>
      </c>
      <c r="Y729" s="469">
        <v>103.5</v>
      </c>
      <c r="Z729" s="671">
        <f t="shared" si="293"/>
        <v>102.15</v>
      </c>
      <c r="AA729" s="4">
        <v>100.8</v>
      </c>
      <c r="AB729" s="469">
        <v>99.5</v>
      </c>
      <c r="AC729" s="4">
        <v>98.2</v>
      </c>
      <c r="AD729" s="4">
        <v>96.6</v>
      </c>
      <c r="AE729" s="4">
        <v>94.5</v>
      </c>
      <c r="AF729" s="4">
        <v>91.5</v>
      </c>
      <c r="AG729" s="4">
        <v>87.2</v>
      </c>
      <c r="AH729" s="4">
        <v>80.8</v>
      </c>
      <c r="AI729" s="870">
        <v>71.7</v>
      </c>
      <c r="AJ729" s="1102"/>
      <c r="AK729" s="1343"/>
    </row>
    <row r="730" spans="1:37" x14ac:dyDescent="0.2">
      <c r="A730" s="367"/>
      <c r="B730" s="985"/>
      <c r="C730" s="986"/>
      <c r="D730" s="945"/>
      <c r="E730" s="946"/>
      <c r="F730" s="947"/>
      <c r="G730" s="948"/>
      <c r="H730" s="963"/>
      <c r="I730" s="1" t="s">
        <v>18</v>
      </c>
      <c r="J730" s="980"/>
      <c r="K730" s="5"/>
      <c r="L730" s="5" t="s">
        <v>9</v>
      </c>
      <c r="M730" s="5"/>
      <c r="N730" s="469">
        <v>125</v>
      </c>
      <c r="O730" s="767">
        <v>118.7</v>
      </c>
      <c r="P730" s="788">
        <f t="shared" si="294"/>
        <v>117.08799999999999</v>
      </c>
      <c r="Q730" s="469">
        <v>115.6</v>
      </c>
      <c r="R730" s="767">
        <v>113</v>
      </c>
      <c r="S730" s="469">
        <v>110.7</v>
      </c>
      <c r="T730" s="788">
        <f t="shared" si="295"/>
        <v>110.622</v>
      </c>
      <c r="U730" s="788">
        <f t="shared" si="296"/>
        <v>109.14</v>
      </c>
      <c r="V730" s="788">
        <f t="shared" si="297"/>
        <v>108.75</v>
      </c>
      <c r="W730" s="767">
        <v>106.8</v>
      </c>
      <c r="X730" s="671">
        <f t="shared" si="292"/>
        <v>105.15</v>
      </c>
      <c r="Y730" s="469">
        <v>103.5</v>
      </c>
      <c r="Z730" s="671">
        <f t="shared" si="293"/>
        <v>102.15</v>
      </c>
      <c r="AA730" s="767">
        <v>100.8</v>
      </c>
      <c r="AB730" s="469">
        <v>99.5</v>
      </c>
      <c r="AC730" s="767">
        <v>98.2</v>
      </c>
      <c r="AD730" s="767">
        <v>96.6</v>
      </c>
      <c r="AE730" s="767">
        <v>94.5</v>
      </c>
      <c r="AF730" s="767">
        <v>91.5</v>
      </c>
      <c r="AG730" s="767">
        <v>87.2</v>
      </c>
      <c r="AH730" s="767">
        <v>80.8</v>
      </c>
      <c r="AI730" s="870">
        <v>71.7</v>
      </c>
      <c r="AJ730" s="1102"/>
      <c r="AK730" s="1343"/>
    </row>
    <row r="731" spans="1:37" x14ac:dyDescent="0.2">
      <c r="A731" s="367"/>
      <c r="B731" s="1185" t="s">
        <v>57</v>
      </c>
      <c r="C731" s="1186" t="s">
        <v>67</v>
      </c>
      <c r="D731" s="930" t="s">
        <v>75</v>
      </c>
      <c r="E731" s="931"/>
      <c r="F731" s="1184" t="s">
        <v>546</v>
      </c>
      <c r="G731" s="939" t="s">
        <v>540</v>
      </c>
      <c r="H731" s="961" t="s">
        <v>203</v>
      </c>
      <c r="I731" s="1">
        <v>2001</v>
      </c>
      <c r="J731" s="980"/>
      <c r="K731" s="2">
        <v>145</v>
      </c>
      <c r="L731" s="2">
        <v>125</v>
      </c>
      <c r="M731" s="2">
        <v>125</v>
      </c>
      <c r="N731" s="469">
        <v>125</v>
      </c>
      <c r="O731" s="767">
        <v>118.7</v>
      </c>
      <c r="P731" s="788">
        <f t="shared" si="294"/>
        <v>117.08799999999999</v>
      </c>
      <c r="Q731" s="469">
        <v>115.6</v>
      </c>
      <c r="R731" s="767">
        <v>113</v>
      </c>
      <c r="S731" s="469">
        <v>110.7</v>
      </c>
      <c r="T731" s="788">
        <f t="shared" si="295"/>
        <v>110.622</v>
      </c>
      <c r="U731" s="788">
        <f t="shared" si="296"/>
        <v>109.14</v>
      </c>
      <c r="V731" s="788">
        <f t="shared" si="297"/>
        <v>108.75</v>
      </c>
      <c r="W731" s="767">
        <v>106.8</v>
      </c>
      <c r="X731" s="671">
        <f t="shared" si="292"/>
        <v>105.15</v>
      </c>
      <c r="Y731" s="469">
        <v>103.5</v>
      </c>
      <c r="Z731" s="671">
        <f t="shared" si="293"/>
        <v>102.15</v>
      </c>
      <c r="AA731" s="767">
        <v>100.8</v>
      </c>
      <c r="AB731" s="469">
        <v>99.5</v>
      </c>
      <c r="AC731" s="767">
        <v>98.2</v>
      </c>
      <c r="AD731" s="767">
        <v>96.6</v>
      </c>
      <c r="AE731" s="767">
        <v>94.5</v>
      </c>
      <c r="AF731" s="767">
        <v>91.5</v>
      </c>
      <c r="AG731" s="767">
        <v>87.2</v>
      </c>
      <c r="AH731" s="767">
        <v>80.8</v>
      </c>
      <c r="AI731" s="870">
        <v>71.7</v>
      </c>
      <c r="AJ731" s="1102"/>
      <c r="AK731" s="1343"/>
    </row>
    <row r="732" spans="1:37" x14ac:dyDescent="0.2">
      <c r="A732" s="367"/>
      <c r="B732" s="1155"/>
      <c r="C732" s="928"/>
      <c r="D732" s="932"/>
      <c r="E732" s="933"/>
      <c r="F732" s="937"/>
      <c r="G732" s="940"/>
      <c r="H732" s="962"/>
      <c r="I732" s="1" t="s">
        <v>20</v>
      </c>
      <c r="J732" s="980"/>
      <c r="K732" s="5"/>
      <c r="L732" s="5" t="s">
        <v>9</v>
      </c>
      <c r="M732" s="5"/>
      <c r="N732" s="469">
        <v>125</v>
      </c>
      <c r="O732" s="767">
        <v>118.7</v>
      </c>
      <c r="P732" s="788">
        <f t="shared" si="294"/>
        <v>117.08799999999999</v>
      </c>
      <c r="Q732" s="469">
        <v>115.6</v>
      </c>
      <c r="R732" s="767">
        <v>113</v>
      </c>
      <c r="S732" s="469">
        <v>110.7</v>
      </c>
      <c r="T732" s="788">
        <f t="shared" si="295"/>
        <v>110.622</v>
      </c>
      <c r="U732" s="788">
        <f t="shared" si="296"/>
        <v>109.14</v>
      </c>
      <c r="V732" s="788">
        <f t="shared" si="297"/>
        <v>108.75</v>
      </c>
      <c r="W732" s="767">
        <v>106.8</v>
      </c>
      <c r="X732" s="671">
        <f t="shared" si="292"/>
        <v>105.15</v>
      </c>
      <c r="Y732" s="469">
        <v>103.5</v>
      </c>
      <c r="Z732" s="671">
        <f t="shared" si="293"/>
        <v>102.15</v>
      </c>
      <c r="AA732" s="767">
        <v>100.8</v>
      </c>
      <c r="AB732" s="469">
        <v>99.5</v>
      </c>
      <c r="AC732" s="767">
        <v>98.2</v>
      </c>
      <c r="AD732" s="767">
        <v>96.6</v>
      </c>
      <c r="AE732" s="767">
        <v>94.5</v>
      </c>
      <c r="AF732" s="767">
        <v>91.5</v>
      </c>
      <c r="AG732" s="767">
        <v>87.2</v>
      </c>
      <c r="AH732" s="767">
        <v>80.8</v>
      </c>
      <c r="AI732" s="870">
        <v>71.7</v>
      </c>
      <c r="AJ732" s="1102"/>
      <c r="AK732" s="1343"/>
    </row>
    <row r="733" spans="1:37" x14ac:dyDescent="0.2">
      <c r="A733" s="367"/>
      <c r="B733" s="1156"/>
      <c r="C733" s="986"/>
      <c r="D733" s="945"/>
      <c r="E733" s="946"/>
      <c r="F733" s="947"/>
      <c r="G733" s="948"/>
      <c r="H733" s="963"/>
      <c r="I733" s="1" t="s">
        <v>21</v>
      </c>
      <c r="J733" s="980"/>
      <c r="K733" s="5"/>
      <c r="L733" s="5" t="s">
        <v>9</v>
      </c>
      <c r="M733" s="5"/>
      <c r="N733" s="469">
        <v>125</v>
      </c>
      <c r="O733" s="767">
        <v>118.7</v>
      </c>
      <c r="P733" s="788">
        <f t="shared" si="294"/>
        <v>117.08799999999999</v>
      </c>
      <c r="Q733" s="469">
        <v>115.6</v>
      </c>
      <c r="R733" s="767">
        <v>113</v>
      </c>
      <c r="S733" s="469">
        <v>110.7</v>
      </c>
      <c r="T733" s="788">
        <f t="shared" si="295"/>
        <v>110.622</v>
      </c>
      <c r="U733" s="788">
        <f t="shared" si="296"/>
        <v>109.14</v>
      </c>
      <c r="V733" s="788">
        <f t="shared" si="297"/>
        <v>108.75</v>
      </c>
      <c r="W733" s="767">
        <v>106.8</v>
      </c>
      <c r="X733" s="671">
        <f t="shared" si="292"/>
        <v>105.15</v>
      </c>
      <c r="Y733" s="469">
        <v>103.5</v>
      </c>
      <c r="Z733" s="671">
        <f t="shared" si="293"/>
        <v>102.15</v>
      </c>
      <c r="AA733" s="767">
        <v>100.8</v>
      </c>
      <c r="AB733" s="469">
        <v>99.5</v>
      </c>
      <c r="AC733" s="767">
        <v>98.2</v>
      </c>
      <c r="AD733" s="767">
        <v>96.6</v>
      </c>
      <c r="AE733" s="767">
        <v>94.5</v>
      </c>
      <c r="AF733" s="767">
        <v>91.5</v>
      </c>
      <c r="AG733" s="767">
        <v>87.2</v>
      </c>
      <c r="AH733" s="767">
        <v>80.8</v>
      </c>
      <c r="AI733" s="870">
        <v>71.7</v>
      </c>
      <c r="AJ733" s="1102"/>
      <c r="AK733" s="1343"/>
    </row>
    <row r="734" spans="1:37" x14ac:dyDescent="0.2">
      <c r="A734" s="367"/>
      <c r="B734" s="1185" t="s">
        <v>57</v>
      </c>
      <c r="C734" s="1186" t="s">
        <v>60</v>
      </c>
      <c r="D734" s="930" t="s">
        <v>75</v>
      </c>
      <c r="E734" s="931"/>
      <c r="F734" s="1184" t="s">
        <v>548</v>
      </c>
      <c r="G734" s="939" t="s">
        <v>540</v>
      </c>
      <c r="H734" s="961" t="s">
        <v>203</v>
      </c>
      <c r="I734" s="1">
        <v>2004</v>
      </c>
      <c r="J734" s="980"/>
      <c r="K734" s="2">
        <v>145</v>
      </c>
      <c r="L734" s="2">
        <v>125</v>
      </c>
      <c r="M734" s="2">
        <v>125</v>
      </c>
      <c r="N734" s="469">
        <v>125</v>
      </c>
      <c r="O734" s="767">
        <v>118.7</v>
      </c>
      <c r="P734" s="788">
        <f t="shared" si="294"/>
        <v>117.08799999999999</v>
      </c>
      <c r="Q734" s="469">
        <v>115.6</v>
      </c>
      <c r="R734" s="767">
        <v>113</v>
      </c>
      <c r="S734" s="469">
        <v>110.7</v>
      </c>
      <c r="T734" s="788">
        <f t="shared" si="295"/>
        <v>110.622</v>
      </c>
      <c r="U734" s="788">
        <f t="shared" si="296"/>
        <v>109.14</v>
      </c>
      <c r="V734" s="788">
        <f t="shared" si="297"/>
        <v>108.75</v>
      </c>
      <c r="W734" s="767">
        <v>106.8</v>
      </c>
      <c r="X734" s="671">
        <f t="shared" si="292"/>
        <v>105.15</v>
      </c>
      <c r="Y734" s="469">
        <v>103.5</v>
      </c>
      <c r="Z734" s="671">
        <f t="shared" si="293"/>
        <v>102.15</v>
      </c>
      <c r="AA734" s="767">
        <v>100.8</v>
      </c>
      <c r="AB734" s="469">
        <v>99.5</v>
      </c>
      <c r="AC734" s="767">
        <v>98.2</v>
      </c>
      <c r="AD734" s="767">
        <v>96.6</v>
      </c>
      <c r="AE734" s="767">
        <v>94.5</v>
      </c>
      <c r="AF734" s="767">
        <v>91.5</v>
      </c>
      <c r="AG734" s="767">
        <v>87.2</v>
      </c>
      <c r="AH734" s="767">
        <v>80.8</v>
      </c>
      <c r="AI734" s="870">
        <v>71.7</v>
      </c>
      <c r="AJ734" s="1102"/>
      <c r="AK734" s="1343"/>
    </row>
    <row r="735" spans="1:37" x14ac:dyDescent="0.2">
      <c r="A735" s="367"/>
      <c r="B735" s="1155"/>
      <c r="C735" s="928"/>
      <c r="D735" s="932"/>
      <c r="E735" s="933"/>
      <c r="F735" s="937"/>
      <c r="G735" s="940"/>
      <c r="H735" s="962"/>
      <c r="I735" s="1" t="s">
        <v>22</v>
      </c>
      <c r="J735" s="980"/>
      <c r="K735" s="5"/>
      <c r="L735" s="5" t="s">
        <v>9</v>
      </c>
      <c r="M735" s="5"/>
      <c r="N735" s="469">
        <v>125</v>
      </c>
      <c r="O735" s="767">
        <v>118.7</v>
      </c>
      <c r="P735" s="788">
        <f t="shared" si="294"/>
        <v>117.08799999999999</v>
      </c>
      <c r="Q735" s="469">
        <v>115.6</v>
      </c>
      <c r="R735" s="767">
        <v>113</v>
      </c>
      <c r="S735" s="469">
        <v>110.7</v>
      </c>
      <c r="T735" s="788">
        <f t="shared" si="295"/>
        <v>110.622</v>
      </c>
      <c r="U735" s="788">
        <f t="shared" si="296"/>
        <v>109.14</v>
      </c>
      <c r="V735" s="788">
        <f t="shared" si="297"/>
        <v>108.75</v>
      </c>
      <c r="W735" s="767">
        <v>106.8</v>
      </c>
      <c r="X735" s="671">
        <f t="shared" si="292"/>
        <v>105.15</v>
      </c>
      <c r="Y735" s="469">
        <v>103.5</v>
      </c>
      <c r="Z735" s="671">
        <f t="shared" si="293"/>
        <v>102.15</v>
      </c>
      <c r="AA735" s="767">
        <v>100.8</v>
      </c>
      <c r="AB735" s="469">
        <v>99.5</v>
      </c>
      <c r="AC735" s="767">
        <v>98.2</v>
      </c>
      <c r="AD735" s="767">
        <v>96.6</v>
      </c>
      <c r="AE735" s="767">
        <v>94.5</v>
      </c>
      <c r="AF735" s="767">
        <v>91.5</v>
      </c>
      <c r="AG735" s="767">
        <v>87.2</v>
      </c>
      <c r="AH735" s="767">
        <v>80.8</v>
      </c>
      <c r="AI735" s="870">
        <v>71.7</v>
      </c>
      <c r="AJ735" s="1102"/>
      <c r="AK735" s="1343"/>
    </row>
    <row r="736" spans="1:37" x14ac:dyDescent="0.2">
      <c r="A736" s="367"/>
      <c r="B736" s="1156"/>
      <c r="C736" s="986"/>
      <c r="D736" s="945"/>
      <c r="E736" s="946"/>
      <c r="F736" s="947"/>
      <c r="G736" s="948"/>
      <c r="H736" s="963"/>
      <c r="I736" s="1" t="s">
        <v>23</v>
      </c>
      <c r="J736" s="980"/>
      <c r="K736" s="5"/>
      <c r="L736" s="5" t="s">
        <v>9</v>
      </c>
      <c r="M736" s="5"/>
      <c r="N736" s="469">
        <v>125</v>
      </c>
      <c r="O736" s="767">
        <v>118.7</v>
      </c>
      <c r="P736" s="788">
        <f t="shared" si="294"/>
        <v>117.08799999999999</v>
      </c>
      <c r="Q736" s="469">
        <v>115.6</v>
      </c>
      <c r="R736" s="767">
        <v>113</v>
      </c>
      <c r="S736" s="469">
        <v>110.7</v>
      </c>
      <c r="T736" s="788">
        <f t="shared" si="295"/>
        <v>110.622</v>
      </c>
      <c r="U736" s="788">
        <f t="shared" si="296"/>
        <v>109.14</v>
      </c>
      <c r="V736" s="788">
        <f t="shared" si="297"/>
        <v>108.75</v>
      </c>
      <c r="W736" s="767">
        <v>106.8</v>
      </c>
      <c r="X736" s="671">
        <f t="shared" si="292"/>
        <v>105.15</v>
      </c>
      <c r="Y736" s="469">
        <v>103.5</v>
      </c>
      <c r="Z736" s="671">
        <f t="shared" si="293"/>
        <v>102.15</v>
      </c>
      <c r="AA736" s="767">
        <v>100.8</v>
      </c>
      <c r="AB736" s="469">
        <v>99.5</v>
      </c>
      <c r="AC736" s="767">
        <v>98.2</v>
      </c>
      <c r="AD736" s="767">
        <v>96.6</v>
      </c>
      <c r="AE736" s="767">
        <v>94.5</v>
      </c>
      <c r="AF736" s="767">
        <v>91.5</v>
      </c>
      <c r="AG736" s="767">
        <v>87.2</v>
      </c>
      <c r="AH736" s="767">
        <v>80.8</v>
      </c>
      <c r="AI736" s="870">
        <v>71.7</v>
      </c>
      <c r="AJ736" s="1102"/>
      <c r="AK736" s="1343"/>
    </row>
    <row r="737" spans="1:37" ht="13.5" thickBot="1" x14ac:dyDescent="0.25">
      <c r="A737" s="367"/>
      <c r="B737" s="41" t="s">
        <v>57</v>
      </c>
      <c r="C737" s="42" t="s">
        <v>549</v>
      </c>
      <c r="D737" s="1176" t="s">
        <v>87</v>
      </c>
      <c r="E737" s="1158"/>
      <c r="F737" s="321" t="s">
        <v>551</v>
      </c>
      <c r="G737" s="48" t="s">
        <v>540</v>
      </c>
      <c r="H737" s="841" t="s">
        <v>203</v>
      </c>
      <c r="I737" s="864">
        <v>2007</v>
      </c>
      <c r="J737" s="980"/>
      <c r="K737" s="585">
        <v>145</v>
      </c>
      <c r="L737" s="585">
        <v>125</v>
      </c>
      <c r="M737" s="585">
        <v>125</v>
      </c>
      <c r="N737" s="585">
        <v>125</v>
      </c>
      <c r="O737" s="585">
        <v>118.7</v>
      </c>
      <c r="P737" s="792">
        <f t="shared" si="294"/>
        <v>117.08799999999999</v>
      </c>
      <c r="Q737" s="585">
        <v>115.6</v>
      </c>
      <c r="R737" s="585">
        <v>113</v>
      </c>
      <c r="S737" s="585">
        <v>110.7</v>
      </c>
      <c r="T737" s="792">
        <f t="shared" si="295"/>
        <v>110.622</v>
      </c>
      <c r="U737" s="792">
        <f t="shared" si="296"/>
        <v>109.14</v>
      </c>
      <c r="V737" s="792">
        <f t="shared" si="297"/>
        <v>108.75</v>
      </c>
      <c r="W737" s="585">
        <v>106.8</v>
      </c>
      <c r="X737" s="883">
        <f t="shared" si="292"/>
        <v>105.15</v>
      </c>
      <c r="Y737" s="585">
        <v>103.5</v>
      </c>
      <c r="Z737" s="883">
        <f t="shared" si="293"/>
        <v>102.15</v>
      </c>
      <c r="AA737" s="585">
        <v>100.8</v>
      </c>
      <c r="AB737" s="585">
        <v>99.5</v>
      </c>
      <c r="AC737" s="27">
        <v>98.2</v>
      </c>
      <c r="AD737" s="27">
        <v>96.6</v>
      </c>
      <c r="AE737" s="27">
        <v>94.5</v>
      </c>
      <c r="AF737" s="27">
        <v>91.5</v>
      </c>
      <c r="AG737" s="27">
        <v>87.2</v>
      </c>
      <c r="AH737" s="27">
        <v>80.8</v>
      </c>
      <c r="AI737" s="856">
        <v>71.7</v>
      </c>
      <c r="AJ737" s="1102"/>
      <c r="AK737" s="1343"/>
    </row>
    <row r="738" spans="1:37" ht="13.5" thickBot="1" x14ac:dyDescent="0.25">
      <c r="B738" s="1159"/>
      <c r="C738" s="1160"/>
      <c r="D738" s="1160"/>
      <c r="E738" s="1160"/>
      <c r="F738" s="1160"/>
      <c r="G738" s="1161"/>
      <c r="H738" s="912" t="s">
        <v>94</v>
      </c>
      <c r="I738" s="913"/>
      <c r="J738" s="914"/>
      <c r="K738" s="608">
        <f>MIN(K716:K737)</f>
        <v>145</v>
      </c>
      <c r="L738" s="608">
        <f t="shared" ref="L738:S738" si="298">MIN(L716:L737)</f>
        <v>125</v>
      </c>
      <c r="M738" s="608">
        <f t="shared" si="298"/>
        <v>125</v>
      </c>
      <c r="N738" s="608">
        <f t="shared" si="298"/>
        <v>125</v>
      </c>
      <c r="O738" s="608">
        <f t="shared" si="298"/>
        <v>118.7</v>
      </c>
      <c r="P738" s="789">
        <f t="shared" si="294"/>
        <v>117.08799999999999</v>
      </c>
      <c r="Q738" s="608">
        <f t="shared" si="298"/>
        <v>115.6</v>
      </c>
      <c r="R738" s="608">
        <f t="shared" si="298"/>
        <v>113</v>
      </c>
      <c r="S738" s="608">
        <f t="shared" si="298"/>
        <v>110.7</v>
      </c>
      <c r="T738" s="789">
        <f t="shared" si="295"/>
        <v>110.622</v>
      </c>
      <c r="U738" s="789">
        <f t="shared" si="296"/>
        <v>109.14</v>
      </c>
      <c r="V738" s="789">
        <f t="shared" si="297"/>
        <v>108.75</v>
      </c>
      <c r="W738" s="608">
        <f t="shared" ref="W738" si="299">MIN(W716:W737)</f>
        <v>106.8</v>
      </c>
      <c r="X738" s="724">
        <f t="shared" si="292"/>
        <v>105.15</v>
      </c>
      <c r="Y738" s="608">
        <f t="shared" ref="Y738" si="300">MIN(Y716:Y737)</f>
        <v>103.5</v>
      </c>
      <c r="Z738" s="724">
        <f t="shared" si="293"/>
        <v>102.15</v>
      </c>
      <c r="AA738" s="608">
        <f t="shared" ref="AA738:AB738" si="301">MIN(AA716:AA737)</f>
        <v>100.8</v>
      </c>
      <c r="AB738" s="867">
        <f t="shared" si="301"/>
        <v>99.5</v>
      </c>
      <c r="AC738" s="863"/>
      <c r="AD738" s="306"/>
      <c r="AE738" s="306"/>
      <c r="AF738" s="135"/>
      <c r="AG738" s="135"/>
      <c r="AH738" s="135"/>
      <c r="AI738" s="857"/>
      <c r="AJ738" s="1102"/>
      <c r="AK738" s="1344"/>
    </row>
    <row r="739" spans="1:37" x14ac:dyDescent="0.2">
      <c r="B739" s="1188" t="s">
        <v>57</v>
      </c>
      <c r="C739" s="1003" t="s">
        <v>549</v>
      </c>
      <c r="D739" s="1003" t="s">
        <v>87</v>
      </c>
      <c r="E739" s="1189"/>
      <c r="F739" s="1003" t="s">
        <v>551</v>
      </c>
      <c r="G739" s="1009" t="s">
        <v>540</v>
      </c>
      <c r="H739" s="943" t="s">
        <v>203</v>
      </c>
      <c r="I739" s="846" t="s">
        <v>558</v>
      </c>
      <c r="J739" s="1168"/>
      <c r="K739" s="541"/>
      <c r="L739" s="541" t="s">
        <v>9</v>
      </c>
      <c r="M739" s="541"/>
      <c r="N739" s="859">
        <v>125</v>
      </c>
      <c r="O739" s="859">
        <v>118.7</v>
      </c>
      <c r="P739" s="866">
        <f t="shared" si="294"/>
        <v>117.08799999999999</v>
      </c>
      <c r="Q739" s="859">
        <v>115.6</v>
      </c>
      <c r="R739" s="859">
        <v>113</v>
      </c>
      <c r="S739" s="859">
        <v>110.7</v>
      </c>
      <c r="T739" s="790">
        <f t="shared" si="295"/>
        <v>110.622</v>
      </c>
      <c r="U739" s="790">
        <f t="shared" si="296"/>
        <v>109.14</v>
      </c>
      <c r="V739" s="790">
        <f t="shared" si="297"/>
        <v>108.75</v>
      </c>
      <c r="W739" s="859">
        <v>106.8</v>
      </c>
      <c r="X739" s="671">
        <f t="shared" si="292"/>
        <v>105.15</v>
      </c>
      <c r="Y739" s="859">
        <v>103.5</v>
      </c>
      <c r="Z739" s="671">
        <f t="shared" si="293"/>
        <v>102.15</v>
      </c>
      <c r="AA739" s="859">
        <v>100.8</v>
      </c>
      <c r="AB739" s="859">
        <v>99.5</v>
      </c>
      <c r="AC739" s="585">
        <v>98.2</v>
      </c>
      <c r="AD739" s="585">
        <v>96.6</v>
      </c>
      <c r="AE739" s="585">
        <v>94.5</v>
      </c>
      <c r="AF739" s="585">
        <v>91.5</v>
      </c>
      <c r="AG739" s="585">
        <v>87.2</v>
      </c>
      <c r="AH739" s="585">
        <v>80.8</v>
      </c>
      <c r="AI739" s="876">
        <v>71.7</v>
      </c>
      <c r="AJ739" s="1149" t="s">
        <v>568</v>
      </c>
      <c r="AK739" s="1342" t="s">
        <v>569</v>
      </c>
    </row>
    <row r="740" spans="1:37" x14ac:dyDescent="0.2">
      <c r="B740" s="985"/>
      <c r="C740" s="986"/>
      <c r="D740" s="986"/>
      <c r="E740" s="986"/>
      <c r="F740" s="986"/>
      <c r="G740" s="948"/>
      <c r="H740" s="944"/>
      <c r="I740" s="421" t="s">
        <v>559</v>
      </c>
      <c r="J740" s="1168"/>
      <c r="K740" s="5"/>
      <c r="L740" s="5" t="s">
        <v>9</v>
      </c>
      <c r="M740" s="5"/>
      <c r="N740" s="766">
        <v>125</v>
      </c>
      <c r="O740" s="766">
        <v>118.7</v>
      </c>
      <c r="P740" s="788">
        <f t="shared" si="294"/>
        <v>117.08799999999999</v>
      </c>
      <c r="Q740" s="766">
        <v>115.6</v>
      </c>
      <c r="R740" s="766">
        <v>113</v>
      </c>
      <c r="S740" s="766">
        <v>110.7</v>
      </c>
      <c r="T740" s="788">
        <f t="shared" si="295"/>
        <v>110.622</v>
      </c>
      <c r="U740" s="788">
        <f t="shared" si="296"/>
        <v>109.14</v>
      </c>
      <c r="V740" s="788">
        <f t="shared" si="297"/>
        <v>108.75</v>
      </c>
      <c r="W740" s="766">
        <v>106.8</v>
      </c>
      <c r="X740" s="671">
        <f t="shared" si="292"/>
        <v>105.15</v>
      </c>
      <c r="Y740" s="766">
        <v>103.5</v>
      </c>
      <c r="Z740" s="671">
        <f t="shared" si="293"/>
        <v>102.15</v>
      </c>
      <c r="AA740" s="766">
        <v>100.8</v>
      </c>
      <c r="AB740" s="766">
        <v>99.5</v>
      </c>
      <c r="AC740" s="766">
        <v>98.2</v>
      </c>
      <c r="AD740" s="766">
        <v>96.6</v>
      </c>
      <c r="AE740" s="766">
        <v>94.5</v>
      </c>
      <c r="AF740" s="766">
        <v>91.5</v>
      </c>
      <c r="AG740" s="766">
        <v>87.2</v>
      </c>
      <c r="AH740" s="766">
        <v>80.8</v>
      </c>
      <c r="AI740" s="854">
        <v>71.7</v>
      </c>
      <c r="AJ740" s="1102"/>
      <c r="AK740" s="1343"/>
    </row>
    <row r="741" spans="1:37" ht="13.5" thickBot="1" x14ac:dyDescent="0.25">
      <c r="B741" s="41" t="s">
        <v>57</v>
      </c>
      <c r="C741" s="400" t="s">
        <v>564</v>
      </c>
      <c r="D741" s="1176" t="s">
        <v>87</v>
      </c>
      <c r="E741" s="1158"/>
      <c r="F741" s="422" t="s">
        <v>551</v>
      </c>
      <c r="G741" s="423" t="s">
        <v>540</v>
      </c>
      <c r="H741" s="41" t="s">
        <v>203</v>
      </c>
      <c r="I741" s="26">
        <v>2010</v>
      </c>
      <c r="J741" s="1169"/>
      <c r="K741" s="27">
        <v>145</v>
      </c>
      <c r="L741" s="27">
        <v>125</v>
      </c>
      <c r="M741" s="27">
        <v>125</v>
      </c>
      <c r="N741" s="847">
        <v>125</v>
      </c>
      <c r="O741" s="847">
        <v>118.7</v>
      </c>
      <c r="P741" s="858">
        <f t="shared" si="294"/>
        <v>117.08799999999999</v>
      </c>
      <c r="Q741" s="847">
        <v>115.6</v>
      </c>
      <c r="R741" s="847">
        <v>113</v>
      </c>
      <c r="S741" s="847">
        <v>110.7</v>
      </c>
      <c r="T741" s="791">
        <f t="shared" si="295"/>
        <v>110.622</v>
      </c>
      <c r="U741" s="791">
        <f t="shared" si="296"/>
        <v>109.14</v>
      </c>
      <c r="V741" s="791">
        <f t="shared" si="297"/>
        <v>108.75</v>
      </c>
      <c r="W741" s="847">
        <v>106.8</v>
      </c>
      <c r="X741" s="671">
        <f t="shared" si="292"/>
        <v>105.15</v>
      </c>
      <c r="Y741" s="847">
        <v>103.5</v>
      </c>
      <c r="Z741" s="671">
        <f t="shared" si="293"/>
        <v>102.15</v>
      </c>
      <c r="AA741" s="847">
        <v>100.8</v>
      </c>
      <c r="AB741" s="847">
        <v>99.5</v>
      </c>
      <c r="AC741" s="847">
        <v>98.2</v>
      </c>
      <c r="AD741" s="847">
        <v>96.6</v>
      </c>
      <c r="AE741" s="847">
        <v>94.5</v>
      </c>
      <c r="AF741" s="847">
        <v>91.5</v>
      </c>
      <c r="AG741" s="847">
        <v>87.2</v>
      </c>
      <c r="AH741" s="847">
        <v>80.8</v>
      </c>
      <c r="AI741" s="877">
        <v>71.7</v>
      </c>
      <c r="AJ741" s="1103"/>
      <c r="AK741" s="1344"/>
    </row>
    <row r="743" spans="1:37" ht="13.5" thickBot="1" x14ac:dyDescent="0.25"/>
    <row r="744" spans="1:37" ht="12.75" customHeight="1" x14ac:dyDescent="0.2">
      <c r="B744" s="915"/>
      <c r="C744" s="916"/>
      <c r="D744" s="916"/>
      <c r="E744" s="916"/>
      <c r="F744" s="916"/>
      <c r="G744" s="916"/>
      <c r="H744" s="916"/>
      <c r="I744" s="916"/>
      <c r="J744" s="917"/>
      <c r="K744" s="921" t="s">
        <v>95</v>
      </c>
      <c r="L744" s="922"/>
      <c r="M744" s="922"/>
      <c r="N744" s="922"/>
      <c r="O744" s="922"/>
      <c r="P744" s="922"/>
      <c r="Q744" s="922"/>
      <c r="R744" s="922"/>
      <c r="S744" s="922"/>
      <c r="T744" s="922"/>
      <c r="U744" s="922"/>
      <c r="V744" s="922"/>
      <c r="W744" s="922"/>
      <c r="X744" s="922"/>
      <c r="Y744" s="922"/>
      <c r="Z744" s="922"/>
      <c r="AA744" s="922"/>
      <c r="AB744" s="922"/>
      <c r="AC744" s="922"/>
      <c r="AD744" s="922"/>
      <c r="AE744" s="922"/>
      <c r="AF744" s="922"/>
      <c r="AG744" s="922"/>
      <c r="AH744" s="922"/>
      <c r="AI744" s="922"/>
      <c r="AJ744" s="968" t="s">
        <v>571</v>
      </c>
      <c r="AK744" s="968" t="s">
        <v>572</v>
      </c>
    </row>
    <row r="745" spans="1:37" ht="13.5" thickBot="1" x14ac:dyDescent="0.25">
      <c r="B745" s="987"/>
      <c r="C745" s="988"/>
      <c r="D745" s="988"/>
      <c r="E745" s="988"/>
      <c r="F745" s="988"/>
      <c r="G745" s="988"/>
      <c r="H745" s="919"/>
      <c r="I745" s="919"/>
      <c r="J745" s="920"/>
      <c r="K745" s="949" t="s">
        <v>169</v>
      </c>
      <c r="L745" s="950"/>
      <c r="M745" s="950"/>
      <c r="N745" s="950"/>
      <c r="O745" s="950"/>
      <c r="P745" s="950"/>
      <c r="Q745" s="950"/>
      <c r="R745" s="950"/>
      <c r="S745" s="950"/>
      <c r="T745" s="950"/>
      <c r="U745" s="950"/>
      <c r="V745" s="950"/>
      <c r="W745" s="950"/>
      <c r="X745" s="950"/>
      <c r="Y745" s="950"/>
      <c r="Z745" s="950"/>
      <c r="AA745" s="950"/>
      <c r="AB745" s="950"/>
      <c r="AC745" s="950"/>
      <c r="AD745" s="950"/>
      <c r="AE745" s="950"/>
      <c r="AF745" s="950"/>
      <c r="AG745" s="950"/>
      <c r="AH745" s="950"/>
      <c r="AI745" s="950"/>
      <c r="AJ745" s="969"/>
      <c r="AK745" s="969"/>
    </row>
    <row r="746" spans="1:37" ht="26.25" thickBot="1" x14ac:dyDescent="0.25">
      <c r="B746" s="51" t="s">
        <v>41</v>
      </c>
      <c r="C746" s="52" t="s">
        <v>42</v>
      </c>
      <c r="D746" s="971" t="s">
        <v>43</v>
      </c>
      <c r="E746" s="972"/>
      <c r="F746" s="88" t="s">
        <v>177</v>
      </c>
      <c r="G746" s="95" t="s">
        <v>47</v>
      </c>
      <c r="H746" s="54" t="s">
        <v>0</v>
      </c>
      <c r="I746" s="55" t="s">
        <v>1</v>
      </c>
      <c r="J746" s="55" t="s">
        <v>2</v>
      </c>
      <c r="K746" s="56" t="s">
        <v>3</v>
      </c>
      <c r="L746" s="56" t="s">
        <v>4</v>
      </c>
      <c r="M746" s="57" t="s">
        <v>5</v>
      </c>
      <c r="N746" s="58" t="s">
        <v>6</v>
      </c>
      <c r="O746" s="58">
        <v>150</v>
      </c>
      <c r="P746" s="779">
        <v>176</v>
      </c>
      <c r="Q746" s="58">
        <v>200</v>
      </c>
      <c r="R746" s="58">
        <v>250</v>
      </c>
      <c r="S746" s="58">
        <v>300</v>
      </c>
      <c r="T746" s="779">
        <v>302</v>
      </c>
      <c r="U746" s="779">
        <v>340</v>
      </c>
      <c r="V746" s="58">
        <v>350</v>
      </c>
      <c r="W746" s="58">
        <v>400</v>
      </c>
      <c r="X746" s="58">
        <v>450</v>
      </c>
      <c r="Y746" s="58">
        <v>500</v>
      </c>
      <c r="Z746" s="58">
        <v>550</v>
      </c>
      <c r="AA746" s="58">
        <v>600</v>
      </c>
      <c r="AB746" s="58">
        <v>650</v>
      </c>
      <c r="AC746" s="58">
        <v>700</v>
      </c>
      <c r="AD746" s="58">
        <v>750</v>
      </c>
      <c r="AE746" s="58">
        <v>800</v>
      </c>
      <c r="AF746" s="58">
        <v>850</v>
      </c>
      <c r="AG746" s="58">
        <v>900</v>
      </c>
      <c r="AH746" s="58">
        <v>950</v>
      </c>
      <c r="AI746" s="873">
        <v>1000</v>
      </c>
      <c r="AJ746" s="969"/>
      <c r="AK746" s="969"/>
    </row>
    <row r="747" spans="1:37" x14ac:dyDescent="0.2">
      <c r="A747" s="367"/>
      <c r="B747" s="925" t="s">
        <v>48</v>
      </c>
      <c r="C747" s="928" t="s">
        <v>223</v>
      </c>
      <c r="D747" s="932" t="s">
        <v>74</v>
      </c>
      <c r="E747" s="933"/>
      <c r="F747" s="982" t="s">
        <v>96</v>
      </c>
      <c r="G747" s="940" t="s">
        <v>96</v>
      </c>
      <c r="H747" s="1179" t="s">
        <v>203</v>
      </c>
      <c r="I747" s="38">
        <v>1989</v>
      </c>
      <c r="J747" s="979" t="s">
        <v>646</v>
      </c>
      <c r="K747" s="39">
        <v>140</v>
      </c>
      <c r="L747" s="39">
        <v>115</v>
      </c>
      <c r="M747" s="39"/>
      <c r="N747" s="39">
        <v>115</v>
      </c>
      <c r="O747" s="671">
        <f t="shared" ref="O747:O759" si="302">N747-(0.5*(N747-Q747))</f>
        <v>110.65</v>
      </c>
      <c r="P747" s="787">
        <f>IF(O747="",IF(N747="","",(N747-(N747-Q747)/($Q$5-$N$5)*($P$5-$N$5))),(O747-(O747-Q747)/($Q$5-$O$5)*($P$5-$O$5)))</f>
        <v>108.38800000000001</v>
      </c>
      <c r="Q747" s="39">
        <v>106.3</v>
      </c>
      <c r="R747" s="671">
        <f t="shared" ref="R747:R759" si="303">Q747-(0.5*(Q747-S747))</f>
        <v>104.1</v>
      </c>
      <c r="S747" s="39">
        <v>101.9</v>
      </c>
      <c r="T747" s="787">
        <f>IF(S747="","",(S747-(S747-W747)/($W$5-$S$5)*($T$5-$S$5)))</f>
        <v>101.828</v>
      </c>
      <c r="U747" s="787">
        <f>IF(S747="","",(S747-(S747-W747)/($W$5-$S$5)*($U$5-$S$5)))</f>
        <v>100.46000000000001</v>
      </c>
      <c r="V747" s="671">
        <f t="shared" ref="V747:V772" si="304">S747-(0.5*(S747-W747))</f>
        <v>100.1</v>
      </c>
      <c r="W747" s="39">
        <v>98.3</v>
      </c>
      <c r="X747" s="671">
        <f t="shared" ref="X747:X772" si="305">W747-(0.5*(W747-Y747))</f>
        <v>96.75</v>
      </c>
      <c r="Y747" s="39">
        <v>95.2</v>
      </c>
      <c r="Z747" s="671">
        <f t="shared" ref="Z747:Z772" si="306">Y747-(0.5*(Y747-AA747))</f>
        <v>94</v>
      </c>
      <c r="AA747" s="39">
        <v>92.8</v>
      </c>
      <c r="AB747" s="39">
        <v>91.5</v>
      </c>
      <c r="AC747" s="39"/>
      <c r="AD747" s="39"/>
      <c r="AE747" s="39"/>
      <c r="AF747" s="39"/>
      <c r="AG747" s="39"/>
      <c r="AH747" s="39"/>
      <c r="AI747" s="855"/>
      <c r="AJ747" s="969"/>
      <c r="AK747" s="969"/>
    </row>
    <row r="748" spans="1:37" x14ac:dyDescent="0.2">
      <c r="A748" s="367"/>
      <c r="B748" s="925"/>
      <c r="C748" s="928"/>
      <c r="D748" s="932"/>
      <c r="E748" s="933"/>
      <c r="F748" s="982"/>
      <c r="G748" s="940"/>
      <c r="H748" s="962"/>
      <c r="I748" s="1" t="s">
        <v>32</v>
      </c>
      <c r="J748" s="980"/>
      <c r="K748" s="5"/>
      <c r="L748" s="5" t="s">
        <v>9</v>
      </c>
      <c r="M748" s="5"/>
      <c r="N748" s="469">
        <v>115</v>
      </c>
      <c r="O748" s="671">
        <f t="shared" si="302"/>
        <v>110.65</v>
      </c>
      <c r="P748" s="788">
        <f t="shared" ref="P748:P772" si="307">IF(O748="",IF(N748="","",(N748-(N748-Q748)/($Q$5-$N$5)*($P$5-$N$5))),(O748-(O748-Q748)/($Q$5-$O$5)*($P$5-$O$5)))</f>
        <v>108.38800000000001</v>
      </c>
      <c r="Q748" s="469">
        <v>106.3</v>
      </c>
      <c r="R748" s="671">
        <f t="shared" si="303"/>
        <v>104.1</v>
      </c>
      <c r="S748" s="469">
        <v>101.9</v>
      </c>
      <c r="T748" s="788">
        <f t="shared" ref="T748:T772" si="308">IF(S748="","",(S748-(S748-W748)/($W$5-$S$5)*($T$5-$S$5)))</f>
        <v>101.828</v>
      </c>
      <c r="U748" s="788">
        <f t="shared" ref="U748:U772" si="309">IF(S748="","",(S748-(S748-W748)/($W$5-$S$5)*($U$5-$S$5)))</f>
        <v>100.46000000000001</v>
      </c>
      <c r="V748" s="671">
        <f t="shared" si="304"/>
        <v>100.1</v>
      </c>
      <c r="W748" s="469">
        <v>98.3</v>
      </c>
      <c r="X748" s="671">
        <f t="shared" si="305"/>
        <v>96.75</v>
      </c>
      <c r="Y748" s="469">
        <v>95.2</v>
      </c>
      <c r="Z748" s="671">
        <f t="shared" si="306"/>
        <v>94</v>
      </c>
      <c r="AA748" s="469">
        <v>92.8</v>
      </c>
      <c r="AB748" s="469">
        <v>91.5</v>
      </c>
      <c r="AC748" s="4"/>
      <c r="AD748" s="4"/>
      <c r="AE748" s="4"/>
      <c r="AF748" s="4"/>
      <c r="AG748" s="4"/>
      <c r="AH748" s="4"/>
      <c r="AI748" s="870"/>
      <c r="AJ748" s="969"/>
      <c r="AK748" s="969"/>
    </row>
    <row r="749" spans="1:37" x14ac:dyDescent="0.2">
      <c r="A749" s="367"/>
      <c r="B749" s="925"/>
      <c r="C749" s="928"/>
      <c r="D749" s="932"/>
      <c r="E749" s="933"/>
      <c r="F749" s="982"/>
      <c r="G749" s="940"/>
      <c r="H749" s="962"/>
      <c r="I749" s="1" t="s">
        <v>35</v>
      </c>
      <c r="J749" s="980"/>
      <c r="K749" s="5"/>
      <c r="L749" s="5" t="s">
        <v>9</v>
      </c>
      <c r="M749" s="5"/>
      <c r="N749" s="469">
        <v>115</v>
      </c>
      <c r="O749" s="671">
        <f t="shared" si="302"/>
        <v>110.65</v>
      </c>
      <c r="P749" s="788">
        <f t="shared" si="307"/>
        <v>108.38800000000001</v>
      </c>
      <c r="Q749" s="469">
        <v>106.3</v>
      </c>
      <c r="R749" s="671">
        <f t="shared" si="303"/>
        <v>104.1</v>
      </c>
      <c r="S749" s="469">
        <v>101.9</v>
      </c>
      <c r="T749" s="788">
        <f t="shared" si="308"/>
        <v>101.828</v>
      </c>
      <c r="U749" s="788">
        <f t="shared" si="309"/>
        <v>100.46000000000001</v>
      </c>
      <c r="V749" s="671">
        <f t="shared" si="304"/>
        <v>100.1</v>
      </c>
      <c r="W749" s="469">
        <v>98.3</v>
      </c>
      <c r="X749" s="671">
        <f t="shared" si="305"/>
        <v>96.75</v>
      </c>
      <c r="Y749" s="469">
        <v>95.2</v>
      </c>
      <c r="Z749" s="671">
        <f t="shared" si="306"/>
        <v>94</v>
      </c>
      <c r="AA749" s="469">
        <v>92.8</v>
      </c>
      <c r="AB749" s="469">
        <v>91.5</v>
      </c>
      <c r="AC749" s="4"/>
      <c r="AD749" s="4"/>
      <c r="AE749" s="4"/>
      <c r="AF749" s="4"/>
      <c r="AG749" s="4"/>
      <c r="AH749" s="4"/>
      <c r="AI749" s="870"/>
      <c r="AJ749" s="969"/>
      <c r="AK749" s="969"/>
    </row>
    <row r="750" spans="1:37" x14ac:dyDescent="0.2">
      <c r="A750" s="367"/>
      <c r="B750" s="985"/>
      <c r="C750" s="986"/>
      <c r="D750" s="945"/>
      <c r="E750" s="946"/>
      <c r="F750" s="996"/>
      <c r="G750" s="948"/>
      <c r="H750" s="963"/>
      <c r="I750" s="1" t="s">
        <v>10</v>
      </c>
      <c r="J750" s="980"/>
      <c r="K750" s="5"/>
      <c r="L750" s="5" t="s">
        <v>9</v>
      </c>
      <c r="M750" s="5"/>
      <c r="N750" s="469">
        <v>115</v>
      </c>
      <c r="O750" s="671">
        <f t="shared" si="302"/>
        <v>110.65</v>
      </c>
      <c r="P750" s="788">
        <f t="shared" si="307"/>
        <v>108.38800000000001</v>
      </c>
      <c r="Q750" s="469">
        <v>106.3</v>
      </c>
      <c r="R750" s="671">
        <f t="shared" si="303"/>
        <v>104.1</v>
      </c>
      <c r="S750" s="469">
        <v>101.9</v>
      </c>
      <c r="T750" s="788">
        <f t="shared" si="308"/>
        <v>101.828</v>
      </c>
      <c r="U750" s="788">
        <f t="shared" si="309"/>
        <v>100.46000000000001</v>
      </c>
      <c r="V750" s="671">
        <f t="shared" si="304"/>
        <v>100.1</v>
      </c>
      <c r="W750" s="469">
        <v>98.3</v>
      </c>
      <c r="X750" s="671">
        <f t="shared" si="305"/>
        <v>96.75</v>
      </c>
      <c r="Y750" s="469">
        <v>95.2</v>
      </c>
      <c r="Z750" s="671">
        <f t="shared" si="306"/>
        <v>94</v>
      </c>
      <c r="AA750" s="469">
        <v>92.8</v>
      </c>
      <c r="AB750" s="469">
        <v>91.5</v>
      </c>
      <c r="AC750" s="4"/>
      <c r="AD750" s="4"/>
      <c r="AE750" s="4"/>
      <c r="AF750" s="4"/>
      <c r="AG750" s="4"/>
      <c r="AH750" s="4"/>
      <c r="AI750" s="870"/>
      <c r="AJ750" s="969"/>
      <c r="AK750" s="969"/>
    </row>
    <row r="751" spans="1:37" x14ac:dyDescent="0.2">
      <c r="A751" s="367"/>
      <c r="B751" s="924" t="s">
        <v>57</v>
      </c>
      <c r="C751" s="927" t="s">
        <v>224</v>
      </c>
      <c r="D751" s="930" t="s">
        <v>75</v>
      </c>
      <c r="E751" s="931"/>
      <c r="F751" s="981">
        <v>650</v>
      </c>
      <c r="G751" s="939" t="s">
        <v>540</v>
      </c>
      <c r="H751" s="961" t="s">
        <v>203</v>
      </c>
      <c r="I751" s="1">
        <v>1992</v>
      </c>
      <c r="J751" s="980"/>
      <c r="K751" s="2">
        <v>140</v>
      </c>
      <c r="L751" s="2">
        <v>115</v>
      </c>
      <c r="M751" s="2">
        <v>115</v>
      </c>
      <c r="N751" s="469">
        <v>115</v>
      </c>
      <c r="O751" s="671">
        <f t="shared" si="302"/>
        <v>110.65</v>
      </c>
      <c r="P751" s="788">
        <f t="shared" si="307"/>
        <v>108.38800000000001</v>
      </c>
      <c r="Q751" s="469">
        <v>106.3</v>
      </c>
      <c r="R751" s="671">
        <f t="shared" si="303"/>
        <v>104.1</v>
      </c>
      <c r="S751" s="469">
        <v>101.9</v>
      </c>
      <c r="T751" s="788">
        <f t="shared" si="308"/>
        <v>101.828</v>
      </c>
      <c r="U751" s="788">
        <f t="shared" si="309"/>
        <v>100.46000000000001</v>
      </c>
      <c r="V751" s="671">
        <f t="shared" si="304"/>
        <v>100.1</v>
      </c>
      <c r="W751" s="469">
        <v>98.3</v>
      </c>
      <c r="X751" s="671">
        <f t="shared" si="305"/>
        <v>96.75</v>
      </c>
      <c r="Y751" s="469">
        <v>95.2</v>
      </c>
      <c r="Z751" s="671">
        <f t="shared" si="306"/>
        <v>94</v>
      </c>
      <c r="AA751" s="469">
        <v>92.8</v>
      </c>
      <c r="AB751" s="469">
        <v>91.5</v>
      </c>
      <c r="AC751" s="2"/>
      <c r="AD751" s="2"/>
      <c r="AE751" s="2"/>
      <c r="AF751" s="2"/>
      <c r="AG751" s="2"/>
      <c r="AH751" s="2"/>
      <c r="AI751" s="854"/>
      <c r="AJ751" s="969"/>
      <c r="AK751" s="969"/>
    </row>
    <row r="752" spans="1:37" x14ac:dyDescent="0.2">
      <c r="A752" s="367"/>
      <c r="B752" s="925"/>
      <c r="C752" s="928"/>
      <c r="D752" s="932"/>
      <c r="E752" s="933"/>
      <c r="F752" s="982"/>
      <c r="G752" s="940"/>
      <c r="H752" s="962"/>
      <c r="I752" s="1" t="s">
        <v>11</v>
      </c>
      <c r="J752" s="980"/>
      <c r="K752" s="5"/>
      <c r="L752" s="5" t="s">
        <v>9</v>
      </c>
      <c r="M752" s="5"/>
      <c r="N752" s="469">
        <v>115</v>
      </c>
      <c r="O752" s="671">
        <f t="shared" si="302"/>
        <v>110.65</v>
      </c>
      <c r="P752" s="788">
        <f t="shared" si="307"/>
        <v>108.38800000000001</v>
      </c>
      <c r="Q752" s="469">
        <v>106.3</v>
      </c>
      <c r="R752" s="671">
        <f t="shared" si="303"/>
        <v>104.1</v>
      </c>
      <c r="S752" s="469">
        <v>101.9</v>
      </c>
      <c r="T752" s="788">
        <f t="shared" si="308"/>
        <v>101.828</v>
      </c>
      <c r="U752" s="788">
        <f t="shared" si="309"/>
        <v>100.46000000000001</v>
      </c>
      <c r="V752" s="671">
        <f t="shared" si="304"/>
        <v>100.1</v>
      </c>
      <c r="W752" s="469">
        <v>98.3</v>
      </c>
      <c r="X752" s="671">
        <f t="shared" si="305"/>
        <v>96.75</v>
      </c>
      <c r="Y752" s="469">
        <v>95.2</v>
      </c>
      <c r="Z752" s="671">
        <f t="shared" si="306"/>
        <v>94</v>
      </c>
      <c r="AA752" s="469">
        <v>92.8</v>
      </c>
      <c r="AB752" s="469">
        <v>91.5</v>
      </c>
      <c r="AC752" s="4"/>
      <c r="AD752" s="4"/>
      <c r="AE752" s="4"/>
      <c r="AF752" s="4"/>
      <c r="AG752" s="4"/>
      <c r="AH752" s="4"/>
      <c r="AI752" s="870"/>
      <c r="AJ752" s="969"/>
      <c r="AK752" s="969"/>
    </row>
    <row r="753" spans="1:37" x14ac:dyDescent="0.2">
      <c r="A753" s="367"/>
      <c r="B753" s="925"/>
      <c r="C753" s="928"/>
      <c r="D753" s="932"/>
      <c r="E753" s="933"/>
      <c r="F753" s="982"/>
      <c r="G753" s="940"/>
      <c r="H753" s="962"/>
      <c r="I753" s="1" t="s">
        <v>12</v>
      </c>
      <c r="J753" s="980"/>
      <c r="K753" s="5"/>
      <c r="L753" s="5" t="s">
        <v>9</v>
      </c>
      <c r="M753" s="5"/>
      <c r="N753" s="469">
        <v>115</v>
      </c>
      <c r="O753" s="671">
        <f t="shared" si="302"/>
        <v>110.65</v>
      </c>
      <c r="P753" s="788">
        <f t="shared" si="307"/>
        <v>108.38800000000001</v>
      </c>
      <c r="Q753" s="469">
        <v>106.3</v>
      </c>
      <c r="R753" s="671">
        <f t="shared" si="303"/>
        <v>104.1</v>
      </c>
      <c r="S753" s="469">
        <v>101.9</v>
      </c>
      <c r="T753" s="788">
        <f t="shared" si="308"/>
        <v>101.828</v>
      </c>
      <c r="U753" s="788">
        <f t="shared" si="309"/>
        <v>100.46000000000001</v>
      </c>
      <c r="V753" s="671">
        <f t="shared" si="304"/>
        <v>100.1</v>
      </c>
      <c r="W753" s="469">
        <v>98.3</v>
      </c>
      <c r="X753" s="671">
        <f t="shared" si="305"/>
        <v>96.75</v>
      </c>
      <c r="Y753" s="469">
        <v>95.2</v>
      </c>
      <c r="Z753" s="671">
        <f t="shared" si="306"/>
        <v>94</v>
      </c>
      <c r="AA753" s="469">
        <v>92.8</v>
      </c>
      <c r="AB753" s="469">
        <v>91.5</v>
      </c>
      <c r="AC753" s="4"/>
      <c r="AD753" s="4"/>
      <c r="AE753" s="4"/>
      <c r="AF753" s="4"/>
      <c r="AG753" s="4"/>
      <c r="AH753" s="4"/>
      <c r="AI753" s="870"/>
      <c r="AJ753" s="969"/>
      <c r="AK753" s="969"/>
    </row>
    <row r="754" spans="1:37" x14ac:dyDescent="0.2">
      <c r="A754" s="367"/>
      <c r="B754" s="985"/>
      <c r="C754" s="986"/>
      <c r="D754" s="945"/>
      <c r="E754" s="946"/>
      <c r="F754" s="996"/>
      <c r="G754" s="948"/>
      <c r="H754" s="963"/>
      <c r="I754" s="1" t="s">
        <v>13</v>
      </c>
      <c r="J754" s="980"/>
      <c r="K754" s="5"/>
      <c r="L754" s="5" t="s">
        <v>9</v>
      </c>
      <c r="M754" s="5"/>
      <c r="N754" s="469">
        <v>115</v>
      </c>
      <c r="O754" s="671">
        <f t="shared" si="302"/>
        <v>110.65</v>
      </c>
      <c r="P754" s="788">
        <f t="shared" si="307"/>
        <v>108.38800000000001</v>
      </c>
      <c r="Q754" s="469">
        <v>106.3</v>
      </c>
      <c r="R754" s="671">
        <f t="shared" si="303"/>
        <v>104.1</v>
      </c>
      <c r="S754" s="469">
        <v>101.9</v>
      </c>
      <c r="T754" s="788">
        <f t="shared" si="308"/>
        <v>101.828</v>
      </c>
      <c r="U754" s="788">
        <f t="shared" si="309"/>
        <v>100.46000000000001</v>
      </c>
      <c r="V754" s="671">
        <f t="shared" si="304"/>
        <v>100.1</v>
      </c>
      <c r="W754" s="469">
        <v>98.3</v>
      </c>
      <c r="X754" s="671">
        <f t="shared" si="305"/>
        <v>96.75</v>
      </c>
      <c r="Y754" s="469">
        <v>95.2</v>
      </c>
      <c r="Z754" s="671">
        <f t="shared" si="306"/>
        <v>94</v>
      </c>
      <c r="AA754" s="469">
        <v>92.8</v>
      </c>
      <c r="AB754" s="469">
        <v>91.5</v>
      </c>
      <c r="AC754" s="4"/>
      <c r="AD754" s="4"/>
      <c r="AE754" s="4"/>
      <c r="AF754" s="4"/>
      <c r="AG754" s="4"/>
      <c r="AH754" s="4"/>
      <c r="AI754" s="870"/>
      <c r="AJ754" s="969"/>
      <c r="AK754" s="969"/>
    </row>
    <row r="755" spans="1:37" x14ac:dyDescent="0.2">
      <c r="A755" s="367"/>
      <c r="B755" s="924" t="s">
        <v>57</v>
      </c>
      <c r="C755" s="927" t="s">
        <v>77</v>
      </c>
      <c r="D755" s="930" t="s">
        <v>73</v>
      </c>
      <c r="E755" s="931"/>
      <c r="F755" s="981">
        <v>650</v>
      </c>
      <c r="G755" s="939" t="s">
        <v>540</v>
      </c>
      <c r="H755" s="961" t="s">
        <v>203</v>
      </c>
      <c r="I755" s="1">
        <v>1995</v>
      </c>
      <c r="J755" s="980"/>
      <c r="K755" s="2">
        <v>140</v>
      </c>
      <c r="L755" s="2">
        <v>115</v>
      </c>
      <c r="M755" s="2">
        <v>115</v>
      </c>
      <c r="N755" s="469">
        <v>115</v>
      </c>
      <c r="O755" s="671">
        <f t="shared" si="302"/>
        <v>110.65</v>
      </c>
      <c r="P755" s="788">
        <f t="shared" si="307"/>
        <v>108.38800000000001</v>
      </c>
      <c r="Q755" s="469">
        <v>106.3</v>
      </c>
      <c r="R755" s="671">
        <f t="shared" si="303"/>
        <v>104.1</v>
      </c>
      <c r="S755" s="469">
        <v>101.9</v>
      </c>
      <c r="T755" s="788">
        <f t="shared" si="308"/>
        <v>101.828</v>
      </c>
      <c r="U755" s="788">
        <f t="shared" si="309"/>
        <v>100.46000000000001</v>
      </c>
      <c r="V755" s="671">
        <f t="shared" si="304"/>
        <v>100.1</v>
      </c>
      <c r="W755" s="469">
        <v>98.3</v>
      </c>
      <c r="X755" s="671">
        <f t="shared" si="305"/>
        <v>96.75</v>
      </c>
      <c r="Y755" s="469">
        <v>95.2</v>
      </c>
      <c r="Z755" s="671">
        <f t="shared" si="306"/>
        <v>94</v>
      </c>
      <c r="AA755" s="469">
        <v>92.8</v>
      </c>
      <c r="AB755" s="469">
        <v>91.5</v>
      </c>
      <c r="AC755" s="2"/>
      <c r="AD755" s="2"/>
      <c r="AE755" s="2"/>
      <c r="AF755" s="2"/>
      <c r="AG755" s="2"/>
      <c r="AH755" s="2"/>
      <c r="AI755" s="854"/>
      <c r="AJ755" s="969"/>
      <c r="AK755" s="969"/>
    </row>
    <row r="756" spans="1:37" x14ac:dyDescent="0.2">
      <c r="A756" s="367"/>
      <c r="B756" s="925"/>
      <c r="C756" s="928"/>
      <c r="D756" s="932"/>
      <c r="E756" s="933"/>
      <c r="F756" s="982"/>
      <c r="G756" s="940"/>
      <c r="H756" s="962"/>
      <c r="I756" s="1" t="s">
        <v>26</v>
      </c>
      <c r="J756" s="980"/>
      <c r="K756" s="5"/>
      <c r="L756" s="5" t="s">
        <v>9</v>
      </c>
      <c r="M756" s="5"/>
      <c r="N756" s="469">
        <v>115</v>
      </c>
      <c r="O756" s="671">
        <f t="shared" si="302"/>
        <v>110.65</v>
      </c>
      <c r="P756" s="788">
        <f t="shared" si="307"/>
        <v>108.38800000000001</v>
      </c>
      <c r="Q756" s="469">
        <v>106.3</v>
      </c>
      <c r="R756" s="671">
        <f t="shared" si="303"/>
        <v>104.1</v>
      </c>
      <c r="S756" s="469">
        <v>101.9</v>
      </c>
      <c r="T756" s="788">
        <f t="shared" si="308"/>
        <v>101.828</v>
      </c>
      <c r="U756" s="788">
        <f t="shared" si="309"/>
        <v>100.46000000000001</v>
      </c>
      <c r="V756" s="671">
        <f t="shared" si="304"/>
        <v>100.1</v>
      </c>
      <c r="W756" s="469">
        <v>98.3</v>
      </c>
      <c r="X756" s="671">
        <f t="shared" si="305"/>
        <v>96.75</v>
      </c>
      <c r="Y756" s="469">
        <v>95.2</v>
      </c>
      <c r="Z756" s="671">
        <f t="shared" si="306"/>
        <v>94</v>
      </c>
      <c r="AA756" s="469">
        <v>92.8</v>
      </c>
      <c r="AB756" s="469">
        <v>91.5</v>
      </c>
      <c r="AC756" s="4"/>
      <c r="AD756" s="4"/>
      <c r="AE756" s="4"/>
      <c r="AF756" s="4"/>
      <c r="AG756" s="4"/>
      <c r="AH756" s="4"/>
      <c r="AI756" s="870"/>
      <c r="AJ756" s="969"/>
      <c r="AK756" s="969"/>
    </row>
    <row r="757" spans="1:37" x14ac:dyDescent="0.2">
      <c r="A757" s="367"/>
      <c r="B757" s="925"/>
      <c r="C757" s="928"/>
      <c r="D757" s="932"/>
      <c r="E757" s="933"/>
      <c r="F757" s="982"/>
      <c r="G757" s="940"/>
      <c r="H757" s="962"/>
      <c r="I757" s="1" t="s">
        <v>15</v>
      </c>
      <c r="J757" s="980"/>
      <c r="K757" s="5"/>
      <c r="L757" s="5" t="s">
        <v>9</v>
      </c>
      <c r="M757" s="5"/>
      <c r="N757" s="469">
        <v>115</v>
      </c>
      <c r="O757" s="671">
        <f t="shared" si="302"/>
        <v>110.65</v>
      </c>
      <c r="P757" s="788">
        <f t="shared" si="307"/>
        <v>108.38800000000001</v>
      </c>
      <c r="Q757" s="469">
        <v>106.3</v>
      </c>
      <c r="R757" s="671">
        <f t="shared" si="303"/>
        <v>104.1</v>
      </c>
      <c r="S757" s="469">
        <v>101.9</v>
      </c>
      <c r="T757" s="788">
        <f t="shared" si="308"/>
        <v>101.828</v>
      </c>
      <c r="U757" s="788">
        <f t="shared" si="309"/>
        <v>100.46000000000001</v>
      </c>
      <c r="V757" s="671">
        <f t="shared" si="304"/>
        <v>100.1</v>
      </c>
      <c r="W757" s="469">
        <v>98.3</v>
      </c>
      <c r="X757" s="671">
        <f t="shared" si="305"/>
        <v>96.75</v>
      </c>
      <c r="Y757" s="469">
        <v>95.2</v>
      </c>
      <c r="Z757" s="671">
        <f t="shared" si="306"/>
        <v>94</v>
      </c>
      <c r="AA757" s="469">
        <v>92.8</v>
      </c>
      <c r="AB757" s="469">
        <v>91.5</v>
      </c>
      <c r="AC757" s="4"/>
      <c r="AD757" s="4"/>
      <c r="AE757" s="4"/>
      <c r="AF757" s="4"/>
      <c r="AG757" s="4"/>
      <c r="AH757" s="4"/>
      <c r="AI757" s="870"/>
      <c r="AJ757" s="969"/>
      <c r="AK757" s="969"/>
    </row>
    <row r="758" spans="1:37" x14ac:dyDescent="0.2">
      <c r="A758" s="367"/>
      <c r="B758" s="985"/>
      <c r="C758" s="986"/>
      <c r="D758" s="945"/>
      <c r="E758" s="946"/>
      <c r="F758" s="996"/>
      <c r="G758" s="948"/>
      <c r="H758" s="963"/>
      <c r="I758" s="1" t="s">
        <v>27</v>
      </c>
      <c r="J758" s="980"/>
      <c r="K758" s="5"/>
      <c r="L758" s="5" t="s">
        <v>9</v>
      </c>
      <c r="M758" s="5"/>
      <c r="N758" s="469">
        <v>115</v>
      </c>
      <c r="O758" s="671">
        <f t="shared" si="302"/>
        <v>110.65</v>
      </c>
      <c r="P758" s="788">
        <f t="shared" si="307"/>
        <v>108.38800000000001</v>
      </c>
      <c r="Q758" s="469">
        <v>106.3</v>
      </c>
      <c r="R758" s="671">
        <f t="shared" si="303"/>
        <v>104.1</v>
      </c>
      <c r="S758" s="469">
        <v>101.9</v>
      </c>
      <c r="T758" s="788">
        <f t="shared" si="308"/>
        <v>101.828</v>
      </c>
      <c r="U758" s="788">
        <f t="shared" si="309"/>
        <v>100.46000000000001</v>
      </c>
      <c r="V758" s="671">
        <f t="shared" si="304"/>
        <v>100.1</v>
      </c>
      <c r="W758" s="469">
        <v>98.3</v>
      </c>
      <c r="X758" s="671">
        <f t="shared" si="305"/>
        <v>96.75</v>
      </c>
      <c r="Y758" s="469">
        <v>95.2</v>
      </c>
      <c r="Z758" s="671">
        <f t="shared" si="306"/>
        <v>94</v>
      </c>
      <c r="AA758" s="469">
        <v>92.8</v>
      </c>
      <c r="AB758" s="469">
        <v>91.5</v>
      </c>
      <c r="AC758" s="4"/>
      <c r="AD758" s="4"/>
      <c r="AE758" s="4"/>
      <c r="AF758" s="4"/>
      <c r="AG758" s="4"/>
      <c r="AH758" s="4"/>
      <c r="AI758" s="870"/>
      <c r="AJ758" s="969"/>
      <c r="AK758" s="969"/>
    </row>
    <row r="759" spans="1:37" x14ac:dyDescent="0.2">
      <c r="A759" s="367"/>
      <c r="B759" s="924" t="s">
        <v>57</v>
      </c>
      <c r="C759" s="1058" t="s">
        <v>226</v>
      </c>
      <c r="D759" s="930" t="s">
        <v>75</v>
      </c>
      <c r="E759" s="931"/>
      <c r="F759" s="1184" t="s">
        <v>544</v>
      </c>
      <c r="G759" s="939" t="s">
        <v>540</v>
      </c>
      <c r="H759" s="961" t="s">
        <v>203</v>
      </c>
      <c r="I759" s="1">
        <v>1998</v>
      </c>
      <c r="J759" s="980"/>
      <c r="K759" s="4">
        <v>140</v>
      </c>
      <c r="L759" s="4">
        <v>115</v>
      </c>
      <c r="M759" s="4">
        <v>115</v>
      </c>
      <c r="N759" s="469">
        <v>115</v>
      </c>
      <c r="O759" s="671">
        <f t="shared" si="302"/>
        <v>110.65</v>
      </c>
      <c r="P759" s="788">
        <f t="shared" si="307"/>
        <v>108.38800000000001</v>
      </c>
      <c r="Q759" s="469">
        <v>106.3</v>
      </c>
      <c r="R759" s="671">
        <f t="shared" si="303"/>
        <v>104.1</v>
      </c>
      <c r="S759" s="469">
        <v>101.9</v>
      </c>
      <c r="T759" s="788">
        <f t="shared" si="308"/>
        <v>101.828</v>
      </c>
      <c r="U759" s="788">
        <f t="shared" si="309"/>
        <v>100.46000000000001</v>
      </c>
      <c r="V759" s="671">
        <f t="shared" si="304"/>
        <v>100.1</v>
      </c>
      <c r="W759" s="469">
        <v>98.3</v>
      </c>
      <c r="X759" s="671">
        <f t="shared" si="305"/>
        <v>96.75</v>
      </c>
      <c r="Y759" s="469">
        <v>95.2</v>
      </c>
      <c r="Z759" s="671">
        <f t="shared" si="306"/>
        <v>94</v>
      </c>
      <c r="AA759" s="4">
        <v>92.8</v>
      </c>
      <c r="AB759" s="469">
        <v>91.5</v>
      </c>
      <c r="AC759" s="4"/>
      <c r="AD759" s="4"/>
      <c r="AE759" s="4"/>
      <c r="AF759" s="4"/>
      <c r="AG759" s="4"/>
      <c r="AH759" s="4"/>
      <c r="AI759" s="870"/>
      <c r="AJ759" s="969"/>
      <c r="AK759" s="969"/>
    </row>
    <row r="760" spans="1:37" x14ac:dyDescent="0.2">
      <c r="A760" s="367"/>
      <c r="B760" s="925"/>
      <c r="C760" s="928"/>
      <c r="D760" s="932"/>
      <c r="E760" s="933"/>
      <c r="F760" s="937"/>
      <c r="G760" s="940"/>
      <c r="H760" s="962"/>
      <c r="I760" s="1" t="s">
        <v>17</v>
      </c>
      <c r="J760" s="980"/>
      <c r="K760" s="4">
        <v>140</v>
      </c>
      <c r="L760" s="4">
        <v>115</v>
      </c>
      <c r="M760" s="4">
        <v>115</v>
      </c>
      <c r="N760" s="469">
        <v>115</v>
      </c>
      <c r="O760" s="4">
        <v>109.2</v>
      </c>
      <c r="P760" s="788">
        <f t="shared" si="307"/>
        <v>107.69199999999999</v>
      </c>
      <c r="Q760" s="469">
        <v>106.3</v>
      </c>
      <c r="R760" s="4">
        <v>103.9</v>
      </c>
      <c r="S760" s="4">
        <v>101.8</v>
      </c>
      <c r="T760" s="788">
        <f t="shared" si="308"/>
        <v>101.73</v>
      </c>
      <c r="U760" s="788">
        <f t="shared" si="309"/>
        <v>100.39999999999999</v>
      </c>
      <c r="V760" s="671">
        <f t="shared" si="304"/>
        <v>100.05</v>
      </c>
      <c r="W760" s="469">
        <v>98.3</v>
      </c>
      <c r="X760" s="671">
        <f t="shared" si="305"/>
        <v>96.75</v>
      </c>
      <c r="Y760" s="469">
        <v>95.2</v>
      </c>
      <c r="Z760" s="671">
        <f t="shared" si="306"/>
        <v>93.95</v>
      </c>
      <c r="AA760" s="4">
        <v>92.7</v>
      </c>
      <c r="AB760" s="469">
        <v>91.5</v>
      </c>
      <c r="AC760" s="4">
        <v>90.3</v>
      </c>
      <c r="AD760" s="4">
        <v>88.9</v>
      </c>
      <c r="AE760" s="4">
        <v>86.9</v>
      </c>
      <c r="AF760" s="4">
        <v>84.2</v>
      </c>
      <c r="AG760" s="4">
        <v>80.2</v>
      </c>
      <c r="AH760" s="4">
        <v>74.400000000000006</v>
      </c>
      <c r="AI760" s="870">
        <v>66</v>
      </c>
      <c r="AJ760" s="969"/>
      <c r="AK760" s="969"/>
    </row>
    <row r="761" spans="1:37" x14ac:dyDescent="0.2">
      <c r="A761" s="367"/>
      <c r="B761" s="985"/>
      <c r="C761" s="986"/>
      <c r="D761" s="945"/>
      <c r="E761" s="946"/>
      <c r="F761" s="947"/>
      <c r="G761" s="948"/>
      <c r="H761" s="963"/>
      <c r="I761" s="1" t="s">
        <v>18</v>
      </c>
      <c r="J761" s="980"/>
      <c r="K761" s="5"/>
      <c r="L761" s="5" t="s">
        <v>9</v>
      </c>
      <c r="M761" s="5"/>
      <c r="N761" s="469">
        <v>115</v>
      </c>
      <c r="O761" s="767">
        <v>109.2</v>
      </c>
      <c r="P761" s="788">
        <f t="shared" si="307"/>
        <v>107.69199999999999</v>
      </c>
      <c r="Q761" s="469">
        <v>106.3</v>
      </c>
      <c r="R761" s="767">
        <v>103.9</v>
      </c>
      <c r="S761" s="767">
        <v>101.8</v>
      </c>
      <c r="T761" s="788">
        <f t="shared" si="308"/>
        <v>101.73</v>
      </c>
      <c r="U761" s="788">
        <f t="shared" si="309"/>
        <v>100.39999999999999</v>
      </c>
      <c r="V761" s="671">
        <f t="shared" si="304"/>
        <v>100.05</v>
      </c>
      <c r="W761" s="469">
        <v>98.3</v>
      </c>
      <c r="X761" s="671">
        <f t="shared" si="305"/>
        <v>96.75</v>
      </c>
      <c r="Y761" s="469">
        <v>95.2</v>
      </c>
      <c r="Z761" s="671">
        <f t="shared" si="306"/>
        <v>93.95</v>
      </c>
      <c r="AA761" s="767">
        <v>92.7</v>
      </c>
      <c r="AB761" s="469">
        <v>91.5</v>
      </c>
      <c r="AC761" s="767">
        <v>90.3</v>
      </c>
      <c r="AD761" s="767">
        <v>88.9</v>
      </c>
      <c r="AE761" s="767">
        <v>86.9</v>
      </c>
      <c r="AF761" s="767">
        <v>84.2</v>
      </c>
      <c r="AG761" s="767">
        <v>80.2</v>
      </c>
      <c r="AH761" s="767">
        <v>74.400000000000006</v>
      </c>
      <c r="AI761" s="870">
        <v>66</v>
      </c>
      <c r="AJ761" s="969"/>
      <c r="AK761" s="969"/>
    </row>
    <row r="762" spans="1:37" x14ac:dyDescent="0.2">
      <c r="A762" s="367"/>
      <c r="B762" s="1185" t="s">
        <v>57</v>
      </c>
      <c r="C762" s="1186" t="s">
        <v>67</v>
      </c>
      <c r="D762" s="930" t="s">
        <v>75</v>
      </c>
      <c r="E762" s="931"/>
      <c r="F762" s="1187" t="s">
        <v>548</v>
      </c>
      <c r="G762" s="939" t="s">
        <v>540</v>
      </c>
      <c r="H762" s="961" t="s">
        <v>203</v>
      </c>
      <c r="I762" s="1">
        <v>2001</v>
      </c>
      <c r="J762" s="980"/>
      <c r="K762" s="2">
        <v>140</v>
      </c>
      <c r="L762" s="2">
        <v>115</v>
      </c>
      <c r="M762" s="2">
        <v>115</v>
      </c>
      <c r="N762" s="469">
        <v>115</v>
      </c>
      <c r="O762" s="767">
        <v>109.2</v>
      </c>
      <c r="P762" s="788">
        <f t="shared" si="307"/>
        <v>107.69199999999999</v>
      </c>
      <c r="Q762" s="469">
        <v>106.3</v>
      </c>
      <c r="R762" s="767">
        <v>103.9</v>
      </c>
      <c r="S762" s="767">
        <v>101.8</v>
      </c>
      <c r="T762" s="788">
        <f t="shared" si="308"/>
        <v>101.73</v>
      </c>
      <c r="U762" s="788">
        <f t="shared" si="309"/>
        <v>100.39999999999999</v>
      </c>
      <c r="V762" s="671">
        <f t="shared" si="304"/>
        <v>100.05</v>
      </c>
      <c r="W762" s="469">
        <v>98.3</v>
      </c>
      <c r="X762" s="671">
        <f t="shared" si="305"/>
        <v>96.75</v>
      </c>
      <c r="Y762" s="469">
        <v>95.2</v>
      </c>
      <c r="Z762" s="671">
        <f t="shared" si="306"/>
        <v>93.95</v>
      </c>
      <c r="AA762" s="767">
        <v>92.7</v>
      </c>
      <c r="AB762" s="469">
        <v>91.5</v>
      </c>
      <c r="AC762" s="767">
        <v>90.3</v>
      </c>
      <c r="AD762" s="767">
        <v>88.9</v>
      </c>
      <c r="AE762" s="767">
        <v>86.9</v>
      </c>
      <c r="AF762" s="767">
        <v>84.2</v>
      </c>
      <c r="AG762" s="767">
        <v>80.2</v>
      </c>
      <c r="AH762" s="767">
        <v>74.400000000000006</v>
      </c>
      <c r="AI762" s="870">
        <v>66</v>
      </c>
      <c r="AJ762" s="969"/>
      <c r="AK762" s="969"/>
    </row>
    <row r="763" spans="1:37" x14ac:dyDescent="0.2">
      <c r="A763" s="367"/>
      <c r="B763" s="1155"/>
      <c r="C763" s="928"/>
      <c r="D763" s="932"/>
      <c r="E763" s="933"/>
      <c r="F763" s="937"/>
      <c r="G763" s="940"/>
      <c r="H763" s="962"/>
      <c r="I763" s="1" t="s">
        <v>20</v>
      </c>
      <c r="J763" s="980"/>
      <c r="K763" s="5"/>
      <c r="L763" s="5" t="s">
        <v>9</v>
      </c>
      <c r="M763" s="5"/>
      <c r="N763" s="469">
        <v>115</v>
      </c>
      <c r="O763" s="767">
        <v>109.2</v>
      </c>
      <c r="P763" s="788">
        <f t="shared" si="307"/>
        <v>107.69199999999999</v>
      </c>
      <c r="Q763" s="469">
        <v>106.3</v>
      </c>
      <c r="R763" s="767">
        <v>103.9</v>
      </c>
      <c r="S763" s="767">
        <v>101.8</v>
      </c>
      <c r="T763" s="788">
        <f t="shared" si="308"/>
        <v>101.73</v>
      </c>
      <c r="U763" s="788">
        <f t="shared" si="309"/>
        <v>100.39999999999999</v>
      </c>
      <c r="V763" s="671">
        <f t="shared" si="304"/>
        <v>100.05</v>
      </c>
      <c r="W763" s="469">
        <v>98.3</v>
      </c>
      <c r="X763" s="671">
        <f t="shared" si="305"/>
        <v>96.75</v>
      </c>
      <c r="Y763" s="469">
        <v>95.2</v>
      </c>
      <c r="Z763" s="671">
        <f t="shared" si="306"/>
        <v>93.95</v>
      </c>
      <c r="AA763" s="767">
        <v>92.7</v>
      </c>
      <c r="AB763" s="469">
        <v>91.5</v>
      </c>
      <c r="AC763" s="767">
        <v>90.3</v>
      </c>
      <c r="AD763" s="767">
        <v>88.9</v>
      </c>
      <c r="AE763" s="767">
        <v>86.9</v>
      </c>
      <c r="AF763" s="767">
        <v>84.2</v>
      </c>
      <c r="AG763" s="767">
        <v>80.2</v>
      </c>
      <c r="AH763" s="767">
        <v>74.400000000000006</v>
      </c>
      <c r="AI763" s="870">
        <v>66</v>
      </c>
      <c r="AJ763" s="969"/>
      <c r="AK763" s="969"/>
    </row>
    <row r="764" spans="1:37" x14ac:dyDescent="0.2">
      <c r="A764" s="367"/>
      <c r="B764" s="1156"/>
      <c r="C764" s="986"/>
      <c r="D764" s="945"/>
      <c r="E764" s="946"/>
      <c r="F764" s="947"/>
      <c r="G764" s="948"/>
      <c r="H764" s="963"/>
      <c r="I764" s="1" t="s">
        <v>21</v>
      </c>
      <c r="J764" s="980"/>
      <c r="K764" s="5"/>
      <c r="L764" s="5" t="s">
        <v>9</v>
      </c>
      <c r="M764" s="5"/>
      <c r="N764" s="469">
        <v>115</v>
      </c>
      <c r="O764" s="767">
        <v>109.2</v>
      </c>
      <c r="P764" s="788">
        <f t="shared" si="307"/>
        <v>107.69199999999999</v>
      </c>
      <c r="Q764" s="469">
        <v>106.3</v>
      </c>
      <c r="R764" s="767">
        <v>103.9</v>
      </c>
      <c r="S764" s="767">
        <v>101.8</v>
      </c>
      <c r="T764" s="788">
        <f t="shared" si="308"/>
        <v>101.73</v>
      </c>
      <c r="U764" s="788">
        <f t="shared" si="309"/>
        <v>100.39999999999999</v>
      </c>
      <c r="V764" s="671">
        <f t="shared" si="304"/>
        <v>100.05</v>
      </c>
      <c r="W764" s="469">
        <v>98.3</v>
      </c>
      <c r="X764" s="671">
        <f t="shared" si="305"/>
        <v>96.75</v>
      </c>
      <c r="Y764" s="469">
        <v>95.2</v>
      </c>
      <c r="Z764" s="671">
        <f t="shared" si="306"/>
        <v>93.95</v>
      </c>
      <c r="AA764" s="767">
        <v>92.7</v>
      </c>
      <c r="AB764" s="469">
        <v>91.5</v>
      </c>
      <c r="AC764" s="767">
        <v>90.3</v>
      </c>
      <c r="AD764" s="767">
        <v>88.9</v>
      </c>
      <c r="AE764" s="767">
        <v>86.9</v>
      </c>
      <c r="AF764" s="767">
        <v>84.2</v>
      </c>
      <c r="AG764" s="767">
        <v>80.2</v>
      </c>
      <c r="AH764" s="767">
        <v>74.400000000000006</v>
      </c>
      <c r="AI764" s="870">
        <v>66</v>
      </c>
      <c r="AJ764" s="969"/>
      <c r="AK764" s="969"/>
    </row>
    <row r="765" spans="1:37" x14ac:dyDescent="0.2">
      <c r="A765" s="367"/>
      <c r="B765" s="1185" t="s">
        <v>57</v>
      </c>
      <c r="C765" s="1186" t="s">
        <v>60</v>
      </c>
      <c r="D765" s="930" t="s">
        <v>75</v>
      </c>
      <c r="E765" s="931"/>
      <c r="F765" s="1184" t="s">
        <v>548</v>
      </c>
      <c r="G765" s="939" t="s">
        <v>540</v>
      </c>
      <c r="H765" s="961" t="s">
        <v>203</v>
      </c>
      <c r="I765" s="1">
        <v>2004</v>
      </c>
      <c r="J765" s="980"/>
      <c r="K765" s="2">
        <v>140</v>
      </c>
      <c r="L765" s="2">
        <v>115</v>
      </c>
      <c r="M765" s="2">
        <v>115</v>
      </c>
      <c r="N765" s="469">
        <v>115</v>
      </c>
      <c r="O765" s="767">
        <v>109.2</v>
      </c>
      <c r="P765" s="788">
        <f t="shared" si="307"/>
        <v>107.69199999999999</v>
      </c>
      <c r="Q765" s="469">
        <v>106.3</v>
      </c>
      <c r="R765" s="767">
        <v>103.9</v>
      </c>
      <c r="S765" s="767">
        <v>101.8</v>
      </c>
      <c r="T765" s="788">
        <f t="shared" si="308"/>
        <v>101.73</v>
      </c>
      <c r="U765" s="788">
        <f t="shared" si="309"/>
        <v>100.39999999999999</v>
      </c>
      <c r="V765" s="671">
        <f t="shared" si="304"/>
        <v>100.05</v>
      </c>
      <c r="W765" s="469">
        <v>98.3</v>
      </c>
      <c r="X765" s="671">
        <f t="shared" si="305"/>
        <v>96.75</v>
      </c>
      <c r="Y765" s="469">
        <v>95.2</v>
      </c>
      <c r="Z765" s="671">
        <f t="shared" si="306"/>
        <v>93.95</v>
      </c>
      <c r="AA765" s="767">
        <v>92.7</v>
      </c>
      <c r="AB765" s="469">
        <v>91.5</v>
      </c>
      <c r="AC765" s="767">
        <v>90.3</v>
      </c>
      <c r="AD765" s="767">
        <v>88.9</v>
      </c>
      <c r="AE765" s="767">
        <v>86.9</v>
      </c>
      <c r="AF765" s="767">
        <v>84.2</v>
      </c>
      <c r="AG765" s="767">
        <v>80.2</v>
      </c>
      <c r="AH765" s="767">
        <v>74.400000000000006</v>
      </c>
      <c r="AI765" s="870">
        <v>66</v>
      </c>
      <c r="AJ765" s="969"/>
      <c r="AK765" s="969"/>
    </row>
    <row r="766" spans="1:37" x14ac:dyDescent="0.2">
      <c r="A766" s="367"/>
      <c r="B766" s="1155"/>
      <c r="C766" s="928"/>
      <c r="D766" s="932"/>
      <c r="E766" s="933"/>
      <c r="F766" s="937"/>
      <c r="G766" s="940"/>
      <c r="H766" s="962"/>
      <c r="I766" s="1" t="s">
        <v>22</v>
      </c>
      <c r="J766" s="980"/>
      <c r="K766" s="5"/>
      <c r="L766" s="5" t="s">
        <v>9</v>
      </c>
      <c r="M766" s="5"/>
      <c r="N766" s="469">
        <v>115</v>
      </c>
      <c r="O766" s="767">
        <v>109.2</v>
      </c>
      <c r="P766" s="788">
        <f t="shared" si="307"/>
        <v>107.69199999999999</v>
      </c>
      <c r="Q766" s="469">
        <v>106.3</v>
      </c>
      <c r="R766" s="767">
        <v>103.9</v>
      </c>
      <c r="S766" s="767">
        <v>101.8</v>
      </c>
      <c r="T766" s="788">
        <f t="shared" si="308"/>
        <v>101.73</v>
      </c>
      <c r="U766" s="788">
        <f t="shared" si="309"/>
        <v>100.39999999999999</v>
      </c>
      <c r="V766" s="671">
        <f t="shared" si="304"/>
        <v>100.05</v>
      </c>
      <c r="W766" s="469">
        <v>98.3</v>
      </c>
      <c r="X766" s="671">
        <f t="shared" si="305"/>
        <v>96.75</v>
      </c>
      <c r="Y766" s="469">
        <v>95.2</v>
      </c>
      <c r="Z766" s="671">
        <f t="shared" si="306"/>
        <v>93.95</v>
      </c>
      <c r="AA766" s="767">
        <v>92.7</v>
      </c>
      <c r="AB766" s="469">
        <v>91.5</v>
      </c>
      <c r="AC766" s="767">
        <v>90.3</v>
      </c>
      <c r="AD766" s="767">
        <v>88.9</v>
      </c>
      <c r="AE766" s="767">
        <v>86.9</v>
      </c>
      <c r="AF766" s="767">
        <v>84.2</v>
      </c>
      <c r="AG766" s="767">
        <v>80.2</v>
      </c>
      <c r="AH766" s="767">
        <v>74.400000000000006</v>
      </c>
      <c r="AI766" s="870">
        <v>66</v>
      </c>
      <c r="AJ766" s="969"/>
      <c r="AK766" s="969"/>
    </row>
    <row r="767" spans="1:37" x14ac:dyDescent="0.2">
      <c r="A767" s="367"/>
      <c r="B767" s="1156"/>
      <c r="C767" s="986"/>
      <c r="D767" s="945"/>
      <c r="E767" s="946"/>
      <c r="F767" s="947"/>
      <c r="G767" s="948"/>
      <c r="H767" s="963"/>
      <c r="I767" s="1" t="s">
        <v>23</v>
      </c>
      <c r="J767" s="980"/>
      <c r="K767" s="5"/>
      <c r="L767" s="5" t="s">
        <v>9</v>
      </c>
      <c r="M767" s="5"/>
      <c r="N767" s="469">
        <v>115</v>
      </c>
      <c r="O767" s="767">
        <v>109.2</v>
      </c>
      <c r="P767" s="788">
        <f t="shared" si="307"/>
        <v>107.69199999999999</v>
      </c>
      <c r="Q767" s="469">
        <v>106.3</v>
      </c>
      <c r="R767" s="767">
        <v>103.9</v>
      </c>
      <c r="S767" s="767">
        <v>101.8</v>
      </c>
      <c r="T767" s="788">
        <f t="shared" si="308"/>
        <v>101.73</v>
      </c>
      <c r="U767" s="788">
        <f t="shared" si="309"/>
        <v>100.39999999999999</v>
      </c>
      <c r="V767" s="671">
        <f t="shared" si="304"/>
        <v>100.05</v>
      </c>
      <c r="W767" s="469">
        <v>98.3</v>
      </c>
      <c r="X767" s="671">
        <f t="shared" si="305"/>
        <v>96.75</v>
      </c>
      <c r="Y767" s="469">
        <v>95.2</v>
      </c>
      <c r="Z767" s="671">
        <f t="shared" si="306"/>
        <v>93.95</v>
      </c>
      <c r="AA767" s="767">
        <v>92.7</v>
      </c>
      <c r="AB767" s="469">
        <v>91.5</v>
      </c>
      <c r="AC767" s="767">
        <v>90.3</v>
      </c>
      <c r="AD767" s="767">
        <v>88.9</v>
      </c>
      <c r="AE767" s="767">
        <v>86.9</v>
      </c>
      <c r="AF767" s="767">
        <v>84.2</v>
      </c>
      <c r="AG767" s="767">
        <v>80.2</v>
      </c>
      <c r="AH767" s="767">
        <v>74.400000000000006</v>
      </c>
      <c r="AI767" s="870">
        <v>66</v>
      </c>
      <c r="AJ767" s="969"/>
      <c r="AK767" s="969"/>
    </row>
    <row r="768" spans="1:37" ht="13.5" thickBot="1" x14ac:dyDescent="0.25">
      <c r="A768" s="367"/>
      <c r="B768" s="41" t="s">
        <v>57</v>
      </c>
      <c r="C768" s="411" t="s">
        <v>549</v>
      </c>
      <c r="D768" s="1176" t="s">
        <v>87</v>
      </c>
      <c r="E768" s="1158"/>
      <c r="F768" s="321" t="s">
        <v>551</v>
      </c>
      <c r="G768" s="48" t="s">
        <v>540</v>
      </c>
      <c r="H768" s="841" t="s">
        <v>203</v>
      </c>
      <c r="I768" s="864">
        <v>2007</v>
      </c>
      <c r="J768" s="980"/>
      <c r="K768" s="585">
        <v>140</v>
      </c>
      <c r="L768" s="585">
        <v>115</v>
      </c>
      <c r="M768" s="585">
        <v>115</v>
      </c>
      <c r="N768" s="859">
        <v>115</v>
      </c>
      <c r="O768" s="585">
        <v>109.2</v>
      </c>
      <c r="P768" s="792">
        <f t="shared" si="307"/>
        <v>107.69199999999999</v>
      </c>
      <c r="Q768" s="585">
        <v>106.3</v>
      </c>
      <c r="R768" s="585">
        <v>103.9</v>
      </c>
      <c r="S768" s="585">
        <v>101.8</v>
      </c>
      <c r="T768" s="792">
        <f t="shared" si="308"/>
        <v>101.73</v>
      </c>
      <c r="U768" s="792">
        <f t="shared" si="309"/>
        <v>100.39999999999999</v>
      </c>
      <c r="V768" s="883">
        <f t="shared" si="304"/>
        <v>100.05</v>
      </c>
      <c r="W768" s="585">
        <v>98.3</v>
      </c>
      <c r="X768" s="883">
        <f t="shared" si="305"/>
        <v>96.75</v>
      </c>
      <c r="Y768" s="585">
        <v>95.2</v>
      </c>
      <c r="Z768" s="883">
        <f t="shared" si="306"/>
        <v>93.95</v>
      </c>
      <c r="AA768" s="585">
        <v>92.7</v>
      </c>
      <c r="AB768" s="585">
        <v>91.5</v>
      </c>
      <c r="AC768" s="27">
        <v>90.3</v>
      </c>
      <c r="AD768" s="27">
        <v>88.9</v>
      </c>
      <c r="AE768" s="27">
        <v>86.9</v>
      </c>
      <c r="AF768" s="27">
        <v>84.2</v>
      </c>
      <c r="AG768" s="27">
        <v>80.2</v>
      </c>
      <c r="AH768" s="27">
        <v>74.400000000000006</v>
      </c>
      <c r="AI768" s="856">
        <v>66</v>
      </c>
      <c r="AJ768" s="969"/>
      <c r="AK768" s="969"/>
    </row>
    <row r="769" spans="1:37" ht="13.5" thickBot="1" x14ac:dyDescent="0.25">
      <c r="A769" s="367"/>
      <c r="B769" s="1159"/>
      <c r="C769" s="1160"/>
      <c r="D769" s="1160"/>
      <c r="E769" s="1160"/>
      <c r="F769" s="1160"/>
      <c r="G769" s="1161"/>
      <c r="H769" s="912" t="s">
        <v>94</v>
      </c>
      <c r="I769" s="913"/>
      <c r="J769" s="914"/>
      <c r="K769" s="608">
        <f>MIN(K747:K768)</f>
        <v>140</v>
      </c>
      <c r="L769" s="608">
        <f t="shared" ref="L769:S769" si="310">MIN(L747:L768)</f>
        <v>115</v>
      </c>
      <c r="M769" s="608">
        <f t="shared" si="310"/>
        <v>115</v>
      </c>
      <c r="N769" s="608">
        <f t="shared" si="310"/>
        <v>115</v>
      </c>
      <c r="O769" s="608">
        <f t="shared" si="310"/>
        <v>109.2</v>
      </c>
      <c r="P769" s="789">
        <f t="shared" si="307"/>
        <v>107.69199999999999</v>
      </c>
      <c r="Q769" s="608">
        <f t="shared" si="310"/>
        <v>106.3</v>
      </c>
      <c r="R769" s="608">
        <f t="shared" si="310"/>
        <v>103.9</v>
      </c>
      <c r="S769" s="608">
        <f t="shared" si="310"/>
        <v>101.8</v>
      </c>
      <c r="T769" s="789">
        <f t="shared" si="308"/>
        <v>101.73</v>
      </c>
      <c r="U769" s="789">
        <f t="shared" si="309"/>
        <v>100.39999999999999</v>
      </c>
      <c r="V769" s="724">
        <f t="shared" si="304"/>
        <v>100.05</v>
      </c>
      <c r="W769" s="608">
        <f t="shared" ref="W769" si="311">MIN(W747:W768)</f>
        <v>98.3</v>
      </c>
      <c r="X769" s="724">
        <f t="shared" si="305"/>
        <v>96.75</v>
      </c>
      <c r="Y769" s="608">
        <f t="shared" ref="Y769" si="312">MIN(Y747:Y768)</f>
        <v>95.2</v>
      </c>
      <c r="Z769" s="724">
        <f t="shared" si="306"/>
        <v>93.95</v>
      </c>
      <c r="AA769" s="608">
        <f t="shared" ref="AA769:AB769" si="313">MIN(AA747:AA768)</f>
        <v>92.7</v>
      </c>
      <c r="AB769" s="867">
        <f t="shared" si="313"/>
        <v>91.5</v>
      </c>
      <c r="AC769" s="863"/>
      <c r="AD769" s="306"/>
      <c r="AE769" s="306"/>
      <c r="AF769" s="135"/>
      <c r="AG769" s="135"/>
      <c r="AH769" s="135"/>
      <c r="AI769" s="857"/>
      <c r="AJ769" s="969"/>
      <c r="AK769" s="969"/>
    </row>
    <row r="770" spans="1:37" x14ac:dyDescent="0.2">
      <c r="A770" s="367"/>
      <c r="B770" s="1188" t="s">
        <v>57</v>
      </c>
      <c r="C770" s="1003" t="s">
        <v>549</v>
      </c>
      <c r="D770" s="1003" t="s">
        <v>87</v>
      </c>
      <c r="E770" s="1189"/>
      <c r="F770" s="1003" t="s">
        <v>551</v>
      </c>
      <c r="G770" s="1009" t="s">
        <v>540</v>
      </c>
      <c r="H770" s="943" t="s">
        <v>203</v>
      </c>
      <c r="I770" s="846" t="s">
        <v>558</v>
      </c>
      <c r="J770" s="1168"/>
      <c r="K770" s="541"/>
      <c r="L770" s="541" t="s">
        <v>9</v>
      </c>
      <c r="M770" s="541"/>
      <c r="N770" s="859">
        <v>115</v>
      </c>
      <c r="O770" s="859">
        <v>109.2</v>
      </c>
      <c r="P770" s="866">
        <f t="shared" si="307"/>
        <v>107.69199999999999</v>
      </c>
      <c r="Q770" s="859">
        <v>106.3</v>
      </c>
      <c r="R770" s="859">
        <v>103.9</v>
      </c>
      <c r="S770" s="859">
        <v>101.8</v>
      </c>
      <c r="T770" s="790">
        <f t="shared" si="308"/>
        <v>101.73</v>
      </c>
      <c r="U770" s="790">
        <f t="shared" si="309"/>
        <v>100.39999999999999</v>
      </c>
      <c r="V770" s="671">
        <f t="shared" si="304"/>
        <v>100.05</v>
      </c>
      <c r="W770" s="859">
        <v>98.3</v>
      </c>
      <c r="X770" s="671">
        <f t="shared" si="305"/>
        <v>96.75</v>
      </c>
      <c r="Y770" s="859">
        <v>95.2</v>
      </c>
      <c r="Z770" s="671">
        <f t="shared" si="306"/>
        <v>93.95</v>
      </c>
      <c r="AA770" s="859">
        <v>92.7</v>
      </c>
      <c r="AB770" s="859">
        <v>91.5</v>
      </c>
      <c r="AC770" s="585">
        <v>90.3</v>
      </c>
      <c r="AD770" s="585">
        <v>88.9</v>
      </c>
      <c r="AE770" s="585">
        <v>86.9</v>
      </c>
      <c r="AF770" s="585">
        <v>84.2</v>
      </c>
      <c r="AG770" s="585">
        <v>80.2</v>
      </c>
      <c r="AH770" s="585">
        <v>74.400000000000006</v>
      </c>
      <c r="AI770" s="876">
        <v>66</v>
      </c>
      <c r="AJ770" s="969"/>
      <c r="AK770" s="969"/>
    </row>
    <row r="771" spans="1:37" x14ac:dyDescent="0.2">
      <c r="A771" s="367"/>
      <c r="B771" s="985"/>
      <c r="C771" s="986"/>
      <c r="D771" s="986"/>
      <c r="E771" s="986"/>
      <c r="F771" s="986"/>
      <c r="G771" s="948"/>
      <c r="H771" s="944"/>
      <c r="I771" s="421" t="s">
        <v>559</v>
      </c>
      <c r="J771" s="1168"/>
      <c r="K771" s="5"/>
      <c r="L771" s="5" t="s">
        <v>9</v>
      </c>
      <c r="M771" s="5"/>
      <c r="N771" s="766">
        <v>115</v>
      </c>
      <c r="O771" s="766">
        <v>109.2</v>
      </c>
      <c r="P771" s="788">
        <f t="shared" si="307"/>
        <v>107.69199999999999</v>
      </c>
      <c r="Q771" s="766">
        <v>106.3</v>
      </c>
      <c r="R771" s="766">
        <v>103.9</v>
      </c>
      <c r="S771" s="766">
        <v>101.8</v>
      </c>
      <c r="T771" s="788">
        <f t="shared" si="308"/>
        <v>101.73</v>
      </c>
      <c r="U771" s="788">
        <f t="shared" si="309"/>
        <v>100.39999999999999</v>
      </c>
      <c r="V771" s="671">
        <f t="shared" si="304"/>
        <v>100.05</v>
      </c>
      <c r="W771" s="766">
        <v>98.3</v>
      </c>
      <c r="X771" s="671">
        <f t="shared" si="305"/>
        <v>96.75</v>
      </c>
      <c r="Y771" s="766">
        <v>95.2</v>
      </c>
      <c r="Z771" s="671">
        <f t="shared" si="306"/>
        <v>93.95</v>
      </c>
      <c r="AA771" s="766">
        <v>92.7</v>
      </c>
      <c r="AB771" s="766">
        <v>91.5</v>
      </c>
      <c r="AC771" s="766">
        <v>90.3</v>
      </c>
      <c r="AD771" s="766">
        <v>88.9</v>
      </c>
      <c r="AE771" s="766">
        <v>86.9</v>
      </c>
      <c r="AF771" s="766">
        <v>84.2</v>
      </c>
      <c r="AG771" s="766">
        <v>80.2</v>
      </c>
      <c r="AH771" s="766">
        <v>74.400000000000006</v>
      </c>
      <c r="AI771" s="854">
        <v>66</v>
      </c>
      <c r="AJ771" s="969"/>
      <c r="AK771" s="969"/>
    </row>
    <row r="772" spans="1:37" ht="13.5" thickBot="1" x14ac:dyDescent="0.25">
      <c r="A772" s="367"/>
      <c r="B772" s="41" t="s">
        <v>57</v>
      </c>
      <c r="C772" s="424" t="s">
        <v>566</v>
      </c>
      <c r="D772" s="1176" t="s">
        <v>87</v>
      </c>
      <c r="E772" s="1158"/>
      <c r="F772" s="422" t="s">
        <v>551</v>
      </c>
      <c r="G772" s="423" t="s">
        <v>540</v>
      </c>
      <c r="H772" s="41" t="s">
        <v>203</v>
      </c>
      <c r="I772" s="26">
        <v>2010</v>
      </c>
      <c r="J772" s="1169"/>
      <c r="K772" s="27">
        <v>140</v>
      </c>
      <c r="L772" s="27">
        <v>115</v>
      </c>
      <c r="M772" s="27">
        <v>115</v>
      </c>
      <c r="N772" s="847">
        <v>115</v>
      </c>
      <c r="O772" s="847">
        <v>109.2</v>
      </c>
      <c r="P772" s="858">
        <f t="shared" si="307"/>
        <v>107.69199999999999</v>
      </c>
      <c r="Q772" s="847">
        <v>106.3</v>
      </c>
      <c r="R772" s="847">
        <v>103.9</v>
      </c>
      <c r="S772" s="847">
        <v>101.8</v>
      </c>
      <c r="T772" s="791">
        <f t="shared" si="308"/>
        <v>101.73</v>
      </c>
      <c r="U772" s="791">
        <f t="shared" si="309"/>
        <v>100.39999999999999</v>
      </c>
      <c r="V772" s="671">
        <f t="shared" si="304"/>
        <v>100.05</v>
      </c>
      <c r="W772" s="847">
        <v>98.3</v>
      </c>
      <c r="X772" s="671">
        <f t="shared" si="305"/>
        <v>96.75</v>
      </c>
      <c r="Y772" s="847">
        <v>95.2</v>
      </c>
      <c r="Z772" s="671">
        <f t="shared" si="306"/>
        <v>93.95</v>
      </c>
      <c r="AA772" s="847">
        <v>92.7</v>
      </c>
      <c r="AB772" s="847">
        <v>91.5</v>
      </c>
      <c r="AC772" s="847">
        <v>90.3</v>
      </c>
      <c r="AD772" s="847">
        <v>88.9</v>
      </c>
      <c r="AE772" s="847">
        <v>86.9</v>
      </c>
      <c r="AF772" s="847">
        <v>84.2</v>
      </c>
      <c r="AG772" s="847">
        <v>80.2</v>
      </c>
      <c r="AH772" s="847">
        <v>74.400000000000006</v>
      </c>
      <c r="AI772" s="877">
        <v>66</v>
      </c>
      <c r="AJ772" s="970"/>
      <c r="AK772" s="970"/>
    </row>
    <row r="774" spans="1:37" ht="13.5" thickBot="1" x14ac:dyDescent="0.25"/>
    <row r="775" spans="1:37" x14ac:dyDescent="0.2">
      <c r="B775" s="915"/>
      <c r="C775" s="916"/>
      <c r="D775" s="916"/>
      <c r="E775" s="916"/>
      <c r="F775" s="916"/>
      <c r="G775" s="916"/>
      <c r="H775" s="916"/>
      <c r="I775" s="916"/>
      <c r="J775" s="917"/>
      <c r="K775" s="921" t="s">
        <v>95</v>
      </c>
      <c r="L775" s="922"/>
      <c r="M775" s="922"/>
      <c r="N775" s="922"/>
      <c r="O775" s="922"/>
      <c r="P775" s="922"/>
      <c r="Q775" s="922"/>
      <c r="R775" s="922"/>
      <c r="S775" s="922"/>
      <c r="T775" s="922"/>
      <c r="U775" s="922"/>
      <c r="V775" s="922"/>
      <c r="W775" s="922"/>
      <c r="X775" s="922"/>
      <c r="Y775" s="922"/>
      <c r="Z775" s="922"/>
      <c r="AA775" s="922"/>
      <c r="AB775" s="922"/>
      <c r="AC775" s="922"/>
      <c r="AD775" s="922"/>
      <c r="AE775" s="922"/>
      <c r="AF775" s="922"/>
      <c r="AG775" s="922"/>
      <c r="AH775" s="922"/>
      <c r="AI775" s="922"/>
      <c r="AJ775" s="1149" t="s">
        <v>568</v>
      </c>
      <c r="AK775" s="1149" t="s">
        <v>569</v>
      </c>
    </row>
    <row r="776" spans="1:37" ht="13.5" thickBot="1" x14ac:dyDescent="0.25">
      <c r="B776" s="987"/>
      <c r="C776" s="988"/>
      <c r="D776" s="988"/>
      <c r="E776" s="988"/>
      <c r="F776" s="988"/>
      <c r="G776" s="988"/>
      <c r="H776" s="919"/>
      <c r="I776" s="919"/>
      <c r="J776" s="920"/>
      <c r="K776" s="949" t="s">
        <v>169</v>
      </c>
      <c r="L776" s="950"/>
      <c r="M776" s="950"/>
      <c r="N776" s="950"/>
      <c r="O776" s="950"/>
      <c r="P776" s="950"/>
      <c r="Q776" s="950"/>
      <c r="R776" s="950"/>
      <c r="S776" s="950"/>
      <c r="T776" s="950"/>
      <c r="U776" s="950"/>
      <c r="V776" s="950"/>
      <c r="W776" s="950"/>
      <c r="X776" s="950"/>
      <c r="Y776" s="950"/>
      <c r="Z776" s="950"/>
      <c r="AA776" s="950"/>
      <c r="AB776" s="950"/>
      <c r="AC776" s="950"/>
      <c r="AD776" s="950"/>
      <c r="AE776" s="950"/>
      <c r="AF776" s="950"/>
      <c r="AG776" s="950"/>
      <c r="AH776" s="950"/>
      <c r="AI776" s="950"/>
      <c r="AJ776" s="1102"/>
      <c r="AK776" s="1102"/>
    </row>
    <row r="777" spans="1:37" ht="26.25" thickBot="1" x14ac:dyDescent="0.25">
      <c r="B777" s="51" t="s">
        <v>41</v>
      </c>
      <c r="C777" s="52" t="s">
        <v>42</v>
      </c>
      <c r="D777" s="971" t="s">
        <v>43</v>
      </c>
      <c r="E777" s="972"/>
      <c r="F777" s="88" t="s">
        <v>177</v>
      </c>
      <c r="G777" s="95" t="s">
        <v>47</v>
      </c>
      <c r="H777" s="54" t="s">
        <v>0</v>
      </c>
      <c r="I777" s="55" t="s">
        <v>1</v>
      </c>
      <c r="J777" s="454" t="s">
        <v>2</v>
      </c>
      <c r="K777" s="449" t="s">
        <v>3</v>
      </c>
      <c r="L777" s="56" t="s">
        <v>4</v>
      </c>
      <c r="M777" s="57" t="s">
        <v>5</v>
      </c>
      <c r="N777" s="58" t="s">
        <v>6</v>
      </c>
      <c r="O777" s="58">
        <v>150</v>
      </c>
      <c r="P777" s="779">
        <v>176</v>
      </c>
      <c r="Q777" s="58">
        <v>200</v>
      </c>
      <c r="R777" s="58">
        <v>250</v>
      </c>
      <c r="S777" s="58">
        <v>300</v>
      </c>
      <c r="T777" s="779">
        <v>302</v>
      </c>
      <c r="U777" s="779">
        <v>340</v>
      </c>
      <c r="V777" s="58">
        <v>350</v>
      </c>
      <c r="W777" s="58">
        <v>400</v>
      </c>
      <c r="X777" s="58">
        <v>450</v>
      </c>
      <c r="Y777" s="58">
        <v>500</v>
      </c>
      <c r="Z777" s="58">
        <v>550</v>
      </c>
      <c r="AA777" s="58">
        <v>600</v>
      </c>
      <c r="AB777" s="58">
        <v>650</v>
      </c>
      <c r="AC777" s="58">
        <v>700</v>
      </c>
      <c r="AD777" s="58">
        <v>750</v>
      </c>
      <c r="AE777" s="58">
        <v>800</v>
      </c>
      <c r="AF777" s="58">
        <v>850</v>
      </c>
      <c r="AG777" s="58">
        <v>900</v>
      </c>
      <c r="AH777" s="58">
        <v>950</v>
      </c>
      <c r="AI777" s="873">
        <v>1000</v>
      </c>
      <c r="AJ777" s="1102"/>
      <c r="AK777" s="1102"/>
    </row>
    <row r="778" spans="1:37" ht="12.75" customHeight="1" x14ac:dyDescent="0.2">
      <c r="B778" s="1000" t="s">
        <v>574</v>
      </c>
      <c r="C778" s="1003" t="s">
        <v>575</v>
      </c>
      <c r="D778" s="1361" t="s">
        <v>615</v>
      </c>
      <c r="E778" s="1173"/>
      <c r="F778" s="1008" t="s">
        <v>96</v>
      </c>
      <c r="G778" s="1009" t="s">
        <v>201</v>
      </c>
      <c r="H778" s="998" t="s">
        <v>616</v>
      </c>
      <c r="I778" s="38">
        <v>1989</v>
      </c>
      <c r="J778" s="1357" t="s">
        <v>580</v>
      </c>
      <c r="K778" s="39">
        <v>110</v>
      </c>
      <c r="L778" s="39">
        <v>85</v>
      </c>
      <c r="M778" s="38">
        <v>84.9</v>
      </c>
      <c r="N778" s="38">
        <v>84.9</v>
      </c>
      <c r="O778" s="671">
        <f t="shared" ref="O778:O795" si="314">N778-(0.5*(N778-Q778))</f>
        <v>82.95</v>
      </c>
      <c r="P778" s="787">
        <f>IF(O778="",IF(N778="","",(N778-(N778-Q778)/($Q$5-$N$5)*($P$5-$N$5))),(O778-(O778-Q778)/($Q$5-$O$5)*($P$5-$O$5)))</f>
        <v>81.936000000000007</v>
      </c>
      <c r="Q778" s="39">
        <v>81</v>
      </c>
      <c r="R778" s="671">
        <f t="shared" ref="R778:R795" si="315">Q778-(0.5*(Q778-S778))</f>
        <v>79.650000000000006</v>
      </c>
      <c r="S778" s="38">
        <v>78.300000000000011</v>
      </c>
      <c r="T778" s="787">
        <f>IF(S778="","",(S778-(S778-W778)/($W$5-$S$5)*($T$5-$S$5)))</f>
        <v>78.25200000000001</v>
      </c>
      <c r="U778" s="787">
        <f>IF(S778="","",(S778-(S778-W778)/($W$5-$S$5)*($U$5-$S$5)))</f>
        <v>77.34</v>
      </c>
      <c r="V778" s="671">
        <f t="shared" ref="V778:V795" si="316">S778-(0.5*(S778-W778))</f>
        <v>77.100000000000009</v>
      </c>
      <c r="W778" s="38">
        <v>75.900000000000006</v>
      </c>
      <c r="X778" s="671">
        <f t="shared" ref="X778:X795" si="317">W778-(0.5*(W778-Y778))</f>
        <v>74.850000000000009</v>
      </c>
      <c r="Y778" s="38">
        <v>73.800000000000011</v>
      </c>
      <c r="Z778" s="671">
        <f t="shared" ref="Z778:AB795" si="318">Y778-(0.5*(Y778-AA778))</f>
        <v>72.75</v>
      </c>
      <c r="AA778" s="38">
        <v>71.699999999999989</v>
      </c>
      <c r="AB778" s="671">
        <f t="shared" si="318"/>
        <v>70.8</v>
      </c>
      <c r="AC778" s="38">
        <v>69.900000000000006</v>
      </c>
      <c r="AD778" s="61"/>
      <c r="AE778" s="61"/>
      <c r="AF778" s="61"/>
      <c r="AG778" s="61"/>
      <c r="AH778" s="61"/>
      <c r="AI778" s="874"/>
      <c r="AJ778" s="1102"/>
      <c r="AK778" s="1102"/>
    </row>
    <row r="779" spans="1:37" x14ac:dyDescent="0.2">
      <c r="B779" s="1001"/>
      <c r="C779" s="1004"/>
      <c r="D779" s="1172"/>
      <c r="E779" s="1173"/>
      <c r="F779" s="982"/>
      <c r="G779" s="1010"/>
      <c r="H779" s="962"/>
      <c r="I779" s="1" t="s">
        <v>32</v>
      </c>
      <c r="J779" s="980"/>
      <c r="K779" s="5"/>
      <c r="L779" s="5" t="s">
        <v>9</v>
      </c>
      <c r="M779" s="5"/>
      <c r="N779" s="468">
        <v>84.9</v>
      </c>
      <c r="O779" s="671">
        <f t="shared" si="314"/>
        <v>82.95</v>
      </c>
      <c r="P779" s="788">
        <f t="shared" ref="P779:P803" si="319">IF(O779="",IF(N779="","",(N779-(N779-Q779)/($Q$5-$N$5)*($P$5-$N$5))),(O779-(O779-Q779)/($Q$5-$O$5)*($P$5-$O$5)))</f>
        <v>81.936000000000007</v>
      </c>
      <c r="Q779" s="469">
        <v>81</v>
      </c>
      <c r="R779" s="671">
        <f t="shared" si="315"/>
        <v>79.650000000000006</v>
      </c>
      <c r="S779" s="468">
        <v>78.300000000000011</v>
      </c>
      <c r="T779" s="788">
        <f t="shared" ref="T779:T803" si="320">IF(S779="","",(S779-(S779-W779)/($W$5-$S$5)*($T$5-$S$5)))</f>
        <v>78.25200000000001</v>
      </c>
      <c r="U779" s="788">
        <f t="shared" ref="U779:U803" si="321">IF(S779="","",(S779-(S779-W779)/($W$5-$S$5)*($U$5-$S$5)))</f>
        <v>77.34</v>
      </c>
      <c r="V779" s="671">
        <f t="shared" si="316"/>
        <v>77.100000000000009</v>
      </c>
      <c r="W779" s="468">
        <v>75.900000000000006</v>
      </c>
      <c r="X779" s="671">
        <f t="shared" si="317"/>
        <v>74.850000000000009</v>
      </c>
      <c r="Y779" s="468">
        <v>73.800000000000011</v>
      </c>
      <c r="Z779" s="671">
        <f t="shared" si="318"/>
        <v>72.75</v>
      </c>
      <c r="AA779" s="468">
        <v>71.699999999999989</v>
      </c>
      <c r="AB779" s="671">
        <f t="shared" ref="AB779" si="322">AA779-(0.5*(AA779-AC779))</f>
        <v>70.8</v>
      </c>
      <c r="AC779" s="468">
        <v>69.900000000000006</v>
      </c>
      <c r="AD779" s="4"/>
      <c r="AE779" s="4"/>
      <c r="AF779" s="4"/>
      <c r="AG779" s="4"/>
      <c r="AH779" s="4"/>
      <c r="AI779" s="870"/>
      <c r="AJ779" s="1102"/>
      <c r="AK779" s="1102"/>
    </row>
    <row r="780" spans="1:37" x14ac:dyDescent="0.2">
      <c r="B780" s="1001"/>
      <c r="C780" s="1004"/>
      <c r="D780" s="1172"/>
      <c r="E780" s="1173"/>
      <c r="F780" s="982"/>
      <c r="G780" s="1010"/>
      <c r="H780" s="962"/>
      <c r="I780" s="1" t="s">
        <v>35</v>
      </c>
      <c r="J780" s="980"/>
      <c r="K780" s="5"/>
      <c r="L780" s="5" t="s">
        <v>9</v>
      </c>
      <c r="M780" s="5"/>
      <c r="N780" s="468">
        <v>84.9</v>
      </c>
      <c r="O780" s="671">
        <f t="shared" si="314"/>
        <v>82.95</v>
      </c>
      <c r="P780" s="788">
        <f t="shared" si="319"/>
        <v>81.936000000000007</v>
      </c>
      <c r="Q780" s="469">
        <v>81</v>
      </c>
      <c r="R780" s="671">
        <f t="shared" si="315"/>
        <v>79.650000000000006</v>
      </c>
      <c r="S780" s="468">
        <v>78.300000000000011</v>
      </c>
      <c r="T780" s="788">
        <f t="shared" si="320"/>
        <v>78.25200000000001</v>
      </c>
      <c r="U780" s="788">
        <f t="shared" si="321"/>
        <v>77.34</v>
      </c>
      <c r="V780" s="671">
        <f t="shared" si="316"/>
        <v>77.100000000000009</v>
      </c>
      <c r="W780" s="468">
        <v>75.900000000000006</v>
      </c>
      <c r="X780" s="671">
        <f t="shared" si="317"/>
        <v>74.850000000000009</v>
      </c>
      <c r="Y780" s="468">
        <v>73.800000000000011</v>
      </c>
      <c r="Z780" s="671">
        <f t="shared" si="318"/>
        <v>72.75</v>
      </c>
      <c r="AA780" s="468">
        <v>71.699999999999989</v>
      </c>
      <c r="AB780" s="671">
        <f t="shared" ref="AB780" si="323">AA780-(0.5*(AA780-AC780))</f>
        <v>70.8</v>
      </c>
      <c r="AC780" s="468">
        <v>69.900000000000006</v>
      </c>
      <c r="AD780" s="4"/>
      <c r="AE780" s="4"/>
      <c r="AF780" s="4"/>
      <c r="AG780" s="4"/>
      <c r="AH780" s="4"/>
      <c r="AI780" s="870"/>
      <c r="AJ780" s="1102"/>
      <c r="AK780" s="1102"/>
    </row>
    <row r="781" spans="1:37" x14ac:dyDescent="0.2">
      <c r="B781" s="1002"/>
      <c r="C781" s="1005"/>
      <c r="D781" s="1174"/>
      <c r="E781" s="1175"/>
      <c r="F781" s="996"/>
      <c r="G781" s="1011"/>
      <c r="H781" s="963"/>
      <c r="I781" s="1" t="s">
        <v>10</v>
      </c>
      <c r="J781" s="980"/>
      <c r="K781" s="5"/>
      <c r="L781" s="5" t="s">
        <v>9</v>
      </c>
      <c r="M781" s="5"/>
      <c r="N781" s="468">
        <v>84.9</v>
      </c>
      <c r="O781" s="671">
        <f t="shared" si="314"/>
        <v>82.95</v>
      </c>
      <c r="P781" s="788">
        <f t="shared" si="319"/>
        <v>81.936000000000007</v>
      </c>
      <c r="Q781" s="469">
        <v>81</v>
      </c>
      <c r="R781" s="671">
        <f t="shared" si="315"/>
        <v>79.650000000000006</v>
      </c>
      <c r="S781" s="468">
        <v>78.300000000000011</v>
      </c>
      <c r="T781" s="788">
        <f t="shared" si="320"/>
        <v>78.25200000000001</v>
      </c>
      <c r="U781" s="788">
        <f t="shared" si="321"/>
        <v>77.34</v>
      </c>
      <c r="V781" s="671">
        <f t="shared" si="316"/>
        <v>77.100000000000009</v>
      </c>
      <c r="W781" s="468">
        <v>75.900000000000006</v>
      </c>
      <c r="X781" s="671">
        <f t="shared" si="317"/>
        <v>74.850000000000009</v>
      </c>
      <c r="Y781" s="468">
        <v>73.800000000000011</v>
      </c>
      <c r="Z781" s="671">
        <f t="shared" si="318"/>
        <v>72.75</v>
      </c>
      <c r="AA781" s="468">
        <v>71.699999999999989</v>
      </c>
      <c r="AB781" s="671">
        <f t="shared" ref="AB781" si="324">AA781-(0.5*(AA781-AC781))</f>
        <v>70.8</v>
      </c>
      <c r="AC781" s="468">
        <v>69.900000000000006</v>
      </c>
      <c r="AD781" s="4"/>
      <c r="AE781" s="4"/>
      <c r="AF781" s="4"/>
      <c r="AG781" s="4"/>
      <c r="AH781" s="4"/>
      <c r="AI781" s="870"/>
      <c r="AJ781" s="1102"/>
      <c r="AK781" s="1102"/>
    </row>
    <row r="782" spans="1:37" ht="12.75" customHeight="1" x14ac:dyDescent="0.2">
      <c r="B782" s="924" t="s">
        <v>487</v>
      </c>
      <c r="C782" s="927" t="s">
        <v>577</v>
      </c>
      <c r="D782" s="1177" t="s">
        <v>615</v>
      </c>
      <c r="E782" s="1178"/>
      <c r="F782" s="1052">
        <v>700</v>
      </c>
      <c r="G782" s="1012" t="s">
        <v>201</v>
      </c>
      <c r="H782" s="942" t="s">
        <v>616</v>
      </c>
      <c r="I782" s="1">
        <v>1992</v>
      </c>
      <c r="J782" s="980"/>
      <c r="K782" s="39">
        <v>110</v>
      </c>
      <c r="L782" s="39">
        <v>85</v>
      </c>
      <c r="M782" s="38">
        <v>84.9</v>
      </c>
      <c r="N782" s="468">
        <v>84.9</v>
      </c>
      <c r="O782" s="671">
        <f t="shared" si="314"/>
        <v>82.95</v>
      </c>
      <c r="P782" s="788">
        <f t="shared" si="319"/>
        <v>81.936000000000007</v>
      </c>
      <c r="Q782" s="469">
        <v>81</v>
      </c>
      <c r="R782" s="671">
        <f t="shared" si="315"/>
        <v>79.650000000000006</v>
      </c>
      <c r="S782" s="468">
        <v>78.300000000000011</v>
      </c>
      <c r="T782" s="788">
        <f t="shared" si="320"/>
        <v>78.25200000000001</v>
      </c>
      <c r="U782" s="788">
        <f t="shared" si="321"/>
        <v>77.34</v>
      </c>
      <c r="V782" s="671">
        <f t="shared" si="316"/>
        <v>77.100000000000009</v>
      </c>
      <c r="W782" s="468">
        <v>75.900000000000006</v>
      </c>
      <c r="X782" s="671">
        <f t="shared" si="317"/>
        <v>74.850000000000009</v>
      </c>
      <c r="Y782" s="468">
        <v>73.800000000000011</v>
      </c>
      <c r="Z782" s="671">
        <f t="shared" si="318"/>
        <v>72.75</v>
      </c>
      <c r="AA782" s="468">
        <v>71.699999999999989</v>
      </c>
      <c r="AB782" s="671">
        <f t="shared" ref="AB782" si="325">AA782-(0.5*(AA782-AC782))</f>
        <v>70.8</v>
      </c>
      <c r="AC782" s="468">
        <v>69.900000000000006</v>
      </c>
      <c r="AD782" s="4"/>
      <c r="AE782" s="4"/>
      <c r="AF782" s="4"/>
      <c r="AG782" s="4"/>
      <c r="AH782" s="4"/>
      <c r="AI782" s="870"/>
      <c r="AJ782" s="1102"/>
      <c r="AK782" s="1102"/>
    </row>
    <row r="783" spans="1:37" x14ac:dyDescent="0.2">
      <c r="B783" s="925"/>
      <c r="C783" s="928"/>
      <c r="D783" s="1172"/>
      <c r="E783" s="1173"/>
      <c r="F783" s="1142"/>
      <c r="G783" s="1010"/>
      <c r="H783" s="962"/>
      <c r="I783" s="1" t="s">
        <v>11</v>
      </c>
      <c r="J783" s="980"/>
      <c r="K783" s="5"/>
      <c r="L783" s="5" t="s">
        <v>9</v>
      </c>
      <c r="M783" s="5"/>
      <c r="N783" s="468">
        <v>84.9</v>
      </c>
      <c r="O783" s="671">
        <f t="shared" si="314"/>
        <v>82.95</v>
      </c>
      <c r="P783" s="788">
        <f t="shared" si="319"/>
        <v>81.936000000000007</v>
      </c>
      <c r="Q783" s="469">
        <v>81</v>
      </c>
      <c r="R783" s="671">
        <f t="shared" si="315"/>
        <v>79.650000000000006</v>
      </c>
      <c r="S783" s="468">
        <v>78.300000000000011</v>
      </c>
      <c r="T783" s="788">
        <f t="shared" si="320"/>
        <v>78.25200000000001</v>
      </c>
      <c r="U783" s="788">
        <f t="shared" si="321"/>
        <v>77.34</v>
      </c>
      <c r="V783" s="671">
        <f t="shared" si="316"/>
        <v>77.100000000000009</v>
      </c>
      <c r="W783" s="468">
        <v>75.900000000000006</v>
      </c>
      <c r="X783" s="671">
        <f t="shared" si="317"/>
        <v>74.850000000000009</v>
      </c>
      <c r="Y783" s="468">
        <v>73.800000000000011</v>
      </c>
      <c r="Z783" s="671">
        <f t="shared" si="318"/>
        <v>72.75</v>
      </c>
      <c r="AA783" s="468">
        <v>71.699999999999989</v>
      </c>
      <c r="AB783" s="671">
        <f t="shared" ref="AB783" si="326">AA783-(0.5*(AA783-AC783))</f>
        <v>70.8</v>
      </c>
      <c r="AC783" s="468">
        <v>69.900000000000006</v>
      </c>
      <c r="AD783" s="4"/>
      <c r="AE783" s="4"/>
      <c r="AF783" s="4"/>
      <c r="AG783" s="4"/>
      <c r="AH783" s="4"/>
      <c r="AI783" s="870"/>
      <c r="AJ783" s="1102"/>
      <c r="AK783" s="1102"/>
    </row>
    <row r="784" spans="1:37" x14ac:dyDescent="0.2">
      <c r="B784" s="925"/>
      <c r="C784" s="928"/>
      <c r="D784" s="1172"/>
      <c r="E784" s="1173"/>
      <c r="F784" s="1142"/>
      <c r="G784" s="1010"/>
      <c r="H784" s="962"/>
      <c r="I784" s="1" t="s">
        <v>12</v>
      </c>
      <c r="J784" s="980"/>
      <c r="K784" s="5"/>
      <c r="L784" s="5" t="s">
        <v>9</v>
      </c>
      <c r="M784" s="5"/>
      <c r="N784" s="468">
        <v>84.9</v>
      </c>
      <c r="O784" s="671">
        <f t="shared" si="314"/>
        <v>82.95</v>
      </c>
      <c r="P784" s="788">
        <f t="shared" si="319"/>
        <v>81.936000000000007</v>
      </c>
      <c r="Q784" s="469">
        <v>81</v>
      </c>
      <c r="R784" s="671">
        <f t="shared" si="315"/>
        <v>79.650000000000006</v>
      </c>
      <c r="S784" s="468">
        <v>78.300000000000011</v>
      </c>
      <c r="T784" s="788">
        <f t="shared" si="320"/>
        <v>78.25200000000001</v>
      </c>
      <c r="U784" s="788">
        <f t="shared" si="321"/>
        <v>77.34</v>
      </c>
      <c r="V784" s="671">
        <f t="shared" si="316"/>
        <v>77.100000000000009</v>
      </c>
      <c r="W784" s="468">
        <v>75.900000000000006</v>
      </c>
      <c r="X784" s="671">
        <f t="shared" si="317"/>
        <v>74.850000000000009</v>
      </c>
      <c r="Y784" s="468">
        <v>73.800000000000011</v>
      </c>
      <c r="Z784" s="671">
        <f t="shared" si="318"/>
        <v>72.75</v>
      </c>
      <c r="AA784" s="468">
        <v>71.699999999999989</v>
      </c>
      <c r="AB784" s="671">
        <f t="shared" ref="AB784" si="327">AA784-(0.5*(AA784-AC784))</f>
        <v>70.8</v>
      </c>
      <c r="AC784" s="468">
        <v>69.900000000000006</v>
      </c>
      <c r="AD784" s="4"/>
      <c r="AE784" s="4"/>
      <c r="AF784" s="4"/>
      <c r="AG784" s="4"/>
      <c r="AH784" s="4"/>
      <c r="AI784" s="870"/>
      <c r="AJ784" s="1102"/>
      <c r="AK784" s="1102"/>
    </row>
    <row r="785" spans="2:37" x14ac:dyDescent="0.2">
      <c r="B785" s="985"/>
      <c r="C785" s="986"/>
      <c r="D785" s="1174"/>
      <c r="E785" s="1175"/>
      <c r="F785" s="1053"/>
      <c r="G785" s="1011"/>
      <c r="H785" s="963"/>
      <c r="I785" s="1" t="s">
        <v>13</v>
      </c>
      <c r="J785" s="980"/>
      <c r="K785" s="5"/>
      <c r="L785" s="5" t="s">
        <v>9</v>
      </c>
      <c r="M785" s="5"/>
      <c r="N785" s="468">
        <v>84.9</v>
      </c>
      <c r="O785" s="671">
        <f t="shared" si="314"/>
        <v>82.95</v>
      </c>
      <c r="P785" s="788">
        <f t="shared" si="319"/>
        <v>81.936000000000007</v>
      </c>
      <c r="Q785" s="469">
        <v>81</v>
      </c>
      <c r="R785" s="671">
        <f t="shared" si="315"/>
        <v>79.650000000000006</v>
      </c>
      <c r="S785" s="468">
        <v>78.300000000000011</v>
      </c>
      <c r="T785" s="788">
        <f t="shared" si="320"/>
        <v>78.25200000000001</v>
      </c>
      <c r="U785" s="788">
        <f t="shared" si="321"/>
        <v>77.34</v>
      </c>
      <c r="V785" s="671">
        <f t="shared" si="316"/>
        <v>77.100000000000009</v>
      </c>
      <c r="W785" s="468">
        <v>75.900000000000006</v>
      </c>
      <c r="X785" s="671">
        <f t="shared" si="317"/>
        <v>74.850000000000009</v>
      </c>
      <c r="Y785" s="468">
        <v>73.800000000000011</v>
      </c>
      <c r="Z785" s="671">
        <f t="shared" si="318"/>
        <v>72.75</v>
      </c>
      <c r="AA785" s="468">
        <v>71.699999999999989</v>
      </c>
      <c r="AB785" s="671">
        <f t="shared" ref="AB785" si="328">AA785-(0.5*(AA785-AC785))</f>
        <v>70.8</v>
      </c>
      <c r="AC785" s="468">
        <v>69.900000000000006</v>
      </c>
      <c r="AD785" s="4"/>
      <c r="AE785" s="4"/>
      <c r="AF785" s="4"/>
      <c r="AG785" s="4"/>
      <c r="AH785" s="4"/>
      <c r="AI785" s="870"/>
      <c r="AJ785" s="1102"/>
      <c r="AK785" s="1102"/>
    </row>
    <row r="786" spans="2:37" ht="12.75" customHeight="1" x14ac:dyDescent="0.2">
      <c r="B786" s="924" t="s">
        <v>487</v>
      </c>
      <c r="C786" s="927" t="s">
        <v>578</v>
      </c>
      <c r="D786" s="1177" t="s">
        <v>615</v>
      </c>
      <c r="E786" s="1178"/>
      <c r="F786" s="1052">
        <v>700</v>
      </c>
      <c r="G786" s="939" t="s">
        <v>201</v>
      </c>
      <c r="H786" s="942" t="s">
        <v>616</v>
      </c>
      <c r="I786" s="1">
        <v>1995</v>
      </c>
      <c r="J786" s="980"/>
      <c r="K786" s="39">
        <v>110</v>
      </c>
      <c r="L786" s="39">
        <v>85</v>
      </c>
      <c r="M786" s="38">
        <v>84.9</v>
      </c>
      <c r="N786" s="468">
        <v>84.9</v>
      </c>
      <c r="O786" s="671">
        <f t="shared" si="314"/>
        <v>82.95</v>
      </c>
      <c r="P786" s="788">
        <f t="shared" si="319"/>
        <v>81.936000000000007</v>
      </c>
      <c r="Q786" s="469">
        <v>81</v>
      </c>
      <c r="R786" s="671">
        <f t="shared" si="315"/>
        <v>79.650000000000006</v>
      </c>
      <c r="S786" s="468">
        <v>78.300000000000011</v>
      </c>
      <c r="T786" s="788">
        <f t="shared" si="320"/>
        <v>78.25200000000001</v>
      </c>
      <c r="U786" s="788">
        <f t="shared" si="321"/>
        <v>77.34</v>
      </c>
      <c r="V786" s="671">
        <f t="shared" si="316"/>
        <v>77.100000000000009</v>
      </c>
      <c r="W786" s="468">
        <v>75.900000000000006</v>
      </c>
      <c r="X786" s="671">
        <f t="shared" si="317"/>
        <v>74.850000000000009</v>
      </c>
      <c r="Y786" s="468">
        <v>73.800000000000011</v>
      </c>
      <c r="Z786" s="671">
        <f t="shared" si="318"/>
        <v>72.75</v>
      </c>
      <c r="AA786" s="468">
        <v>71.699999999999989</v>
      </c>
      <c r="AB786" s="671">
        <f t="shared" ref="AB786" si="329">AA786-(0.5*(AA786-AC786))</f>
        <v>70.8</v>
      </c>
      <c r="AC786" s="468">
        <v>69.900000000000006</v>
      </c>
      <c r="AD786" s="4"/>
      <c r="AE786" s="4"/>
      <c r="AF786" s="4"/>
      <c r="AG786" s="4"/>
      <c r="AH786" s="4"/>
      <c r="AI786" s="870"/>
      <c r="AJ786" s="1102"/>
      <c r="AK786" s="1102"/>
    </row>
    <row r="787" spans="2:37" x14ac:dyDescent="0.2">
      <c r="B787" s="925"/>
      <c r="C787" s="928"/>
      <c r="D787" s="1172"/>
      <c r="E787" s="1173"/>
      <c r="F787" s="1142"/>
      <c r="G787" s="940"/>
      <c r="H787" s="962"/>
      <c r="I787" s="1" t="s">
        <v>26</v>
      </c>
      <c r="J787" s="980"/>
      <c r="K787" s="5"/>
      <c r="L787" s="5" t="s">
        <v>9</v>
      </c>
      <c r="M787" s="5"/>
      <c r="N787" s="468">
        <v>84.9</v>
      </c>
      <c r="O787" s="671">
        <f t="shared" si="314"/>
        <v>82.95</v>
      </c>
      <c r="P787" s="788">
        <f t="shared" si="319"/>
        <v>81.936000000000007</v>
      </c>
      <c r="Q787" s="469">
        <v>81</v>
      </c>
      <c r="R787" s="671">
        <f t="shared" si="315"/>
        <v>79.650000000000006</v>
      </c>
      <c r="S787" s="468">
        <v>78.300000000000011</v>
      </c>
      <c r="T787" s="788">
        <f t="shared" si="320"/>
        <v>78.25200000000001</v>
      </c>
      <c r="U787" s="788">
        <f t="shared" si="321"/>
        <v>77.34</v>
      </c>
      <c r="V787" s="671">
        <f t="shared" si="316"/>
        <v>77.100000000000009</v>
      </c>
      <c r="W787" s="468">
        <v>75.900000000000006</v>
      </c>
      <c r="X787" s="671">
        <f t="shared" si="317"/>
        <v>74.850000000000009</v>
      </c>
      <c r="Y787" s="468">
        <v>73.800000000000011</v>
      </c>
      <c r="Z787" s="671">
        <f t="shared" si="318"/>
        <v>72.75</v>
      </c>
      <c r="AA787" s="468">
        <v>71.699999999999989</v>
      </c>
      <c r="AB787" s="671">
        <f t="shared" ref="AB787" si="330">AA787-(0.5*(AA787-AC787))</f>
        <v>70.8</v>
      </c>
      <c r="AC787" s="468">
        <v>69.900000000000006</v>
      </c>
      <c r="AD787" s="4"/>
      <c r="AE787" s="4"/>
      <c r="AF787" s="4"/>
      <c r="AG787" s="4"/>
      <c r="AH787" s="4"/>
      <c r="AI787" s="870"/>
      <c r="AJ787" s="1102"/>
      <c r="AK787" s="1102"/>
    </row>
    <row r="788" spans="2:37" x14ac:dyDescent="0.2">
      <c r="B788" s="925"/>
      <c r="C788" s="928"/>
      <c r="D788" s="1172"/>
      <c r="E788" s="1173"/>
      <c r="F788" s="1142"/>
      <c r="G788" s="940"/>
      <c r="H788" s="962"/>
      <c r="I788" s="1" t="s">
        <v>15</v>
      </c>
      <c r="J788" s="980"/>
      <c r="K788" s="5"/>
      <c r="L788" s="5" t="s">
        <v>9</v>
      </c>
      <c r="M788" s="5"/>
      <c r="N788" s="468">
        <v>84.9</v>
      </c>
      <c r="O788" s="671">
        <f t="shared" si="314"/>
        <v>82.95</v>
      </c>
      <c r="P788" s="788">
        <f t="shared" si="319"/>
        <v>81.936000000000007</v>
      </c>
      <c r="Q788" s="469">
        <v>81</v>
      </c>
      <c r="R788" s="671">
        <f t="shared" si="315"/>
        <v>79.650000000000006</v>
      </c>
      <c r="S788" s="468">
        <v>78.300000000000011</v>
      </c>
      <c r="T788" s="788">
        <f t="shared" si="320"/>
        <v>78.25200000000001</v>
      </c>
      <c r="U788" s="788">
        <f t="shared" si="321"/>
        <v>77.34</v>
      </c>
      <c r="V788" s="671">
        <f t="shared" si="316"/>
        <v>77.100000000000009</v>
      </c>
      <c r="W788" s="468">
        <v>75.900000000000006</v>
      </c>
      <c r="X788" s="671">
        <f t="shared" si="317"/>
        <v>74.850000000000009</v>
      </c>
      <c r="Y788" s="468">
        <v>73.800000000000011</v>
      </c>
      <c r="Z788" s="671">
        <f t="shared" si="318"/>
        <v>72.75</v>
      </c>
      <c r="AA788" s="468">
        <v>71.699999999999989</v>
      </c>
      <c r="AB788" s="671">
        <f t="shared" ref="AB788" si="331">AA788-(0.5*(AA788-AC788))</f>
        <v>70.8</v>
      </c>
      <c r="AC788" s="468">
        <v>69.900000000000006</v>
      </c>
      <c r="AD788" s="4"/>
      <c r="AE788" s="4"/>
      <c r="AF788" s="4"/>
      <c r="AG788" s="4"/>
      <c r="AH788" s="4"/>
      <c r="AI788" s="870"/>
      <c r="AJ788" s="1102"/>
      <c r="AK788" s="1102"/>
    </row>
    <row r="789" spans="2:37" x14ac:dyDescent="0.2">
      <c r="B789" s="985"/>
      <c r="C789" s="986"/>
      <c r="D789" s="1174"/>
      <c r="E789" s="1175"/>
      <c r="F789" s="1053"/>
      <c r="G789" s="948"/>
      <c r="H789" s="963"/>
      <c r="I789" s="1" t="s">
        <v>27</v>
      </c>
      <c r="J789" s="980"/>
      <c r="K789" s="5"/>
      <c r="L789" s="5" t="s">
        <v>9</v>
      </c>
      <c r="M789" s="5"/>
      <c r="N789" s="468">
        <v>84.9</v>
      </c>
      <c r="O789" s="671">
        <f t="shared" si="314"/>
        <v>82.95</v>
      </c>
      <c r="P789" s="788">
        <f t="shared" si="319"/>
        <v>81.936000000000007</v>
      </c>
      <c r="Q789" s="469">
        <v>81</v>
      </c>
      <c r="R789" s="671">
        <f t="shared" si="315"/>
        <v>79.650000000000006</v>
      </c>
      <c r="S789" s="468">
        <v>78.300000000000011</v>
      </c>
      <c r="T789" s="788">
        <f t="shared" si="320"/>
        <v>78.25200000000001</v>
      </c>
      <c r="U789" s="788">
        <f t="shared" si="321"/>
        <v>77.34</v>
      </c>
      <c r="V789" s="671">
        <f t="shared" si="316"/>
        <v>77.100000000000009</v>
      </c>
      <c r="W789" s="468">
        <v>75.900000000000006</v>
      </c>
      <c r="X789" s="671">
        <f t="shared" si="317"/>
        <v>74.850000000000009</v>
      </c>
      <c r="Y789" s="468">
        <v>73.800000000000011</v>
      </c>
      <c r="Z789" s="671">
        <f t="shared" si="318"/>
        <v>72.75</v>
      </c>
      <c r="AA789" s="468">
        <v>71.699999999999989</v>
      </c>
      <c r="AB789" s="671">
        <f t="shared" ref="AB789" si="332">AA789-(0.5*(AA789-AC789))</f>
        <v>70.8</v>
      </c>
      <c r="AC789" s="468">
        <v>69.900000000000006</v>
      </c>
      <c r="AD789" s="4"/>
      <c r="AE789" s="4"/>
      <c r="AF789" s="4"/>
      <c r="AG789" s="4"/>
      <c r="AH789" s="4"/>
      <c r="AI789" s="870"/>
      <c r="AJ789" s="1102"/>
      <c r="AK789" s="1102"/>
    </row>
    <row r="790" spans="2:37" ht="12.75" customHeight="1" x14ac:dyDescent="0.2">
      <c r="B790" s="924" t="s">
        <v>487</v>
      </c>
      <c r="C790" s="927" t="s">
        <v>581</v>
      </c>
      <c r="D790" s="1177" t="s">
        <v>615</v>
      </c>
      <c r="E790" s="1178"/>
      <c r="F790" s="1117">
        <v>700</v>
      </c>
      <c r="G790" s="939" t="s">
        <v>201</v>
      </c>
      <c r="H790" s="942" t="s">
        <v>616</v>
      </c>
      <c r="I790" s="1">
        <v>1998</v>
      </c>
      <c r="J790" s="980"/>
      <c r="K790" s="39">
        <v>110</v>
      </c>
      <c r="L790" s="39">
        <v>85</v>
      </c>
      <c r="M790" s="38">
        <v>84.9</v>
      </c>
      <c r="N790" s="468">
        <v>84.9</v>
      </c>
      <c r="O790" s="671">
        <f t="shared" si="314"/>
        <v>82.95</v>
      </c>
      <c r="P790" s="788">
        <f t="shared" si="319"/>
        <v>81.936000000000007</v>
      </c>
      <c r="Q790" s="469">
        <v>81</v>
      </c>
      <c r="R790" s="671">
        <f t="shared" si="315"/>
        <v>79.650000000000006</v>
      </c>
      <c r="S790" s="468">
        <v>78.300000000000011</v>
      </c>
      <c r="T790" s="788">
        <f t="shared" si="320"/>
        <v>78.25200000000001</v>
      </c>
      <c r="U790" s="788">
        <f t="shared" si="321"/>
        <v>77.34</v>
      </c>
      <c r="V790" s="671">
        <f t="shared" si="316"/>
        <v>77.100000000000009</v>
      </c>
      <c r="W790" s="468">
        <v>75.900000000000006</v>
      </c>
      <c r="X790" s="671">
        <f t="shared" si="317"/>
        <v>74.850000000000009</v>
      </c>
      <c r="Y790" s="468">
        <v>73.800000000000011</v>
      </c>
      <c r="Z790" s="671">
        <f t="shared" si="318"/>
        <v>72.75</v>
      </c>
      <c r="AA790" s="468">
        <v>71.699999999999989</v>
      </c>
      <c r="AB790" s="671">
        <f t="shared" ref="AB790" si="333">AA790-(0.5*(AA790-AC790))</f>
        <v>70.8</v>
      </c>
      <c r="AC790" s="468">
        <v>69.900000000000006</v>
      </c>
      <c r="AD790" s="4"/>
      <c r="AE790" s="4"/>
      <c r="AF790" s="4"/>
      <c r="AG790" s="4"/>
      <c r="AH790" s="4"/>
      <c r="AI790" s="870"/>
      <c r="AJ790" s="1102"/>
      <c r="AK790" s="1102"/>
    </row>
    <row r="791" spans="2:37" x14ac:dyDescent="0.2">
      <c r="B791" s="925"/>
      <c r="C791" s="928"/>
      <c r="D791" s="1172"/>
      <c r="E791" s="1173"/>
      <c r="F791" s="1118"/>
      <c r="G791" s="940"/>
      <c r="H791" s="962"/>
      <c r="I791" s="1" t="s">
        <v>17</v>
      </c>
      <c r="J791" s="980"/>
      <c r="K791" s="5"/>
      <c r="L791" s="5" t="s">
        <v>9</v>
      </c>
      <c r="M791" s="5"/>
      <c r="N791" s="468">
        <v>84.9</v>
      </c>
      <c r="O791" s="671">
        <f t="shared" si="314"/>
        <v>82.95</v>
      </c>
      <c r="P791" s="788">
        <f t="shared" si="319"/>
        <v>81.936000000000007</v>
      </c>
      <c r="Q791" s="469">
        <v>81</v>
      </c>
      <c r="R791" s="671">
        <f t="shared" si="315"/>
        <v>79.650000000000006</v>
      </c>
      <c r="S791" s="468">
        <v>78.300000000000011</v>
      </c>
      <c r="T791" s="788">
        <f t="shared" si="320"/>
        <v>78.25200000000001</v>
      </c>
      <c r="U791" s="788">
        <f t="shared" si="321"/>
        <v>77.34</v>
      </c>
      <c r="V791" s="671">
        <f t="shared" si="316"/>
        <v>77.100000000000009</v>
      </c>
      <c r="W791" s="468">
        <v>75.900000000000006</v>
      </c>
      <c r="X791" s="671">
        <f t="shared" si="317"/>
        <v>74.850000000000009</v>
      </c>
      <c r="Y791" s="468">
        <v>73.800000000000011</v>
      </c>
      <c r="Z791" s="671">
        <f t="shared" si="318"/>
        <v>72.75</v>
      </c>
      <c r="AA791" s="468">
        <v>71.699999999999989</v>
      </c>
      <c r="AB791" s="671">
        <f t="shared" ref="AB791" si="334">AA791-(0.5*(AA791-AC791))</f>
        <v>70.8</v>
      </c>
      <c r="AC791" s="468">
        <v>69.900000000000006</v>
      </c>
      <c r="AD791" s="4"/>
      <c r="AE791" s="4"/>
      <c r="AF791" s="4"/>
      <c r="AG791" s="4"/>
      <c r="AH791" s="4"/>
      <c r="AI791" s="870"/>
      <c r="AJ791" s="1102"/>
      <c r="AK791" s="1102"/>
    </row>
    <row r="792" spans="2:37" x14ac:dyDescent="0.2">
      <c r="B792" s="985"/>
      <c r="C792" s="986"/>
      <c r="D792" s="1174"/>
      <c r="E792" s="1175"/>
      <c r="F792" s="1119"/>
      <c r="G792" s="948"/>
      <c r="H792" s="963"/>
      <c r="I792" s="1" t="s">
        <v>18</v>
      </c>
      <c r="J792" s="980"/>
      <c r="K792" s="5"/>
      <c r="L792" s="5" t="s">
        <v>9</v>
      </c>
      <c r="M792" s="5"/>
      <c r="N792" s="468">
        <v>84.9</v>
      </c>
      <c r="O792" s="671">
        <f t="shared" si="314"/>
        <v>82.95</v>
      </c>
      <c r="P792" s="788">
        <f t="shared" si="319"/>
        <v>81.936000000000007</v>
      </c>
      <c r="Q792" s="469">
        <v>81</v>
      </c>
      <c r="R792" s="671">
        <f t="shared" si="315"/>
        <v>79.650000000000006</v>
      </c>
      <c r="S792" s="468">
        <v>78.300000000000011</v>
      </c>
      <c r="T792" s="788">
        <f t="shared" si="320"/>
        <v>78.25200000000001</v>
      </c>
      <c r="U792" s="788">
        <f t="shared" si="321"/>
        <v>77.34</v>
      </c>
      <c r="V792" s="671">
        <f t="shared" si="316"/>
        <v>77.100000000000009</v>
      </c>
      <c r="W792" s="468">
        <v>75.900000000000006</v>
      </c>
      <c r="X792" s="671">
        <f t="shared" si="317"/>
        <v>74.850000000000009</v>
      </c>
      <c r="Y792" s="468">
        <v>73.800000000000011</v>
      </c>
      <c r="Z792" s="671">
        <f t="shared" si="318"/>
        <v>72.75</v>
      </c>
      <c r="AA792" s="468">
        <v>71.699999999999989</v>
      </c>
      <c r="AB792" s="671">
        <f t="shared" ref="AB792" si="335">AA792-(0.5*(AA792-AC792))</f>
        <v>70.8</v>
      </c>
      <c r="AC792" s="468">
        <v>69.900000000000006</v>
      </c>
      <c r="AD792" s="4"/>
      <c r="AE792" s="4"/>
      <c r="AF792" s="4"/>
      <c r="AG792" s="4"/>
      <c r="AH792" s="4"/>
      <c r="AI792" s="870"/>
      <c r="AJ792" s="1102"/>
      <c r="AK792" s="1102"/>
    </row>
    <row r="793" spans="2:37" ht="12.75" customHeight="1" x14ac:dyDescent="0.2">
      <c r="B793" s="924" t="s">
        <v>487</v>
      </c>
      <c r="C793" s="927" t="s">
        <v>578</v>
      </c>
      <c r="D793" s="1177" t="s">
        <v>615</v>
      </c>
      <c r="E793" s="1178"/>
      <c r="F793" s="1117">
        <v>700</v>
      </c>
      <c r="G793" s="939" t="s">
        <v>201</v>
      </c>
      <c r="H793" s="942" t="s">
        <v>616</v>
      </c>
      <c r="I793" s="1">
        <v>2001</v>
      </c>
      <c r="J793" s="980"/>
      <c r="K793" s="39">
        <v>110</v>
      </c>
      <c r="L793" s="39">
        <v>85</v>
      </c>
      <c r="M793" s="38">
        <v>84.9</v>
      </c>
      <c r="N793" s="468">
        <v>84.9</v>
      </c>
      <c r="O793" s="671">
        <f t="shared" si="314"/>
        <v>82.95</v>
      </c>
      <c r="P793" s="788">
        <f t="shared" si="319"/>
        <v>81.936000000000007</v>
      </c>
      <c r="Q793" s="469">
        <v>81</v>
      </c>
      <c r="R793" s="671">
        <f t="shared" si="315"/>
        <v>79.650000000000006</v>
      </c>
      <c r="S793" s="468">
        <v>78.300000000000011</v>
      </c>
      <c r="T793" s="788">
        <f t="shared" si="320"/>
        <v>78.25200000000001</v>
      </c>
      <c r="U793" s="788">
        <f t="shared" si="321"/>
        <v>77.34</v>
      </c>
      <c r="V793" s="671">
        <f t="shared" si="316"/>
        <v>77.100000000000009</v>
      </c>
      <c r="W793" s="468">
        <v>75.900000000000006</v>
      </c>
      <c r="X793" s="671">
        <f t="shared" si="317"/>
        <v>74.850000000000009</v>
      </c>
      <c r="Y793" s="468">
        <v>73.800000000000011</v>
      </c>
      <c r="Z793" s="671">
        <f t="shared" si="318"/>
        <v>72.75</v>
      </c>
      <c r="AA793" s="468">
        <v>71.699999999999989</v>
      </c>
      <c r="AB793" s="671">
        <f t="shared" ref="AB793" si="336">AA793-(0.5*(AA793-AC793))</f>
        <v>70.8</v>
      </c>
      <c r="AC793" s="468">
        <v>69.900000000000006</v>
      </c>
      <c r="AD793" s="4"/>
      <c r="AE793" s="4"/>
      <c r="AF793" s="4"/>
      <c r="AG793" s="4"/>
      <c r="AH793" s="4"/>
      <c r="AI793" s="870"/>
      <c r="AJ793" s="1102"/>
      <c r="AK793" s="1102"/>
    </row>
    <row r="794" spans="2:37" x14ac:dyDescent="0.2">
      <c r="B794" s="925"/>
      <c r="C794" s="928"/>
      <c r="D794" s="1172"/>
      <c r="E794" s="1173"/>
      <c r="F794" s="1118"/>
      <c r="G794" s="940"/>
      <c r="H794" s="962"/>
      <c r="I794" s="1" t="s">
        <v>20</v>
      </c>
      <c r="J794" s="980"/>
      <c r="K794" s="5"/>
      <c r="L794" s="5" t="s">
        <v>9</v>
      </c>
      <c r="M794" s="5"/>
      <c r="N794" s="468">
        <v>84.9</v>
      </c>
      <c r="O794" s="671">
        <f t="shared" si="314"/>
        <v>82.95</v>
      </c>
      <c r="P794" s="788">
        <f t="shared" si="319"/>
        <v>81.936000000000007</v>
      </c>
      <c r="Q794" s="469">
        <v>81</v>
      </c>
      <c r="R794" s="671">
        <f t="shared" si="315"/>
        <v>79.650000000000006</v>
      </c>
      <c r="S794" s="468">
        <v>78.300000000000011</v>
      </c>
      <c r="T794" s="788">
        <f t="shared" si="320"/>
        <v>78.25200000000001</v>
      </c>
      <c r="U794" s="788">
        <f t="shared" si="321"/>
        <v>77.34</v>
      </c>
      <c r="V794" s="671">
        <f t="shared" si="316"/>
        <v>77.100000000000009</v>
      </c>
      <c r="W794" s="468">
        <v>75.900000000000006</v>
      </c>
      <c r="X794" s="671">
        <f t="shared" si="317"/>
        <v>74.850000000000009</v>
      </c>
      <c r="Y794" s="468">
        <v>73.800000000000011</v>
      </c>
      <c r="Z794" s="671">
        <f t="shared" si="318"/>
        <v>72.75</v>
      </c>
      <c r="AA794" s="468">
        <v>71.699999999999989</v>
      </c>
      <c r="AB794" s="671">
        <f t="shared" ref="AB794" si="337">AA794-(0.5*(AA794-AC794))</f>
        <v>70.8</v>
      </c>
      <c r="AC794" s="468">
        <v>69.900000000000006</v>
      </c>
      <c r="AD794" s="4"/>
      <c r="AE794" s="4"/>
      <c r="AF794" s="4"/>
      <c r="AG794" s="4"/>
      <c r="AH794" s="4"/>
      <c r="AI794" s="870"/>
      <c r="AJ794" s="1102"/>
      <c r="AK794" s="1102"/>
    </row>
    <row r="795" spans="2:37" x14ac:dyDescent="0.2">
      <c r="B795" s="985"/>
      <c r="C795" s="986"/>
      <c r="D795" s="1174"/>
      <c r="E795" s="1175"/>
      <c r="F795" s="1119"/>
      <c r="G795" s="948"/>
      <c r="H795" s="963"/>
      <c r="I795" s="1" t="s">
        <v>21</v>
      </c>
      <c r="J795" s="980"/>
      <c r="K795" s="5"/>
      <c r="L795" s="5" t="s">
        <v>9</v>
      </c>
      <c r="M795" s="5"/>
      <c r="N795" s="468">
        <v>84.9</v>
      </c>
      <c r="O795" s="671">
        <f t="shared" si="314"/>
        <v>82.95</v>
      </c>
      <c r="P795" s="788">
        <f t="shared" si="319"/>
        <v>81.936000000000007</v>
      </c>
      <c r="Q795" s="469">
        <v>81</v>
      </c>
      <c r="R795" s="671">
        <f t="shared" si="315"/>
        <v>79.650000000000006</v>
      </c>
      <c r="S795" s="468">
        <v>78.300000000000011</v>
      </c>
      <c r="T795" s="788">
        <f t="shared" si="320"/>
        <v>78.25200000000001</v>
      </c>
      <c r="U795" s="788">
        <f t="shared" si="321"/>
        <v>77.34</v>
      </c>
      <c r="V795" s="671">
        <f t="shared" si="316"/>
        <v>77.100000000000009</v>
      </c>
      <c r="W795" s="468">
        <v>75.900000000000006</v>
      </c>
      <c r="X795" s="671">
        <f t="shared" si="317"/>
        <v>74.850000000000009</v>
      </c>
      <c r="Y795" s="468">
        <v>73.800000000000011</v>
      </c>
      <c r="Z795" s="671">
        <f t="shared" si="318"/>
        <v>72.75</v>
      </c>
      <c r="AA795" s="468">
        <v>71.699999999999989</v>
      </c>
      <c r="AB795" s="671">
        <f t="shared" ref="AB795" si="338">AA795-(0.5*(AA795-AC795))</f>
        <v>70.8</v>
      </c>
      <c r="AC795" s="468">
        <v>69.900000000000006</v>
      </c>
      <c r="AD795" s="4"/>
      <c r="AE795" s="4"/>
      <c r="AF795" s="4"/>
      <c r="AG795" s="4"/>
      <c r="AH795" s="4"/>
      <c r="AI795" s="870"/>
      <c r="AJ795" s="1102"/>
      <c r="AK795" s="1102"/>
    </row>
    <row r="796" spans="2:37" ht="12.75" customHeight="1" x14ac:dyDescent="0.2">
      <c r="B796" s="1155" t="s">
        <v>57</v>
      </c>
      <c r="C796" s="1004" t="s">
        <v>60</v>
      </c>
      <c r="D796" s="930" t="s">
        <v>87</v>
      </c>
      <c r="E796" s="931"/>
      <c r="F796" s="1358" t="s">
        <v>96</v>
      </c>
      <c r="G796" s="940" t="s">
        <v>201</v>
      </c>
      <c r="H796" s="942" t="s">
        <v>616</v>
      </c>
      <c r="I796" s="1">
        <v>2004</v>
      </c>
      <c r="J796" s="980"/>
      <c r="K796" s="2">
        <v>110</v>
      </c>
      <c r="L796" s="2">
        <v>85</v>
      </c>
      <c r="M796" s="412">
        <v>115.2</v>
      </c>
      <c r="N796" s="2"/>
      <c r="O796" s="2"/>
      <c r="P796" s="788" t="str">
        <f t="shared" si="319"/>
        <v/>
      </c>
      <c r="Q796" s="412">
        <v>112.2</v>
      </c>
      <c r="R796" s="2"/>
      <c r="S796" s="412">
        <v>110.3</v>
      </c>
      <c r="T796" s="788">
        <f t="shared" si="320"/>
        <v>110.27</v>
      </c>
      <c r="U796" s="788">
        <f t="shared" si="321"/>
        <v>109.7</v>
      </c>
      <c r="V796" s="2"/>
      <c r="W796" s="412">
        <v>108.8</v>
      </c>
      <c r="X796" s="2"/>
      <c r="Y796" s="412">
        <v>106.7</v>
      </c>
      <c r="Z796" s="2"/>
      <c r="AA796" s="412">
        <v>105.2</v>
      </c>
      <c r="AB796" s="412">
        <v>103.2</v>
      </c>
      <c r="AC796" s="412">
        <v>100.8</v>
      </c>
      <c r="AD796" s="412">
        <v>97.9</v>
      </c>
      <c r="AE796" s="412">
        <v>94.6</v>
      </c>
      <c r="AF796" s="412">
        <v>91.1</v>
      </c>
      <c r="AG796" s="412">
        <v>87.7</v>
      </c>
      <c r="AH796" s="412">
        <v>84.6</v>
      </c>
      <c r="AI796" s="854"/>
      <c r="AJ796" s="1102"/>
      <c r="AK796" s="1102"/>
    </row>
    <row r="797" spans="2:37" x14ac:dyDescent="0.2">
      <c r="B797" s="1155"/>
      <c r="C797" s="928"/>
      <c r="D797" s="932"/>
      <c r="E797" s="933"/>
      <c r="F797" s="937"/>
      <c r="G797" s="940"/>
      <c r="H797" s="943"/>
      <c r="I797" s="1" t="s">
        <v>22</v>
      </c>
      <c r="J797" s="980"/>
      <c r="K797" s="5"/>
      <c r="L797" s="5"/>
      <c r="M797" s="5"/>
      <c r="N797" s="5"/>
      <c r="O797" s="5"/>
      <c r="P797" s="788" t="str">
        <f t="shared" si="319"/>
        <v/>
      </c>
      <c r="Q797" s="5"/>
      <c r="R797" s="5"/>
      <c r="S797" s="5"/>
      <c r="T797" s="788" t="str">
        <f t="shared" si="320"/>
        <v/>
      </c>
      <c r="U797" s="788" t="str">
        <f t="shared" si="321"/>
        <v/>
      </c>
      <c r="V797" s="5"/>
      <c r="W797" s="5"/>
      <c r="X797" s="5"/>
      <c r="Y797" s="5"/>
      <c r="Z797" s="5"/>
      <c r="AA797" s="5"/>
      <c r="AB797" s="5"/>
      <c r="AC797" s="5"/>
      <c r="AD797" s="5"/>
      <c r="AE797" s="5"/>
      <c r="AF797" s="5"/>
      <c r="AG797" s="5"/>
      <c r="AH797" s="5"/>
      <c r="AI797" s="870"/>
      <c r="AJ797" s="1102"/>
      <c r="AK797" s="1102"/>
    </row>
    <row r="798" spans="2:37" x14ac:dyDescent="0.2">
      <c r="B798" s="1156"/>
      <c r="C798" s="986"/>
      <c r="D798" s="945"/>
      <c r="E798" s="946"/>
      <c r="F798" s="947"/>
      <c r="G798" s="948"/>
      <c r="H798" s="944"/>
      <c r="I798" s="1" t="s">
        <v>23</v>
      </c>
      <c r="J798" s="980"/>
      <c r="K798" s="5"/>
      <c r="L798" s="5"/>
      <c r="M798" s="5"/>
      <c r="N798" s="5"/>
      <c r="O798" s="5"/>
      <c r="P798" s="788" t="str">
        <f t="shared" si="319"/>
        <v/>
      </c>
      <c r="Q798" s="5"/>
      <c r="R798" s="5"/>
      <c r="S798" s="5"/>
      <c r="T798" s="788" t="str">
        <f t="shared" si="320"/>
        <v/>
      </c>
      <c r="U798" s="788" t="str">
        <f t="shared" si="321"/>
        <v/>
      </c>
      <c r="V798" s="5"/>
      <c r="W798" s="5"/>
      <c r="X798" s="5"/>
      <c r="Y798" s="5"/>
      <c r="Z798" s="5"/>
      <c r="AA798" s="5"/>
      <c r="AB798" s="5"/>
      <c r="AC798" s="5"/>
      <c r="AD798" s="5"/>
      <c r="AE798" s="5"/>
      <c r="AF798" s="5"/>
      <c r="AG798" s="5"/>
      <c r="AH798" s="5"/>
      <c r="AI798" s="870"/>
      <c r="AJ798" s="1102"/>
      <c r="AK798" s="1102"/>
    </row>
    <row r="799" spans="2:37" ht="13.5" thickBot="1" x14ac:dyDescent="0.25">
      <c r="B799" s="396" t="s">
        <v>57</v>
      </c>
      <c r="C799" s="394" t="s">
        <v>246</v>
      </c>
      <c r="D799" s="1157" t="s">
        <v>87</v>
      </c>
      <c r="E799" s="1158"/>
      <c r="F799" s="413" t="s">
        <v>96</v>
      </c>
      <c r="G799" s="401" t="s">
        <v>201</v>
      </c>
      <c r="H799" s="840" t="s">
        <v>616</v>
      </c>
      <c r="I799" s="864">
        <v>2007</v>
      </c>
      <c r="J799" s="980"/>
      <c r="K799" s="585">
        <v>110</v>
      </c>
      <c r="L799" s="585">
        <v>85</v>
      </c>
      <c r="M799" s="585">
        <v>85</v>
      </c>
      <c r="N799" s="585">
        <v>85</v>
      </c>
      <c r="O799" s="883">
        <f t="shared" ref="O799:O803" si="339">N799-(0.5*(N799-Q799))</f>
        <v>81.5</v>
      </c>
      <c r="P799" s="792">
        <f t="shared" si="319"/>
        <v>79.680000000000007</v>
      </c>
      <c r="Q799" s="585">
        <v>78</v>
      </c>
      <c r="R799" s="883">
        <f t="shared" ref="R799:R803" si="340">Q799-(0.5*(Q799-S799))</f>
        <v>76.5</v>
      </c>
      <c r="S799" s="585">
        <v>75</v>
      </c>
      <c r="T799" s="792">
        <f t="shared" si="320"/>
        <v>74.971999999999994</v>
      </c>
      <c r="U799" s="792">
        <f t="shared" si="321"/>
        <v>74.44</v>
      </c>
      <c r="V799" s="883">
        <f t="shared" ref="V799:V803" si="341">S799-(0.5*(S799-W799))</f>
        <v>74.3</v>
      </c>
      <c r="W799" s="585">
        <v>73.599999999999994</v>
      </c>
      <c r="X799" s="883">
        <f t="shared" ref="X799:X803" si="342">W799-(0.5*(W799-Y799))</f>
        <v>73.199999999999989</v>
      </c>
      <c r="Y799" s="585">
        <v>72.8</v>
      </c>
      <c r="Z799" s="883">
        <f t="shared" ref="Z799:Z803" si="343">Y799-(0.5*(Y799-AA799))</f>
        <v>72.25</v>
      </c>
      <c r="AA799" s="585">
        <v>71.7</v>
      </c>
      <c r="AB799" s="585">
        <v>70.7</v>
      </c>
      <c r="AC799" s="585">
        <v>69.400000000000006</v>
      </c>
      <c r="AD799" s="27">
        <v>67.599999999999994</v>
      </c>
      <c r="AE799" s="27">
        <v>65.2</v>
      </c>
      <c r="AF799" s="27">
        <v>62.3</v>
      </c>
      <c r="AG799" s="27">
        <v>58.7</v>
      </c>
      <c r="AH799" s="27">
        <v>54.6</v>
      </c>
      <c r="AI799" s="856">
        <v>49.9</v>
      </c>
      <c r="AJ799" s="1102"/>
      <c r="AK799" s="1102"/>
    </row>
    <row r="800" spans="2:37" ht="13.5" thickBot="1" x14ac:dyDescent="0.25">
      <c r="B800" s="1159"/>
      <c r="C800" s="1160"/>
      <c r="D800" s="1160"/>
      <c r="E800" s="1160"/>
      <c r="F800" s="1160"/>
      <c r="G800" s="1161"/>
      <c r="H800" s="912" t="s">
        <v>94</v>
      </c>
      <c r="I800" s="913"/>
      <c r="J800" s="914"/>
      <c r="K800" s="608">
        <f>MIN(K778:K799)</f>
        <v>110</v>
      </c>
      <c r="L800" s="608">
        <f t="shared" ref="L800:S800" si="344">MIN(L778:L799)</f>
        <v>85</v>
      </c>
      <c r="M800" s="608">
        <f t="shared" si="344"/>
        <v>84.9</v>
      </c>
      <c r="N800" s="608">
        <f t="shared" si="344"/>
        <v>84.9</v>
      </c>
      <c r="O800" s="724">
        <f t="shared" si="339"/>
        <v>81.45</v>
      </c>
      <c r="P800" s="789">
        <f t="shared" si="319"/>
        <v>79.656000000000006</v>
      </c>
      <c r="Q800" s="608">
        <f t="shared" si="344"/>
        <v>78</v>
      </c>
      <c r="R800" s="724">
        <f t="shared" si="340"/>
        <v>76.5</v>
      </c>
      <c r="S800" s="608">
        <f t="shared" si="344"/>
        <v>75</v>
      </c>
      <c r="T800" s="789">
        <f t="shared" si="320"/>
        <v>74.971999999999994</v>
      </c>
      <c r="U800" s="789">
        <f t="shared" si="321"/>
        <v>74.44</v>
      </c>
      <c r="V800" s="724">
        <f t="shared" si="341"/>
        <v>74.3</v>
      </c>
      <c r="W800" s="608">
        <f t="shared" ref="W800" si="345">MIN(W778:W799)</f>
        <v>73.599999999999994</v>
      </c>
      <c r="X800" s="724">
        <f t="shared" si="342"/>
        <v>73.199999999999989</v>
      </c>
      <c r="Y800" s="608">
        <f t="shared" ref="Y800" si="346">MIN(Y778:Y799)</f>
        <v>72.8</v>
      </c>
      <c r="Z800" s="724">
        <f t="shared" si="343"/>
        <v>72.25</v>
      </c>
      <c r="AA800" s="608">
        <f t="shared" ref="AA800:AC800" si="347">MIN(AA778:AA799)</f>
        <v>71.699999999999989</v>
      </c>
      <c r="AB800" s="608">
        <f t="shared" si="347"/>
        <v>70.7</v>
      </c>
      <c r="AC800" s="867">
        <f t="shared" si="347"/>
        <v>69.400000000000006</v>
      </c>
      <c r="AD800" s="891"/>
      <c r="AE800" s="455"/>
      <c r="AF800" s="455"/>
      <c r="AG800" s="455"/>
      <c r="AH800" s="455"/>
      <c r="AI800" s="875"/>
      <c r="AJ800" s="1102"/>
      <c r="AK800" s="1102"/>
    </row>
    <row r="801" spans="2:37" ht="12.75" customHeight="1" x14ac:dyDescent="0.2">
      <c r="B801" s="1206" t="s">
        <v>57</v>
      </c>
      <c r="C801" s="1208" t="s">
        <v>246</v>
      </c>
      <c r="D801" s="1208" t="s">
        <v>87</v>
      </c>
      <c r="E801" s="1360"/>
      <c r="F801" s="1213" t="s">
        <v>96</v>
      </c>
      <c r="G801" s="1268" t="s">
        <v>201</v>
      </c>
      <c r="H801" s="1206" t="s">
        <v>616</v>
      </c>
      <c r="I801" s="560" t="s">
        <v>558</v>
      </c>
      <c r="J801" s="1167"/>
      <c r="K801" s="403"/>
      <c r="L801" s="539" t="s">
        <v>9</v>
      </c>
      <c r="M801" s="539"/>
      <c r="N801" s="126">
        <v>85</v>
      </c>
      <c r="O801" s="733">
        <f t="shared" si="339"/>
        <v>81.5</v>
      </c>
      <c r="P801" s="820">
        <f t="shared" si="319"/>
        <v>79.680000000000007</v>
      </c>
      <c r="Q801" s="126">
        <v>78</v>
      </c>
      <c r="R801" s="733">
        <f t="shared" si="340"/>
        <v>76.5</v>
      </c>
      <c r="S801" s="126">
        <v>75</v>
      </c>
      <c r="T801" s="820">
        <f t="shared" si="320"/>
        <v>74.971999999999994</v>
      </c>
      <c r="U801" s="820">
        <f t="shared" si="321"/>
        <v>74.44</v>
      </c>
      <c r="V801" s="733">
        <f t="shared" si="341"/>
        <v>74.3</v>
      </c>
      <c r="W801" s="126">
        <v>73.599999999999994</v>
      </c>
      <c r="X801" s="733">
        <f t="shared" si="342"/>
        <v>73.199999999999989</v>
      </c>
      <c r="Y801" s="126">
        <v>72.8</v>
      </c>
      <c r="Z801" s="733">
        <f t="shared" si="343"/>
        <v>72.25</v>
      </c>
      <c r="AA801" s="126">
        <v>71.7</v>
      </c>
      <c r="AB801" s="126">
        <v>70.7</v>
      </c>
      <c r="AC801" s="126">
        <v>69.400000000000006</v>
      </c>
      <c r="AD801" s="126">
        <v>67.599999999999994</v>
      </c>
      <c r="AE801" s="126">
        <v>65.2</v>
      </c>
      <c r="AF801" s="126">
        <v>62.3</v>
      </c>
      <c r="AG801" s="126">
        <v>58.7</v>
      </c>
      <c r="AH801" s="126">
        <v>54.6</v>
      </c>
      <c r="AI801" s="853">
        <v>49.9</v>
      </c>
      <c r="AJ801" s="1102"/>
      <c r="AK801" s="1102"/>
    </row>
    <row r="802" spans="2:37" x14ac:dyDescent="0.2">
      <c r="B802" s="1359"/>
      <c r="C802" s="1267"/>
      <c r="D802" s="1267"/>
      <c r="E802" s="1267"/>
      <c r="F802" s="1214"/>
      <c r="G802" s="1269"/>
      <c r="H802" s="1207"/>
      <c r="I802" s="532" t="s">
        <v>559</v>
      </c>
      <c r="J802" s="1168"/>
      <c r="K802" s="514"/>
      <c r="L802" s="768" t="s">
        <v>9</v>
      </c>
      <c r="M802" s="768"/>
      <c r="N802" s="766">
        <v>85</v>
      </c>
      <c r="O802" s="671">
        <f t="shared" si="339"/>
        <v>81.5</v>
      </c>
      <c r="P802" s="788">
        <f t="shared" si="319"/>
        <v>79.680000000000007</v>
      </c>
      <c r="Q802" s="766">
        <v>78</v>
      </c>
      <c r="R802" s="671">
        <f t="shared" si="340"/>
        <v>76.5</v>
      </c>
      <c r="S802" s="766">
        <v>75</v>
      </c>
      <c r="T802" s="788">
        <f t="shared" si="320"/>
        <v>74.971999999999994</v>
      </c>
      <c r="U802" s="788">
        <f t="shared" si="321"/>
        <v>74.44</v>
      </c>
      <c r="V802" s="671">
        <f t="shared" si="341"/>
        <v>74.3</v>
      </c>
      <c r="W802" s="766">
        <v>73.599999999999994</v>
      </c>
      <c r="X802" s="671">
        <f t="shared" si="342"/>
        <v>73.199999999999989</v>
      </c>
      <c r="Y802" s="766">
        <v>72.8</v>
      </c>
      <c r="Z802" s="671">
        <f t="shared" si="343"/>
        <v>72.25</v>
      </c>
      <c r="AA802" s="766">
        <v>71.7</v>
      </c>
      <c r="AB802" s="766">
        <v>70.7</v>
      </c>
      <c r="AC802" s="766">
        <v>69.400000000000006</v>
      </c>
      <c r="AD802" s="766">
        <v>67.599999999999994</v>
      </c>
      <c r="AE802" s="766">
        <v>65.2</v>
      </c>
      <c r="AF802" s="766">
        <v>62.3</v>
      </c>
      <c r="AG802" s="766">
        <v>58.7</v>
      </c>
      <c r="AH802" s="766">
        <v>54.6</v>
      </c>
      <c r="AI802" s="769">
        <v>49.9</v>
      </c>
      <c r="AJ802" s="1102"/>
      <c r="AK802" s="1102"/>
    </row>
    <row r="803" spans="2:37" ht="13.5" thickBot="1" x14ac:dyDescent="0.25">
      <c r="B803" s="396" t="s">
        <v>57</v>
      </c>
      <c r="C803" s="394" t="s">
        <v>562</v>
      </c>
      <c r="D803" s="1170" t="s">
        <v>87</v>
      </c>
      <c r="E803" s="1171"/>
      <c r="F803" s="397" t="s">
        <v>96</v>
      </c>
      <c r="G803" s="402" t="s">
        <v>201</v>
      </c>
      <c r="H803" s="531" t="s">
        <v>616</v>
      </c>
      <c r="I803" s="503">
        <v>2010</v>
      </c>
      <c r="J803" s="1169"/>
      <c r="K803" s="504">
        <v>110</v>
      </c>
      <c r="L803" s="504">
        <v>85</v>
      </c>
      <c r="M803" s="504">
        <v>85</v>
      </c>
      <c r="N803" s="847">
        <v>85</v>
      </c>
      <c r="O803" s="764">
        <f t="shared" si="339"/>
        <v>81.5</v>
      </c>
      <c r="P803" s="791">
        <f t="shared" si="319"/>
        <v>79.680000000000007</v>
      </c>
      <c r="Q803" s="847">
        <v>78</v>
      </c>
      <c r="R803" s="764">
        <f t="shared" si="340"/>
        <v>76.5</v>
      </c>
      <c r="S803" s="847">
        <v>75</v>
      </c>
      <c r="T803" s="791">
        <f t="shared" si="320"/>
        <v>74.971999999999994</v>
      </c>
      <c r="U803" s="791">
        <f t="shared" si="321"/>
        <v>74.44</v>
      </c>
      <c r="V803" s="764">
        <f t="shared" si="341"/>
        <v>74.3</v>
      </c>
      <c r="W803" s="847">
        <v>73.599999999999994</v>
      </c>
      <c r="X803" s="764">
        <f t="shared" si="342"/>
        <v>73.199999999999989</v>
      </c>
      <c r="Y803" s="847">
        <v>72.8</v>
      </c>
      <c r="Z803" s="764">
        <f t="shared" si="343"/>
        <v>72.25</v>
      </c>
      <c r="AA803" s="847">
        <v>71.7</v>
      </c>
      <c r="AB803" s="847">
        <v>70.7</v>
      </c>
      <c r="AC803" s="847">
        <v>69.400000000000006</v>
      </c>
      <c r="AD803" s="847">
        <v>67.599999999999994</v>
      </c>
      <c r="AE803" s="847">
        <v>65.2</v>
      </c>
      <c r="AF803" s="847">
        <v>62.3</v>
      </c>
      <c r="AG803" s="847">
        <v>58.7</v>
      </c>
      <c r="AH803" s="847">
        <v>54.6</v>
      </c>
      <c r="AI803" s="860">
        <v>49.9</v>
      </c>
      <c r="AJ803" s="1103"/>
      <c r="AK803" s="1103"/>
    </row>
    <row r="805" spans="2:37" ht="13.5" thickBot="1" x14ac:dyDescent="0.25"/>
    <row r="806" spans="2:37" x14ac:dyDescent="0.2">
      <c r="B806" s="915"/>
      <c r="C806" s="916"/>
      <c r="D806" s="916"/>
      <c r="E806" s="916"/>
      <c r="F806" s="916"/>
      <c r="G806" s="916"/>
      <c r="H806" s="916"/>
      <c r="I806" s="916"/>
      <c r="J806" s="917"/>
      <c r="K806" s="921" t="s">
        <v>95</v>
      </c>
      <c r="L806" s="922"/>
      <c r="M806" s="922"/>
      <c r="N806" s="922"/>
      <c r="O806" s="922"/>
      <c r="P806" s="922"/>
      <c r="Q806" s="922"/>
      <c r="R806" s="922"/>
      <c r="S806" s="922"/>
      <c r="T806" s="922"/>
      <c r="U806" s="922"/>
      <c r="V806" s="922"/>
      <c r="W806" s="922"/>
      <c r="X806" s="922"/>
      <c r="Y806" s="922"/>
      <c r="Z806" s="922"/>
      <c r="AA806" s="922"/>
      <c r="AB806" s="922"/>
      <c r="AC806" s="922"/>
      <c r="AD806" s="922"/>
      <c r="AE806" s="922"/>
      <c r="AF806" s="922"/>
      <c r="AG806" s="922"/>
      <c r="AH806" s="922"/>
      <c r="AI806" s="923"/>
      <c r="AJ806" s="1149" t="s">
        <v>624</v>
      </c>
      <c r="AK806" s="1149" t="s">
        <v>625</v>
      </c>
    </row>
    <row r="807" spans="2:37" ht="13.5" thickBot="1" x14ac:dyDescent="0.25">
      <c r="B807" s="987"/>
      <c r="C807" s="988"/>
      <c r="D807" s="988"/>
      <c r="E807" s="988"/>
      <c r="F807" s="988"/>
      <c r="G807" s="988"/>
      <c r="H807" s="919"/>
      <c r="I807" s="919"/>
      <c r="J807" s="920"/>
      <c r="K807" s="949" t="s">
        <v>169</v>
      </c>
      <c r="L807" s="950"/>
      <c r="M807" s="950"/>
      <c r="N807" s="950"/>
      <c r="O807" s="950"/>
      <c r="P807" s="950"/>
      <c r="Q807" s="950"/>
      <c r="R807" s="950"/>
      <c r="S807" s="950"/>
      <c r="T807" s="950"/>
      <c r="U807" s="950"/>
      <c r="V807" s="950"/>
      <c r="W807" s="950"/>
      <c r="X807" s="950"/>
      <c r="Y807" s="950"/>
      <c r="Z807" s="950"/>
      <c r="AA807" s="950"/>
      <c r="AB807" s="950"/>
      <c r="AC807" s="950"/>
      <c r="AD807" s="950"/>
      <c r="AE807" s="950"/>
      <c r="AF807" s="950"/>
      <c r="AG807" s="950"/>
      <c r="AH807" s="950"/>
      <c r="AI807" s="951"/>
      <c r="AJ807" s="1102"/>
      <c r="AK807" s="1102"/>
    </row>
    <row r="808" spans="2:37" ht="26.25" thickBot="1" x14ac:dyDescent="0.25">
      <c r="B808" s="471" t="s">
        <v>41</v>
      </c>
      <c r="C808" s="472" t="s">
        <v>42</v>
      </c>
      <c r="D808" s="971" t="s">
        <v>43</v>
      </c>
      <c r="E808" s="972"/>
      <c r="F808" s="479" t="s">
        <v>177</v>
      </c>
      <c r="G808" s="480" t="s">
        <v>47</v>
      </c>
      <c r="H808" s="473" t="s">
        <v>0</v>
      </c>
      <c r="I808" s="474" t="s">
        <v>1</v>
      </c>
      <c r="J808" s="474" t="s">
        <v>2</v>
      </c>
      <c r="K808" s="475" t="s">
        <v>3</v>
      </c>
      <c r="L808" s="475" t="s">
        <v>4</v>
      </c>
      <c r="M808" s="476" t="s">
        <v>5</v>
      </c>
      <c r="N808" s="477" t="s">
        <v>6</v>
      </c>
      <c r="O808" s="477">
        <v>150</v>
      </c>
      <c r="P808" s="779">
        <v>176</v>
      </c>
      <c r="Q808" s="477">
        <v>200</v>
      </c>
      <c r="R808" s="477">
        <v>250</v>
      </c>
      <c r="S808" s="477">
        <v>300</v>
      </c>
      <c r="T808" s="779">
        <v>302</v>
      </c>
      <c r="U808" s="779">
        <v>340</v>
      </c>
      <c r="V808" s="477">
        <v>350</v>
      </c>
      <c r="W808" s="477">
        <v>400</v>
      </c>
      <c r="X808" s="477">
        <v>450</v>
      </c>
      <c r="Y808" s="477">
        <v>500</v>
      </c>
      <c r="Z808" s="477">
        <v>550</v>
      </c>
      <c r="AA808" s="477">
        <v>600</v>
      </c>
      <c r="AB808" s="477">
        <v>650</v>
      </c>
      <c r="AC808" s="477">
        <v>700</v>
      </c>
      <c r="AD808" s="477">
        <v>750</v>
      </c>
      <c r="AE808" s="477">
        <v>800</v>
      </c>
      <c r="AF808" s="477">
        <v>850</v>
      </c>
      <c r="AG808" s="477">
        <v>900</v>
      </c>
      <c r="AH808" s="477">
        <v>950</v>
      </c>
      <c r="AI808" s="478">
        <v>1000</v>
      </c>
      <c r="AJ808" s="1102"/>
      <c r="AK808" s="1102"/>
    </row>
    <row r="809" spans="2:37" x14ac:dyDescent="0.2">
      <c r="B809" s="925"/>
      <c r="C809" s="928"/>
      <c r="D809" s="1172" t="s">
        <v>282</v>
      </c>
      <c r="E809" s="1173"/>
      <c r="F809" s="982"/>
      <c r="G809" s="940"/>
      <c r="H809" s="1179"/>
      <c r="I809" s="468">
        <v>1989</v>
      </c>
      <c r="J809" s="979" t="s">
        <v>618</v>
      </c>
      <c r="K809" s="469"/>
      <c r="L809" s="1150" t="s">
        <v>282</v>
      </c>
      <c r="M809" s="1151"/>
      <c r="N809" s="469" t="s">
        <v>697</v>
      </c>
      <c r="O809" s="469"/>
      <c r="P809" s="787"/>
      <c r="Q809" s="469"/>
      <c r="R809" s="469"/>
      <c r="S809" s="469"/>
      <c r="T809" s="787" t="str">
        <f>IF(S809="","",(S809-(S809-W809)/($W$5-$S$5)*($T$5-$S$5)))</f>
        <v/>
      </c>
      <c r="U809" s="787" t="str">
        <f>IF(S809="","",(S809-(S809-W809)/($W$5-$S$5)*($U$5-$S$5)))</f>
        <v/>
      </c>
      <c r="V809" s="788" t="str">
        <f t="shared" ref="V809:V831" si="348">IF(S809="","",(S809-(S809-W809)/($W$5-$S$5)*($V$5-$S$5)))</f>
        <v/>
      </c>
      <c r="W809" s="469"/>
      <c r="X809" s="469"/>
      <c r="Y809" s="469"/>
      <c r="Z809" s="469"/>
      <c r="AA809" s="469"/>
      <c r="AB809" s="469"/>
      <c r="AC809" s="469"/>
      <c r="AD809" s="469"/>
      <c r="AE809" s="469"/>
      <c r="AF809" s="469"/>
      <c r="AG809" s="469"/>
      <c r="AH809" s="469"/>
      <c r="AI809" s="470"/>
      <c r="AJ809" s="1102"/>
      <c r="AK809" s="1102"/>
    </row>
    <row r="810" spans="2:37" x14ac:dyDescent="0.2">
      <c r="B810" s="925"/>
      <c r="C810" s="928"/>
      <c r="D810" s="1172"/>
      <c r="E810" s="1173"/>
      <c r="F810" s="982"/>
      <c r="G810" s="940"/>
      <c r="H810" s="962"/>
      <c r="I810" s="460" t="s">
        <v>32</v>
      </c>
      <c r="J810" s="980"/>
      <c r="K810" s="462"/>
      <c r="L810" s="1152"/>
      <c r="M810" s="1153"/>
      <c r="N810" s="462" t="s">
        <v>697</v>
      </c>
      <c r="O810" s="462"/>
      <c r="P810" s="788"/>
      <c r="Q810" s="462"/>
      <c r="R810" s="462"/>
      <c r="S810" s="462"/>
      <c r="T810" s="788" t="str">
        <f t="shared" ref="T810:T831" si="349">IF(S810="","",(S810-(S810-W810)/($W$5-$S$5)*($T$5-$S$5)))</f>
        <v/>
      </c>
      <c r="U810" s="788" t="str">
        <f t="shared" ref="U810:U831" si="350">IF(S810="","",(S810-(S810-W810)/($W$5-$S$5)*($U$5-$S$5)))</f>
        <v/>
      </c>
      <c r="V810" s="788" t="str">
        <f t="shared" si="348"/>
        <v/>
      </c>
      <c r="W810" s="462"/>
      <c r="X810" s="462"/>
      <c r="Y810" s="462"/>
      <c r="Z810" s="462"/>
      <c r="AA810" s="462"/>
      <c r="AB810" s="462"/>
      <c r="AC810" s="462"/>
      <c r="AD810" s="462"/>
      <c r="AE810" s="462"/>
      <c r="AF810" s="462"/>
      <c r="AG810" s="462"/>
      <c r="AH810" s="462"/>
      <c r="AI810" s="465"/>
      <c r="AJ810" s="1102"/>
      <c r="AK810" s="1102"/>
    </row>
    <row r="811" spans="2:37" x14ac:dyDescent="0.2">
      <c r="B811" s="925"/>
      <c r="C811" s="928"/>
      <c r="D811" s="1172"/>
      <c r="E811" s="1173"/>
      <c r="F811" s="982"/>
      <c r="G811" s="940"/>
      <c r="H811" s="962"/>
      <c r="I811" s="460" t="s">
        <v>35</v>
      </c>
      <c r="J811" s="980"/>
      <c r="K811" s="462"/>
      <c r="L811" s="1152"/>
      <c r="M811" s="1153"/>
      <c r="N811" s="462" t="s">
        <v>697</v>
      </c>
      <c r="O811" s="462"/>
      <c r="P811" s="788"/>
      <c r="Q811" s="462"/>
      <c r="R811" s="462"/>
      <c r="S811" s="462"/>
      <c r="T811" s="788" t="str">
        <f t="shared" si="349"/>
        <v/>
      </c>
      <c r="U811" s="788" t="str">
        <f t="shared" si="350"/>
        <v/>
      </c>
      <c r="V811" s="788" t="str">
        <f t="shared" si="348"/>
        <v/>
      </c>
      <c r="W811" s="462"/>
      <c r="X811" s="462"/>
      <c r="Y811" s="462"/>
      <c r="Z811" s="462"/>
      <c r="AA811" s="462"/>
      <c r="AB811" s="462"/>
      <c r="AC811" s="462"/>
      <c r="AD811" s="462"/>
      <c r="AE811" s="462"/>
      <c r="AF811" s="462"/>
      <c r="AG811" s="462"/>
      <c r="AH811" s="462"/>
      <c r="AI811" s="465"/>
      <c r="AJ811" s="1102"/>
      <c r="AK811" s="1102"/>
    </row>
    <row r="812" spans="2:37" x14ac:dyDescent="0.2">
      <c r="B812" s="985"/>
      <c r="C812" s="986"/>
      <c r="D812" s="1174"/>
      <c r="E812" s="1175"/>
      <c r="F812" s="996"/>
      <c r="G812" s="948"/>
      <c r="H812" s="963"/>
      <c r="I812" s="460" t="s">
        <v>10</v>
      </c>
      <c r="J812" s="980"/>
      <c r="K812" s="462"/>
      <c r="L812" s="1152"/>
      <c r="M812" s="1153"/>
      <c r="N812" s="462" t="s">
        <v>697</v>
      </c>
      <c r="O812" s="462"/>
      <c r="P812" s="788"/>
      <c r="Q812" s="462"/>
      <c r="R812" s="462"/>
      <c r="S812" s="462"/>
      <c r="T812" s="788" t="str">
        <f t="shared" si="349"/>
        <v/>
      </c>
      <c r="U812" s="788" t="str">
        <f t="shared" si="350"/>
        <v/>
      </c>
      <c r="V812" s="788" t="str">
        <f t="shared" si="348"/>
        <v/>
      </c>
      <c r="W812" s="462"/>
      <c r="X812" s="462"/>
      <c r="Y812" s="462"/>
      <c r="Z812" s="462"/>
      <c r="AA812" s="462"/>
      <c r="AB812" s="462"/>
      <c r="AC812" s="462"/>
      <c r="AD812" s="462"/>
      <c r="AE812" s="462"/>
      <c r="AF812" s="462"/>
      <c r="AG812" s="462"/>
      <c r="AH812" s="462"/>
      <c r="AI812" s="465"/>
      <c r="AJ812" s="1102"/>
      <c r="AK812" s="1102"/>
    </row>
    <row r="813" spans="2:37" ht="12.75" customHeight="1" x14ac:dyDescent="0.2">
      <c r="B813" s="924"/>
      <c r="C813" s="927"/>
      <c r="D813" s="1180" t="s">
        <v>282</v>
      </c>
      <c r="E813" s="1181"/>
      <c r="F813" s="1147"/>
      <c r="G813" s="1056"/>
      <c r="H813" s="961"/>
      <c r="I813" s="460">
        <v>1992</v>
      </c>
      <c r="J813" s="980"/>
      <c r="K813" s="767"/>
      <c r="L813" s="1059" t="s">
        <v>282</v>
      </c>
      <c r="M813" s="1060"/>
      <c r="N813" s="767" t="s">
        <v>697</v>
      </c>
      <c r="O813" s="767"/>
      <c r="P813" s="788"/>
      <c r="Q813" s="767"/>
      <c r="R813" s="767"/>
      <c r="S813" s="767"/>
      <c r="T813" s="788" t="str">
        <f t="shared" si="349"/>
        <v/>
      </c>
      <c r="U813" s="788" t="str">
        <f t="shared" si="350"/>
        <v/>
      </c>
      <c r="V813" s="788" t="str">
        <f t="shared" si="348"/>
        <v/>
      </c>
      <c r="W813" s="767"/>
      <c r="X813" s="767"/>
      <c r="Y813" s="767"/>
      <c r="Z813" s="767"/>
      <c r="AA813" s="767"/>
      <c r="AB813" s="767"/>
      <c r="AC813" s="766"/>
      <c r="AD813" s="766"/>
      <c r="AE813" s="766"/>
      <c r="AF813" s="766"/>
      <c r="AG813" s="766"/>
      <c r="AH813" s="766"/>
      <c r="AI813" s="769"/>
      <c r="AJ813" s="1102"/>
      <c r="AK813" s="1102"/>
    </row>
    <row r="814" spans="2:37" x14ac:dyDescent="0.2">
      <c r="B814" s="985"/>
      <c r="C814" s="986"/>
      <c r="D814" s="1182"/>
      <c r="E814" s="1183"/>
      <c r="F814" s="1148"/>
      <c r="G814" s="1055"/>
      <c r="H814" s="963"/>
      <c r="I814" s="460" t="s">
        <v>11</v>
      </c>
      <c r="J814" s="980"/>
      <c r="K814" s="767"/>
      <c r="L814" s="1061"/>
      <c r="M814" s="1062"/>
      <c r="N814" s="767" t="s">
        <v>697</v>
      </c>
      <c r="O814" s="767"/>
      <c r="P814" s="788"/>
      <c r="Q814" s="767"/>
      <c r="R814" s="767"/>
      <c r="S814" s="767"/>
      <c r="T814" s="788" t="str">
        <f t="shared" si="349"/>
        <v/>
      </c>
      <c r="U814" s="788" t="str">
        <f t="shared" si="350"/>
        <v/>
      </c>
      <c r="V814" s="788" t="str">
        <f t="shared" si="348"/>
        <v/>
      </c>
      <c r="W814" s="767"/>
      <c r="X814" s="767"/>
      <c r="Y814" s="767"/>
      <c r="Z814" s="767"/>
      <c r="AA814" s="767"/>
      <c r="AB814" s="767"/>
      <c r="AC814" s="767"/>
      <c r="AD814" s="767"/>
      <c r="AE814" s="767"/>
      <c r="AF814" s="767"/>
      <c r="AG814" s="767"/>
      <c r="AH814" s="767"/>
      <c r="AI814" s="770"/>
      <c r="AJ814" s="1102"/>
      <c r="AK814" s="1102"/>
    </row>
    <row r="815" spans="2:37" x14ac:dyDescent="0.2">
      <c r="B815" s="1057" t="s">
        <v>57</v>
      </c>
      <c r="C815" s="1058" t="s">
        <v>224</v>
      </c>
      <c r="D815" s="1143" t="s">
        <v>73</v>
      </c>
      <c r="E815" s="1144"/>
      <c r="F815" s="1052" t="s">
        <v>681</v>
      </c>
      <c r="G815" s="1054" t="s">
        <v>682</v>
      </c>
      <c r="H815" s="942" t="s">
        <v>621</v>
      </c>
      <c r="I815" s="460" t="s">
        <v>12</v>
      </c>
      <c r="J815" s="980"/>
      <c r="K815" s="767">
        <v>115</v>
      </c>
      <c r="L815" s="771">
        <v>90</v>
      </c>
      <c r="M815" s="771">
        <v>90</v>
      </c>
      <c r="N815" s="771">
        <v>90</v>
      </c>
      <c r="O815" s="671">
        <f t="shared" ref="O815:O821" si="351">N815-(0.5*(N815-Q815))</f>
        <v>88.25</v>
      </c>
      <c r="P815" s="788">
        <f t="shared" ref="P815:P834" si="352">IF(O815="",IF(N815="","",(N815-(N815-Q815)/($Q$5-$N$5)*($P$5-$N$5))),(O815-(O815-Q815)/($Q$5-$O$5)*($P$5-$O$5)))</f>
        <v>87.34</v>
      </c>
      <c r="Q815" s="767">
        <v>86.5</v>
      </c>
      <c r="R815" s="671">
        <f t="shared" ref="R815:R821" si="353">Q815-(0.5*(Q815-S815))</f>
        <v>85.55</v>
      </c>
      <c r="S815" s="767">
        <v>84.6</v>
      </c>
      <c r="T815" s="788">
        <f t="shared" si="349"/>
        <v>84.563999999999993</v>
      </c>
      <c r="U815" s="788">
        <f t="shared" si="350"/>
        <v>83.88</v>
      </c>
      <c r="V815" s="788">
        <f t="shared" si="348"/>
        <v>83.699999999999989</v>
      </c>
      <c r="W815" s="767">
        <v>82.8</v>
      </c>
      <c r="X815" s="671">
        <f t="shared" ref="X815:X834" si="354">W815-(0.5*(W815-Y815))</f>
        <v>81.8</v>
      </c>
      <c r="Y815" s="767">
        <v>80.8</v>
      </c>
      <c r="Z815" s="671">
        <f t="shared" ref="Z815:Z834" si="355">Y815-(0.5*(Y815-AA815))</f>
        <v>79.650000000000006</v>
      </c>
      <c r="AA815" s="767">
        <v>78.5</v>
      </c>
      <c r="AB815" s="767">
        <v>77.3</v>
      </c>
      <c r="AC815" s="767">
        <v>75.7</v>
      </c>
      <c r="AD815" s="767"/>
      <c r="AE815" s="767"/>
      <c r="AF815" s="767"/>
      <c r="AG815" s="767"/>
      <c r="AH815" s="767"/>
      <c r="AI815" s="770"/>
      <c r="AJ815" s="1102"/>
      <c r="AK815" s="1102"/>
    </row>
    <row r="816" spans="2:37" x14ac:dyDescent="0.2">
      <c r="B816" s="985"/>
      <c r="C816" s="986"/>
      <c r="D816" s="1145"/>
      <c r="E816" s="1146"/>
      <c r="F816" s="1053"/>
      <c r="G816" s="1055"/>
      <c r="H816" s="963"/>
      <c r="I816" s="460" t="s">
        <v>13</v>
      </c>
      <c r="J816" s="980"/>
      <c r="K816" s="768"/>
      <c r="L816" s="768" t="s">
        <v>9</v>
      </c>
      <c r="M816" s="768"/>
      <c r="N816" s="771">
        <v>90</v>
      </c>
      <c r="O816" s="671">
        <f t="shared" si="351"/>
        <v>88.25</v>
      </c>
      <c r="P816" s="788">
        <f t="shared" si="352"/>
        <v>87.34</v>
      </c>
      <c r="Q816" s="767">
        <v>86.5</v>
      </c>
      <c r="R816" s="671">
        <f t="shared" si="353"/>
        <v>85.55</v>
      </c>
      <c r="S816" s="767">
        <v>84.6</v>
      </c>
      <c r="T816" s="788">
        <f t="shared" si="349"/>
        <v>84.563999999999993</v>
      </c>
      <c r="U816" s="788">
        <f t="shared" si="350"/>
        <v>83.88</v>
      </c>
      <c r="V816" s="788">
        <f t="shared" si="348"/>
        <v>83.699999999999989</v>
      </c>
      <c r="W816" s="767">
        <v>82.8</v>
      </c>
      <c r="X816" s="671">
        <f t="shared" si="354"/>
        <v>81.8</v>
      </c>
      <c r="Y816" s="767">
        <v>80.8</v>
      </c>
      <c r="Z816" s="671">
        <f t="shared" si="355"/>
        <v>79.650000000000006</v>
      </c>
      <c r="AA816" s="767">
        <v>78.5</v>
      </c>
      <c r="AB816" s="767">
        <v>77.3</v>
      </c>
      <c r="AC816" s="767">
        <v>75.7</v>
      </c>
      <c r="AD816" s="767"/>
      <c r="AE816" s="767"/>
      <c r="AF816" s="767"/>
      <c r="AG816" s="767"/>
      <c r="AH816" s="767"/>
      <c r="AI816" s="770"/>
      <c r="AJ816" s="1102"/>
      <c r="AK816" s="1102"/>
    </row>
    <row r="817" spans="2:37" x14ac:dyDescent="0.2">
      <c r="B817" s="924" t="s">
        <v>57</v>
      </c>
      <c r="C817" s="927" t="s">
        <v>225</v>
      </c>
      <c r="D817" s="930" t="s">
        <v>73</v>
      </c>
      <c r="E817" s="931"/>
      <c r="F817" s="1052" t="s">
        <v>619</v>
      </c>
      <c r="G817" s="939" t="s">
        <v>620</v>
      </c>
      <c r="H817" s="961" t="s">
        <v>621</v>
      </c>
      <c r="I817" s="460">
        <v>1995</v>
      </c>
      <c r="J817" s="980"/>
      <c r="K817" s="461">
        <v>115</v>
      </c>
      <c r="L817" s="461">
        <v>90</v>
      </c>
      <c r="M817" s="461">
        <v>90</v>
      </c>
      <c r="N817" s="771">
        <v>90</v>
      </c>
      <c r="O817" s="671">
        <f t="shared" si="351"/>
        <v>88.25</v>
      </c>
      <c r="P817" s="788">
        <f t="shared" si="352"/>
        <v>87.34</v>
      </c>
      <c r="Q817" s="767">
        <v>86.5</v>
      </c>
      <c r="R817" s="671">
        <f t="shared" si="353"/>
        <v>85.55</v>
      </c>
      <c r="S817" s="767">
        <v>84.6</v>
      </c>
      <c r="T817" s="788">
        <f t="shared" si="349"/>
        <v>84.563999999999993</v>
      </c>
      <c r="U817" s="788">
        <f t="shared" si="350"/>
        <v>83.88</v>
      </c>
      <c r="V817" s="788">
        <f t="shared" si="348"/>
        <v>83.699999999999989</v>
      </c>
      <c r="W817" s="767">
        <v>82.8</v>
      </c>
      <c r="X817" s="671">
        <f t="shared" si="354"/>
        <v>81.8</v>
      </c>
      <c r="Y817" s="767">
        <v>80.8</v>
      </c>
      <c r="Z817" s="671">
        <f t="shared" si="355"/>
        <v>79.650000000000006</v>
      </c>
      <c r="AA817" s="767">
        <v>78.5</v>
      </c>
      <c r="AB817" s="767">
        <v>77.3</v>
      </c>
      <c r="AC817" s="767">
        <v>75.7</v>
      </c>
      <c r="AD817" s="461"/>
      <c r="AE817" s="461"/>
      <c r="AF817" s="461"/>
      <c r="AG817" s="461"/>
      <c r="AH817" s="461"/>
      <c r="AI817" s="464"/>
      <c r="AJ817" s="1102"/>
      <c r="AK817" s="1102"/>
    </row>
    <row r="818" spans="2:37" x14ac:dyDescent="0.2">
      <c r="B818" s="925"/>
      <c r="C818" s="928"/>
      <c r="D818" s="932"/>
      <c r="E818" s="933"/>
      <c r="F818" s="1142"/>
      <c r="G818" s="940"/>
      <c r="H818" s="962"/>
      <c r="I818" s="460" t="s">
        <v>26</v>
      </c>
      <c r="J818" s="980"/>
      <c r="K818" s="463"/>
      <c r="L818" s="463" t="s">
        <v>9</v>
      </c>
      <c r="M818" s="463"/>
      <c r="N818" s="771">
        <v>90</v>
      </c>
      <c r="O818" s="671">
        <f t="shared" si="351"/>
        <v>88.25</v>
      </c>
      <c r="P818" s="788">
        <f t="shared" si="352"/>
        <v>87.34</v>
      </c>
      <c r="Q818" s="767">
        <v>86.5</v>
      </c>
      <c r="R818" s="671">
        <f t="shared" si="353"/>
        <v>85.55</v>
      </c>
      <c r="S818" s="767">
        <v>84.6</v>
      </c>
      <c r="T818" s="788">
        <f t="shared" si="349"/>
        <v>84.563999999999993</v>
      </c>
      <c r="U818" s="788">
        <f t="shared" si="350"/>
        <v>83.88</v>
      </c>
      <c r="V818" s="788">
        <f t="shared" si="348"/>
        <v>83.699999999999989</v>
      </c>
      <c r="W818" s="767">
        <v>82.8</v>
      </c>
      <c r="X818" s="671">
        <f t="shared" si="354"/>
        <v>81.8</v>
      </c>
      <c r="Y818" s="767">
        <v>80.8</v>
      </c>
      <c r="Z818" s="671">
        <f t="shared" si="355"/>
        <v>79.650000000000006</v>
      </c>
      <c r="AA818" s="767">
        <v>78.5</v>
      </c>
      <c r="AB818" s="767">
        <v>77.3</v>
      </c>
      <c r="AC818" s="767">
        <v>75.7</v>
      </c>
      <c r="AD818" s="462"/>
      <c r="AE818" s="462"/>
      <c r="AF818" s="462"/>
      <c r="AG818" s="462"/>
      <c r="AH818" s="462"/>
      <c r="AI818" s="465"/>
      <c r="AJ818" s="1102"/>
      <c r="AK818" s="1102"/>
    </row>
    <row r="819" spans="2:37" x14ac:dyDescent="0.2">
      <c r="B819" s="925"/>
      <c r="C819" s="928"/>
      <c r="D819" s="932"/>
      <c r="E819" s="933"/>
      <c r="F819" s="1142"/>
      <c r="G819" s="940"/>
      <c r="H819" s="962"/>
      <c r="I819" s="460" t="s">
        <v>15</v>
      </c>
      <c r="J819" s="980"/>
      <c r="K819" s="463"/>
      <c r="L819" s="463" t="s">
        <v>9</v>
      </c>
      <c r="M819" s="463"/>
      <c r="N819" s="771">
        <v>90</v>
      </c>
      <c r="O819" s="671">
        <f t="shared" si="351"/>
        <v>88.25</v>
      </c>
      <c r="P819" s="788">
        <f t="shared" si="352"/>
        <v>87.34</v>
      </c>
      <c r="Q819" s="767">
        <v>86.5</v>
      </c>
      <c r="R819" s="671">
        <f t="shared" si="353"/>
        <v>85.55</v>
      </c>
      <c r="S819" s="767">
        <v>84.6</v>
      </c>
      <c r="T819" s="788">
        <f t="shared" si="349"/>
        <v>84.563999999999993</v>
      </c>
      <c r="U819" s="788">
        <f t="shared" si="350"/>
        <v>83.88</v>
      </c>
      <c r="V819" s="788">
        <f t="shared" si="348"/>
        <v>83.699999999999989</v>
      </c>
      <c r="W819" s="767">
        <v>82.8</v>
      </c>
      <c r="X819" s="671">
        <f t="shared" si="354"/>
        <v>81.8</v>
      </c>
      <c r="Y819" s="767">
        <v>80.8</v>
      </c>
      <c r="Z819" s="671">
        <f t="shared" si="355"/>
        <v>79.650000000000006</v>
      </c>
      <c r="AA819" s="767">
        <v>78.5</v>
      </c>
      <c r="AB819" s="767">
        <v>77.3</v>
      </c>
      <c r="AC819" s="767">
        <v>75.7</v>
      </c>
      <c r="AD819" s="462"/>
      <c r="AE819" s="462"/>
      <c r="AF819" s="462"/>
      <c r="AG819" s="462"/>
      <c r="AH819" s="462"/>
      <c r="AI819" s="465"/>
      <c r="AJ819" s="1102"/>
      <c r="AK819" s="1102"/>
    </row>
    <row r="820" spans="2:37" x14ac:dyDescent="0.2">
      <c r="B820" s="985"/>
      <c r="C820" s="986"/>
      <c r="D820" s="945"/>
      <c r="E820" s="946"/>
      <c r="F820" s="1053"/>
      <c r="G820" s="948"/>
      <c r="H820" s="963"/>
      <c r="I820" s="460" t="s">
        <v>27</v>
      </c>
      <c r="J820" s="980"/>
      <c r="K820" s="463"/>
      <c r="L820" s="463" t="s">
        <v>9</v>
      </c>
      <c r="M820" s="463"/>
      <c r="N820" s="771">
        <v>90</v>
      </c>
      <c r="O820" s="671">
        <f t="shared" si="351"/>
        <v>88.25</v>
      </c>
      <c r="P820" s="788">
        <f t="shared" si="352"/>
        <v>87.34</v>
      </c>
      <c r="Q820" s="767">
        <v>86.5</v>
      </c>
      <c r="R820" s="671">
        <f t="shared" si="353"/>
        <v>85.55</v>
      </c>
      <c r="S820" s="767">
        <v>84.6</v>
      </c>
      <c r="T820" s="788">
        <f t="shared" si="349"/>
        <v>84.563999999999993</v>
      </c>
      <c r="U820" s="788">
        <f t="shared" si="350"/>
        <v>83.88</v>
      </c>
      <c r="V820" s="788">
        <f t="shared" si="348"/>
        <v>83.699999999999989</v>
      </c>
      <c r="W820" s="767">
        <v>82.8</v>
      </c>
      <c r="X820" s="671">
        <f t="shared" si="354"/>
        <v>81.8</v>
      </c>
      <c r="Y820" s="767">
        <v>80.8</v>
      </c>
      <c r="Z820" s="671">
        <f t="shared" si="355"/>
        <v>79.650000000000006</v>
      </c>
      <c r="AA820" s="767">
        <v>78.5</v>
      </c>
      <c r="AB820" s="767">
        <v>77.3</v>
      </c>
      <c r="AC820" s="767">
        <v>75.7</v>
      </c>
      <c r="AD820" s="462"/>
      <c r="AE820" s="462"/>
      <c r="AF820" s="462"/>
      <c r="AG820" s="462"/>
      <c r="AH820" s="462"/>
      <c r="AI820" s="465"/>
      <c r="AJ820" s="1102"/>
      <c r="AK820" s="1102"/>
    </row>
    <row r="821" spans="2:37" x14ac:dyDescent="0.2">
      <c r="B821" s="1057" t="s">
        <v>57</v>
      </c>
      <c r="C821" s="1058" t="s">
        <v>226</v>
      </c>
      <c r="D821" s="930" t="s">
        <v>75</v>
      </c>
      <c r="E821" s="931"/>
      <c r="F821" s="1117" t="s">
        <v>619</v>
      </c>
      <c r="G821" s="1012" t="s">
        <v>620</v>
      </c>
      <c r="H821" s="942" t="s">
        <v>621</v>
      </c>
      <c r="I821" s="460">
        <v>1998</v>
      </c>
      <c r="J821" s="980"/>
      <c r="K821" s="462">
        <v>115</v>
      </c>
      <c r="L821" s="462">
        <v>90</v>
      </c>
      <c r="M821" s="462">
        <v>90</v>
      </c>
      <c r="N821" s="771">
        <v>90</v>
      </c>
      <c r="O821" s="671">
        <f t="shared" si="351"/>
        <v>88.25</v>
      </c>
      <c r="P821" s="788">
        <f t="shared" si="352"/>
        <v>87.34</v>
      </c>
      <c r="Q821" s="767">
        <v>86.5</v>
      </c>
      <c r="R821" s="671">
        <f t="shared" si="353"/>
        <v>85.55</v>
      </c>
      <c r="S821" s="767">
        <v>84.6</v>
      </c>
      <c r="T821" s="788">
        <f t="shared" si="349"/>
        <v>84.563999999999993</v>
      </c>
      <c r="U821" s="788">
        <f t="shared" si="350"/>
        <v>83.88</v>
      </c>
      <c r="V821" s="788">
        <f t="shared" si="348"/>
        <v>83.699999999999989</v>
      </c>
      <c r="W821" s="767">
        <v>82.8</v>
      </c>
      <c r="X821" s="671">
        <f t="shared" si="354"/>
        <v>81.8</v>
      </c>
      <c r="Y821" s="767">
        <v>80.8</v>
      </c>
      <c r="Z821" s="671">
        <f t="shared" si="355"/>
        <v>79.650000000000006</v>
      </c>
      <c r="AA821" s="462">
        <v>78.5</v>
      </c>
      <c r="AB821" s="462">
        <v>77.3</v>
      </c>
      <c r="AC821" s="462">
        <v>75.7</v>
      </c>
      <c r="AD821" s="462"/>
      <c r="AE821" s="462"/>
      <c r="AF821" s="462"/>
      <c r="AG821" s="462"/>
      <c r="AH821" s="462"/>
      <c r="AI821" s="465"/>
      <c r="AJ821" s="1102"/>
      <c r="AK821" s="1102"/>
    </row>
    <row r="822" spans="2:37" x14ac:dyDescent="0.2">
      <c r="B822" s="925"/>
      <c r="C822" s="928"/>
      <c r="D822" s="932"/>
      <c r="E822" s="933"/>
      <c r="F822" s="1118"/>
      <c r="G822" s="940"/>
      <c r="H822" s="962"/>
      <c r="I822" s="460" t="s">
        <v>17</v>
      </c>
      <c r="J822" s="980"/>
      <c r="K822" s="462">
        <v>115</v>
      </c>
      <c r="L822" s="462">
        <v>90</v>
      </c>
      <c r="M822" s="462">
        <v>90</v>
      </c>
      <c r="N822" s="771">
        <v>90</v>
      </c>
      <c r="O822" s="462">
        <v>87.7</v>
      </c>
      <c r="P822" s="788">
        <f t="shared" si="352"/>
        <v>87.076000000000008</v>
      </c>
      <c r="Q822" s="767">
        <v>86.5</v>
      </c>
      <c r="R822" s="462">
        <v>85.5</v>
      </c>
      <c r="S822" s="767">
        <v>84.6</v>
      </c>
      <c r="T822" s="788">
        <f t="shared" si="349"/>
        <v>84.563999999999993</v>
      </c>
      <c r="U822" s="788">
        <f t="shared" si="350"/>
        <v>83.88</v>
      </c>
      <c r="V822" s="788">
        <f t="shared" si="348"/>
        <v>83.699999999999989</v>
      </c>
      <c r="W822" s="767">
        <v>82.8</v>
      </c>
      <c r="X822" s="671">
        <f t="shared" si="354"/>
        <v>81.8</v>
      </c>
      <c r="Y822" s="767">
        <v>80.8</v>
      </c>
      <c r="Z822" s="671">
        <f t="shared" si="355"/>
        <v>79.650000000000006</v>
      </c>
      <c r="AA822" s="462">
        <v>78.5</v>
      </c>
      <c r="AB822" s="462">
        <v>77.2</v>
      </c>
      <c r="AC822" s="462">
        <v>75.7</v>
      </c>
      <c r="AD822" s="462"/>
      <c r="AE822" s="462"/>
      <c r="AF822" s="462"/>
      <c r="AG822" s="462"/>
      <c r="AH822" s="462"/>
      <c r="AI822" s="465"/>
      <c r="AJ822" s="1102"/>
      <c r="AK822" s="1102"/>
    </row>
    <row r="823" spans="2:37" x14ac:dyDescent="0.2">
      <c r="B823" s="985"/>
      <c r="C823" s="986"/>
      <c r="D823" s="945"/>
      <c r="E823" s="946"/>
      <c r="F823" s="1119"/>
      <c r="G823" s="948"/>
      <c r="H823" s="963"/>
      <c r="I823" s="460" t="s">
        <v>18</v>
      </c>
      <c r="J823" s="980"/>
      <c r="K823" s="463"/>
      <c r="L823" s="463" t="s">
        <v>9</v>
      </c>
      <c r="M823" s="463"/>
      <c r="N823" s="771">
        <v>90</v>
      </c>
      <c r="O823" s="767">
        <v>87.7</v>
      </c>
      <c r="P823" s="788">
        <f t="shared" si="352"/>
        <v>87.076000000000008</v>
      </c>
      <c r="Q823" s="767">
        <v>86.5</v>
      </c>
      <c r="R823" s="767">
        <v>85.5</v>
      </c>
      <c r="S823" s="767">
        <v>84.6</v>
      </c>
      <c r="T823" s="788">
        <f t="shared" si="349"/>
        <v>84.563999999999993</v>
      </c>
      <c r="U823" s="788">
        <f t="shared" si="350"/>
        <v>83.88</v>
      </c>
      <c r="V823" s="788">
        <f t="shared" si="348"/>
        <v>83.699999999999989</v>
      </c>
      <c r="W823" s="767">
        <v>82.8</v>
      </c>
      <c r="X823" s="671">
        <f t="shared" si="354"/>
        <v>81.8</v>
      </c>
      <c r="Y823" s="767">
        <v>80.8</v>
      </c>
      <c r="Z823" s="671">
        <f t="shared" si="355"/>
        <v>79.650000000000006</v>
      </c>
      <c r="AA823" s="767">
        <v>78.5</v>
      </c>
      <c r="AB823" s="767">
        <v>77.2</v>
      </c>
      <c r="AC823" s="767">
        <v>75.7</v>
      </c>
      <c r="AD823" s="462"/>
      <c r="AE823" s="462"/>
      <c r="AF823" s="462"/>
      <c r="AG823" s="462"/>
      <c r="AH823" s="462"/>
      <c r="AI823" s="465"/>
      <c r="AJ823" s="1102"/>
      <c r="AK823" s="1102"/>
    </row>
    <row r="824" spans="2:37" x14ac:dyDescent="0.2">
      <c r="B824" s="1154" t="s">
        <v>57</v>
      </c>
      <c r="C824" s="1058" t="s">
        <v>67</v>
      </c>
      <c r="D824" s="930" t="s">
        <v>75</v>
      </c>
      <c r="E824" s="931"/>
      <c r="F824" s="1117" t="s">
        <v>622</v>
      </c>
      <c r="G824" s="1012" t="s">
        <v>620</v>
      </c>
      <c r="H824" s="942" t="s">
        <v>621</v>
      </c>
      <c r="I824" s="460">
        <v>2001</v>
      </c>
      <c r="J824" s="980"/>
      <c r="K824" s="461">
        <v>115</v>
      </c>
      <c r="L824" s="461">
        <v>90</v>
      </c>
      <c r="M824" s="461">
        <v>90</v>
      </c>
      <c r="N824" s="771">
        <v>90</v>
      </c>
      <c r="O824" s="767">
        <v>87.7</v>
      </c>
      <c r="P824" s="788">
        <f t="shared" si="352"/>
        <v>87.076000000000008</v>
      </c>
      <c r="Q824" s="767">
        <v>86.5</v>
      </c>
      <c r="R824" s="767">
        <v>85.5</v>
      </c>
      <c r="S824" s="767">
        <v>84.6</v>
      </c>
      <c r="T824" s="788">
        <f t="shared" si="349"/>
        <v>84.563999999999993</v>
      </c>
      <c r="U824" s="788">
        <f>IF(S824="","",(S824-(S824-W824)/($W$5-$S$5)*($U$5-$S$5)))</f>
        <v>83.88</v>
      </c>
      <c r="V824" s="788">
        <f>IF(S824="","",(S824-(S824-W824)/($W$5-$S$5)*($V$5-$S$5)))</f>
        <v>83.699999999999989</v>
      </c>
      <c r="W824" s="767">
        <v>82.8</v>
      </c>
      <c r="X824" s="671">
        <f t="shared" si="354"/>
        <v>81.8</v>
      </c>
      <c r="Y824" s="767">
        <v>80.8</v>
      </c>
      <c r="Z824" s="671">
        <f t="shared" si="355"/>
        <v>79.650000000000006</v>
      </c>
      <c r="AA824" s="767">
        <v>78.5</v>
      </c>
      <c r="AB824" s="767">
        <v>77.2</v>
      </c>
      <c r="AC824" s="767">
        <v>75.7</v>
      </c>
      <c r="AD824" s="461"/>
      <c r="AE824" s="461"/>
      <c r="AF824" s="461"/>
      <c r="AG824" s="461"/>
      <c r="AH824" s="461"/>
      <c r="AI824" s="464"/>
      <c r="AJ824" s="1102"/>
      <c r="AK824" s="1102"/>
    </row>
    <row r="825" spans="2:37" x14ac:dyDescent="0.2">
      <c r="B825" s="1155"/>
      <c r="C825" s="928"/>
      <c r="D825" s="932"/>
      <c r="E825" s="933"/>
      <c r="F825" s="1118"/>
      <c r="G825" s="940"/>
      <c r="H825" s="962"/>
      <c r="I825" s="460" t="s">
        <v>20</v>
      </c>
      <c r="J825" s="980"/>
      <c r="K825" s="463"/>
      <c r="L825" s="463" t="s">
        <v>9</v>
      </c>
      <c r="M825" s="463"/>
      <c r="N825" s="771">
        <v>90</v>
      </c>
      <c r="O825" s="767">
        <v>87.7</v>
      </c>
      <c r="P825" s="788">
        <f t="shared" si="352"/>
        <v>87.076000000000008</v>
      </c>
      <c r="Q825" s="767">
        <v>86.5</v>
      </c>
      <c r="R825" s="767">
        <v>85.5</v>
      </c>
      <c r="S825" s="767">
        <v>84.6</v>
      </c>
      <c r="T825" s="788">
        <f t="shared" si="349"/>
        <v>84.563999999999993</v>
      </c>
      <c r="U825" s="788">
        <f t="shared" si="350"/>
        <v>83.88</v>
      </c>
      <c r="V825" s="788">
        <f t="shared" si="348"/>
        <v>83.699999999999989</v>
      </c>
      <c r="W825" s="767">
        <v>82.8</v>
      </c>
      <c r="X825" s="671">
        <f t="shared" si="354"/>
        <v>81.8</v>
      </c>
      <c r="Y825" s="767">
        <v>80.8</v>
      </c>
      <c r="Z825" s="671">
        <f t="shared" si="355"/>
        <v>79.650000000000006</v>
      </c>
      <c r="AA825" s="767">
        <v>78.5</v>
      </c>
      <c r="AB825" s="767">
        <v>77.2</v>
      </c>
      <c r="AC825" s="767">
        <v>75.7</v>
      </c>
      <c r="AD825" s="462"/>
      <c r="AE825" s="462"/>
      <c r="AF825" s="462"/>
      <c r="AG825" s="462"/>
      <c r="AH825" s="462"/>
      <c r="AI825" s="465"/>
      <c r="AJ825" s="1102"/>
      <c r="AK825" s="1102"/>
    </row>
    <row r="826" spans="2:37" x14ac:dyDescent="0.2">
      <c r="B826" s="1156"/>
      <c r="C826" s="986"/>
      <c r="D826" s="945"/>
      <c r="E826" s="946"/>
      <c r="F826" s="1119"/>
      <c r="G826" s="948"/>
      <c r="H826" s="963"/>
      <c r="I826" s="460" t="s">
        <v>21</v>
      </c>
      <c r="J826" s="980"/>
      <c r="K826" s="463"/>
      <c r="L826" s="463" t="s">
        <v>9</v>
      </c>
      <c r="M826" s="463"/>
      <c r="N826" s="771">
        <v>90</v>
      </c>
      <c r="O826" s="767">
        <v>87.7</v>
      </c>
      <c r="P826" s="788">
        <f t="shared" si="352"/>
        <v>87.076000000000008</v>
      </c>
      <c r="Q826" s="767">
        <v>86.5</v>
      </c>
      <c r="R826" s="767">
        <v>85.5</v>
      </c>
      <c r="S826" s="767">
        <v>84.6</v>
      </c>
      <c r="T826" s="788">
        <f t="shared" si="349"/>
        <v>84.563999999999993</v>
      </c>
      <c r="U826" s="788">
        <f t="shared" si="350"/>
        <v>83.88</v>
      </c>
      <c r="V826" s="788">
        <f t="shared" si="348"/>
        <v>83.699999999999989</v>
      </c>
      <c r="W826" s="767">
        <v>82.8</v>
      </c>
      <c r="X826" s="671">
        <f t="shared" si="354"/>
        <v>81.8</v>
      </c>
      <c r="Y826" s="767">
        <v>80.8</v>
      </c>
      <c r="Z826" s="671">
        <f t="shared" si="355"/>
        <v>79.650000000000006</v>
      </c>
      <c r="AA826" s="767">
        <v>78.5</v>
      </c>
      <c r="AB826" s="767">
        <v>77.2</v>
      </c>
      <c r="AC826" s="767">
        <v>75.7</v>
      </c>
      <c r="AD826" s="462"/>
      <c r="AE826" s="462"/>
      <c r="AF826" s="462"/>
      <c r="AG826" s="462"/>
      <c r="AH826" s="462"/>
      <c r="AI826" s="465"/>
      <c r="AJ826" s="1102"/>
      <c r="AK826" s="1102"/>
    </row>
    <row r="827" spans="2:37" x14ac:dyDescent="0.2">
      <c r="B827" s="1154" t="s">
        <v>57</v>
      </c>
      <c r="C827" s="1058" t="s">
        <v>60</v>
      </c>
      <c r="D827" s="930" t="s">
        <v>75</v>
      </c>
      <c r="E827" s="931"/>
      <c r="F827" s="1117" t="s">
        <v>622</v>
      </c>
      <c r="G827" s="1012" t="s">
        <v>620</v>
      </c>
      <c r="H827" s="942" t="s">
        <v>621</v>
      </c>
      <c r="I827" s="460">
        <v>2004</v>
      </c>
      <c r="J827" s="980"/>
      <c r="K827" s="461">
        <v>115</v>
      </c>
      <c r="L827" s="461">
        <v>90</v>
      </c>
      <c r="M827" s="461">
        <v>90</v>
      </c>
      <c r="N827" s="771">
        <v>90</v>
      </c>
      <c r="O827" s="767">
        <v>87.7</v>
      </c>
      <c r="P827" s="788">
        <f t="shared" si="352"/>
        <v>87.076000000000008</v>
      </c>
      <c r="Q827" s="767">
        <v>86.5</v>
      </c>
      <c r="R827" s="767">
        <v>85.5</v>
      </c>
      <c r="S827" s="767">
        <v>84.6</v>
      </c>
      <c r="T827" s="788">
        <f t="shared" si="349"/>
        <v>84.563999999999993</v>
      </c>
      <c r="U827" s="788">
        <f t="shared" si="350"/>
        <v>83.88</v>
      </c>
      <c r="V827" s="788">
        <f t="shared" si="348"/>
        <v>83.699999999999989</v>
      </c>
      <c r="W827" s="767">
        <v>82.8</v>
      </c>
      <c r="X827" s="671">
        <f t="shared" si="354"/>
        <v>81.8</v>
      </c>
      <c r="Y827" s="767">
        <v>80.8</v>
      </c>
      <c r="Z827" s="671">
        <f t="shared" si="355"/>
        <v>79.650000000000006</v>
      </c>
      <c r="AA827" s="767">
        <v>78.5</v>
      </c>
      <c r="AB827" s="767">
        <v>77.2</v>
      </c>
      <c r="AC827" s="767">
        <v>75.7</v>
      </c>
      <c r="AD827" s="461"/>
      <c r="AE827" s="461"/>
      <c r="AF827" s="461"/>
      <c r="AG827" s="461"/>
      <c r="AH827" s="461"/>
      <c r="AI827" s="464"/>
      <c r="AJ827" s="1102"/>
      <c r="AK827" s="1102"/>
    </row>
    <row r="828" spans="2:37" x14ac:dyDescent="0.2">
      <c r="B828" s="1155"/>
      <c r="C828" s="928"/>
      <c r="D828" s="932"/>
      <c r="E828" s="933"/>
      <c r="F828" s="1118"/>
      <c r="G828" s="940"/>
      <c r="H828" s="962"/>
      <c r="I828" s="460" t="s">
        <v>22</v>
      </c>
      <c r="J828" s="980"/>
      <c r="K828" s="463"/>
      <c r="L828" s="463" t="s">
        <v>9</v>
      </c>
      <c r="M828" s="463"/>
      <c r="N828" s="771">
        <v>90</v>
      </c>
      <c r="O828" s="767">
        <v>87.7</v>
      </c>
      <c r="P828" s="788">
        <f t="shared" si="352"/>
        <v>87.076000000000008</v>
      </c>
      <c r="Q828" s="767">
        <v>86.5</v>
      </c>
      <c r="R828" s="767">
        <v>85.5</v>
      </c>
      <c r="S828" s="767">
        <v>84.6</v>
      </c>
      <c r="T828" s="788">
        <f t="shared" si="349"/>
        <v>84.563999999999993</v>
      </c>
      <c r="U828" s="788">
        <f t="shared" si="350"/>
        <v>83.88</v>
      </c>
      <c r="V828" s="788">
        <f t="shared" si="348"/>
        <v>83.699999999999989</v>
      </c>
      <c r="W828" s="767">
        <v>82.8</v>
      </c>
      <c r="X828" s="671">
        <f t="shared" si="354"/>
        <v>81.8</v>
      </c>
      <c r="Y828" s="767">
        <v>80.8</v>
      </c>
      <c r="Z828" s="671">
        <f t="shared" si="355"/>
        <v>79.650000000000006</v>
      </c>
      <c r="AA828" s="767">
        <v>78.5</v>
      </c>
      <c r="AB828" s="767">
        <v>77.2</v>
      </c>
      <c r="AC828" s="767">
        <v>75.7</v>
      </c>
      <c r="AD828" s="462"/>
      <c r="AE828" s="462"/>
      <c r="AF828" s="462"/>
      <c r="AG828" s="462"/>
      <c r="AH828" s="462"/>
      <c r="AI828" s="465"/>
      <c r="AJ828" s="1102"/>
      <c r="AK828" s="1102"/>
    </row>
    <row r="829" spans="2:37" x14ac:dyDescent="0.2">
      <c r="B829" s="1156"/>
      <c r="C829" s="986"/>
      <c r="D829" s="945"/>
      <c r="E829" s="946"/>
      <c r="F829" s="1119"/>
      <c r="G829" s="948"/>
      <c r="H829" s="963"/>
      <c r="I829" s="460" t="s">
        <v>23</v>
      </c>
      <c r="J829" s="980"/>
      <c r="K829" s="463"/>
      <c r="L829" s="463" t="s">
        <v>9</v>
      </c>
      <c r="M829" s="463"/>
      <c r="N829" s="771">
        <v>90</v>
      </c>
      <c r="O829" s="767">
        <v>87.7</v>
      </c>
      <c r="P829" s="788">
        <f t="shared" si="352"/>
        <v>87.076000000000008</v>
      </c>
      <c r="Q829" s="767">
        <v>86.5</v>
      </c>
      <c r="R829" s="767">
        <v>85.5</v>
      </c>
      <c r="S829" s="767">
        <v>84.6</v>
      </c>
      <c r="T829" s="788">
        <f t="shared" si="349"/>
        <v>84.563999999999993</v>
      </c>
      <c r="U829" s="788">
        <f t="shared" si="350"/>
        <v>83.88</v>
      </c>
      <c r="V829" s="788">
        <f t="shared" si="348"/>
        <v>83.699999999999989</v>
      </c>
      <c r="W829" s="767">
        <v>82.8</v>
      </c>
      <c r="X829" s="671">
        <f t="shared" si="354"/>
        <v>81.8</v>
      </c>
      <c r="Y829" s="767">
        <v>80.8</v>
      </c>
      <c r="Z829" s="671">
        <f t="shared" si="355"/>
        <v>79.650000000000006</v>
      </c>
      <c r="AA829" s="767">
        <v>78.5</v>
      </c>
      <c r="AB829" s="767">
        <v>77.2</v>
      </c>
      <c r="AC829" s="767">
        <v>75.7</v>
      </c>
      <c r="AD829" s="462"/>
      <c r="AE829" s="462"/>
      <c r="AF829" s="462"/>
      <c r="AG829" s="462"/>
      <c r="AH829" s="462"/>
      <c r="AI829" s="465"/>
      <c r="AJ829" s="1102"/>
      <c r="AK829" s="1102"/>
    </row>
    <row r="830" spans="2:37" ht="13.5" thickBot="1" x14ac:dyDescent="0.25">
      <c r="B830" s="486" t="s">
        <v>57</v>
      </c>
      <c r="C830" s="485" t="s">
        <v>246</v>
      </c>
      <c r="D830" s="1157" t="s">
        <v>87</v>
      </c>
      <c r="E830" s="1158"/>
      <c r="F830" s="827" t="s">
        <v>623</v>
      </c>
      <c r="G830" s="484" t="s">
        <v>620</v>
      </c>
      <c r="H830" s="840" t="s">
        <v>621</v>
      </c>
      <c r="I830" s="864">
        <v>2007</v>
      </c>
      <c r="J830" s="980"/>
      <c r="K830" s="585">
        <v>115</v>
      </c>
      <c r="L830" s="585">
        <v>90</v>
      </c>
      <c r="M830" s="585">
        <v>90</v>
      </c>
      <c r="N830" s="865">
        <v>90</v>
      </c>
      <c r="O830" s="585">
        <v>87.7</v>
      </c>
      <c r="P830" s="792">
        <f t="shared" si="352"/>
        <v>87.076000000000008</v>
      </c>
      <c r="Q830" s="585">
        <v>86.5</v>
      </c>
      <c r="R830" s="585">
        <v>85.5</v>
      </c>
      <c r="S830" s="585">
        <v>84.6</v>
      </c>
      <c r="T830" s="792">
        <f t="shared" si="349"/>
        <v>84.563999999999993</v>
      </c>
      <c r="U830" s="792">
        <f t="shared" si="350"/>
        <v>83.88</v>
      </c>
      <c r="V830" s="792">
        <f t="shared" si="348"/>
        <v>83.699999999999989</v>
      </c>
      <c r="W830" s="585">
        <v>82.8</v>
      </c>
      <c r="X830" s="883">
        <f t="shared" si="354"/>
        <v>81.8</v>
      </c>
      <c r="Y830" s="585">
        <v>80.8</v>
      </c>
      <c r="Z830" s="883">
        <f t="shared" si="355"/>
        <v>79.650000000000006</v>
      </c>
      <c r="AA830" s="585">
        <v>78.5</v>
      </c>
      <c r="AB830" s="585">
        <v>77.2</v>
      </c>
      <c r="AC830" s="585">
        <v>75.7</v>
      </c>
      <c r="AD830" s="466"/>
      <c r="AE830" s="466"/>
      <c r="AF830" s="466"/>
      <c r="AG830" s="466"/>
      <c r="AH830" s="466"/>
      <c r="AI830" s="467"/>
      <c r="AJ830" s="1102"/>
      <c r="AK830" s="1102"/>
    </row>
    <row r="831" spans="2:37" ht="13.5" thickBot="1" x14ac:dyDescent="0.25">
      <c r="B831" s="1159"/>
      <c r="C831" s="1160"/>
      <c r="D831" s="1160"/>
      <c r="E831" s="1160"/>
      <c r="F831" s="1160"/>
      <c r="G831" s="1161"/>
      <c r="H831" s="912" t="s">
        <v>94</v>
      </c>
      <c r="I831" s="913"/>
      <c r="J831" s="914"/>
      <c r="K831" s="608">
        <f>MIN(K809:K830)</f>
        <v>115</v>
      </c>
      <c r="L831" s="608">
        <f t="shared" ref="L831:AC831" si="356">MIN(L809:L830)</f>
        <v>90</v>
      </c>
      <c r="M831" s="608">
        <f t="shared" si="356"/>
        <v>90</v>
      </c>
      <c r="N831" s="608">
        <f t="shared" si="356"/>
        <v>90</v>
      </c>
      <c r="O831" s="608">
        <f t="shared" si="356"/>
        <v>87.7</v>
      </c>
      <c r="P831" s="789">
        <f t="shared" si="352"/>
        <v>87.076000000000008</v>
      </c>
      <c r="Q831" s="608">
        <f t="shared" si="356"/>
        <v>86.5</v>
      </c>
      <c r="R831" s="608">
        <f t="shared" si="356"/>
        <v>85.5</v>
      </c>
      <c r="S831" s="608">
        <f t="shared" si="356"/>
        <v>84.6</v>
      </c>
      <c r="T831" s="789">
        <f t="shared" si="349"/>
        <v>84.563999999999993</v>
      </c>
      <c r="U831" s="789">
        <f t="shared" si="350"/>
        <v>83.88</v>
      </c>
      <c r="V831" s="789">
        <f t="shared" si="348"/>
        <v>83.699999999999989</v>
      </c>
      <c r="W831" s="608">
        <f t="shared" si="356"/>
        <v>82.8</v>
      </c>
      <c r="X831" s="724">
        <f t="shared" si="354"/>
        <v>81.8</v>
      </c>
      <c r="Y831" s="608">
        <f t="shared" si="356"/>
        <v>80.8</v>
      </c>
      <c r="Z831" s="724">
        <f t="shared" si="355"/>
        <v>79.650000000000006</v>
      </c>
      <c r="AA831" s="608">
        <f t="shared" si="356"/>
        <v>78.5</v>
      </c>
      <c r="AB831" s="608">
        <f t="shared" si="356"/>
        <v>77.2</v>
      </c>
      <c r="AC831" s="867">
        <f t="shared" si="356"/>
        <v>75.7</v>
      </c>
      <c r="AD831" s="863"/>
      <c r="AE831" s="483"/>
      <c r="AF831" s="481"/>
      <c r="AG831" s="481"/>
      <c r="AH831" s="481"/>
      <c r="AI831" s="482"/>
      <c r="AJ831" s="1102"/>
      <c r="AK831" s="1102"/>
    </row>
    <row r="832" spans="2:37" x14ac:dyDescent="0.2">
      <c r="B832" s="1000" t="s">
        <v>57</v>
      </c>
      <c r="C832" s="1003" t="s">
        <v>246</v>
      </c>
      <c r="D832" s="1162" t="s">
        <v>87</v>
      </c>
      <c r="E832" s="1163"/>
      <c r="F832" s="1165" t="s">
        <v>623</v>
      </c>
      <c r="G832" s="1009" t="s">
        <v>620</v>
      </c>
      <c r="H832" s="998" t="s">
        <v>621</v>
      </c>
      <c r="I832" s="845" t="s">
        <v>558</v>
      </c>
      <c r="J832" s="1167"/>
      <c r="K832" s="539"/>
      <c r="L832" s="539" t="s">
        <v>9</v>
      </c>
      <c r="M832" s="126">
        <v>90</v>
      </c>
      <c r="N832" s="550">
        <v>90</v>
      </c>
      <c r="O832" s="126">
        <v>87.7</v>
      </c>
      <c r="P832" s="885">
        <f t="shared" si="352"/>
        <v>87.076000000000008</v>
      </c>
      <c r="Q832" s="126">
        <v>86.5</v>
      </c>
      <c r="R832" s="126">
        <v>85.5</v>
      </c>
      <c r="S832" s="126">
        <v>84.6</v>
      </c>
      <c r="T832" s="885">
        <f t="shared" ref="T832:T834" si="357">IF(S832="","",(S832-(S832-W832)/($W$5-$S$5)*($T$5-$S$5)))</f>
        <v>84.563999999999993</v>
      </c>
      <c r="U832" s="885">
        <f t="shared" ref="U832:U834" si="358">IF(S832="","",(S832-(S832-W832)/($W$5-$S$5)*($U$5-$S$5)))</f>
        <v>83.88</v>
      </c>
      <c r="V832" s="733">
        <f t="shared" ref="V832:V834" si="359">S832-(0.5*(S832-W832))</f>
        <v>83.699999999999989</v>
      </c>
      <c r="W832" s="126">
        <v>82.8</v>
      </c>
      <c r="X832" s="733">
        <f t="shared" si="354"/>
        <v>81.8</v>
      </c>
      <c r="Y832" s="126">
        <v>80.8</v>
      </c>
      <c r="Z832" s="733">
        <f t="shared" si="355"/>
        <v>79.650000000000006</v>
      </c>
      <c r="AA832" s="126">
        <v>78.5</v>
      </c>
      <c r="AB832" s="126">
        <v>77.2</v>
      </c>
      <c r="AC832" s="126">
        <v>75.7</v>
      </c>
      <c r="AD832" s="622"/>
      <c r="AE832" s="622"/>
      <c r="AF832" s="622"/>
      <c r="AG832" s="622"/>
      <c r="AH832" s="622"/>
      <c r="AI832" s="623"/>
      <c r="AJ832" s="1102"/>
      <c r="AK832" s="1102"/>
    </row>
    <row r="833" spans="2:37" x14ac:dyDescent="0.2">
      <c r="B833" s="985"/>
      <c r="C833" s="986"/>
      <c r="D833" s="1055"/>
      <c r="E833" s="1164"/>
      <c r="F833" s="1166"/>
      <c r="G833" s="948"/>
      <c r="H833" s="944"/>
      <c r="I833" s="489" t="s">
        <v>559</v>
      </c>
      <c r="J833" s="1168"/>
      <c r="K833" s="768"/>
      <c r="L833" s="768" t="s">
        <v>9</v>
      </c>
      <c r="M833" s="766">
        <v>90</v>
      </c>
      <c r="N833" s="766">
        <v>90</v>
      </c>
      <c r="O833" s="766">
        <v>87.7</v>
      </c>
      <c r="P833" s="788">
        <f t="shared" si="352"/>
        <v>87.076000000000008</v>
      </c>
      <c r="Q833" s="766">
        <v>86.5</v>
      </c>
      <c r="R833" s="766">
        <v>85.5</v>
      </c>
      <c r="S833" s="766">
        <v>84.6</v>
      </c>
      <c r="T833" s="788">
        <f t="shared" si="357"/>
        <v>84.563999999999993</v>
      </c>
      <c r="U833" s="788">
        <f t="shared" si="358"/>
        <v>83.88</v>
      </c>
      <c r="V833" s="671">
        <f t="shared" si="359"/>
        <v>83.699999999999989</v>
      </c>
      <c r="W833" s="766">
        <v>82.8</v>
      </c>
      <c r="X833" s="671">
        <f t="shared" si="354"/>
        <v>81.8</v>
      </c>
      <c r="Y833" s="766">
        <v>80.8</v>
      </c>
      <c r="Z833" s="671">
        <f t="shared" si="355"/>
        <v>79.650000000000006</v>
      </c>
      <c r="AA833" s="766">
        <v>78.5</v>
      </c>
      <c r="AB833" s="766">
        <v>77.2</v>
      </c>
      <c r="AC833" s="766">
        <v>75.7</v>
      </c>
      <c r="AD833" s="767"/>
      <c r="AE833" s="767"/>
      <c r="AF833" s="767"/>
      <c r="AG833" s="767"/>
      <c r="AH833" s="767"/>
      <c r="AI833" s="770"/>
      <c r="AJ833" s="1102"/>
      <c r="AK833" s="1102"/>
    </row>
    <row r="834" spans="2:37" ht="13.5" thickBot="1" x14ac:dyDescent="0.25">
      <c r="B834" s="486" t="s">
        <v>57</v>
      </c>
      <c r="C834" s="485" t="s">
        <v>562</v>
      </c>
      <c r="D834" s="1170" t="s">
        <v>87</v>
      </c>
      <c r="E834" s="1171"/>
      <c r="F834" s="828" t="s">
        <v>623</v>
      </c>
      <c r="G834" s="488" t="s">
        <v>620</v>
      </c>
      <c r="H834" s="531" t="s">
        <v>621</v>
      </c>
      <c r="I834" s="503">
        <v>2010</v>
      </c>
      <c r="J834" s="1169"/>
      <c r="K834" s="504">
        <v>115</v>
      </c>
      <c r="L834" s="504">
        <v>90</v>
      </c>
      <c r="M834" s="847">
        <v>90</v>
      </c>
      <c r="N834" s="504">
        <v>90</v>
      </c>
      <c r="O834" s="847">
        <v>87.7</v>
      </c>
      <c r="P834" s="858">
        <f t="shared" si="352"/>
        <v>87.076000000000008</v>
      </c>
      <c r="Q834" s="847">
        <v>86.5</v>
      </c>
      <c r="R834" s="847">
        <v>85.5</v>
      </c>
      <c r="S834" s="847">
        <v>84.6</v>
      </c>
      <c r="T834" s="858">
        <f t="shared" si="357"/>
        <v>84.563999999999993</v>
      </c>
      <c r="U834" s="858">
        <f t="shared" si="358"/>
        <v>83.88</v>
      </c>
      <c r="V834" s="764">
        <f t="shared" si="359"/>
        <v>83.699999999999989</v>
      </c>
      <c r="W834" s="847">
        <v>82.8</v>
      </c>
      <c r="X834" s="764">
        <f t="shared" si="354"/>
        <v>81.8</v>
      </c>
      <c r="Y834" s="847">
        <v>80.8</v>
      </c>
      <c r="Z834" s="764">
        <f t="shared" si="355"/>
        <v>79.650000000000006</v>
      </c>
      <c r="AA834" s="847">
        <v>78.5</v>
      </c>
      <c r="AB834" s="847">
        <v>77.2</v>
      </c>
      <c r="AC834" s="847">
        <v>75.7</v>
      </c>
      <c r="AD834" s="504"/>
      <c r="AE834" s="504"/>
      <c r="AF834" s="504"/>
      <c r="AG834" s="504"/>
      <c r="AH834" s="504"/>
      <c r="AI834" s="505"/>
      <c r="AJ834" s="1103"/>
      <c r="AK834" s="1103"/>
    </row>
    <row r="836" spans="2:37" ht="13.5" thickBot="1" x14ac:dyDescent="0.25"/>
    <row r="837" spans="2:37" x14ac:dyDescent="0.2">
      <c r="B837" s="1128"/>
      <c r="C837" s="1129"/>
      <c r="D837" s="1129"/>
      <c r="E837" s="1129"/>
      <c r="F837" s="1129"/>
      <c r="G837" s="1129"/>
      <c r="H837" s="1129"/>
      <c r="I837" s="1129"/>
      <c r="J837" s="1130"/>
      <c r="K837" s="921" t="s">
        <v>95</v>
      </c>
      <c r="L837" s="922"/>
      <c r="M837" s="922"/>
      <c r="N837" s="922"/>
      <c r="O837" s="922"/>
      <c r="P837" s="922"/>
      <c r="Q837" s="922"/>
      <c r="R837" s="922"/>
      <c r="S837" s="922"/>
      <c r="T837" s="922"/>
      <c r="U837" s="922"/>
      <c r="V837" s="922"/>
      <c r="W837" s="922"/>
      <c r="X837" s="922"/>
      <c r="Y837" s="922"/>
      <c r="Z837" s="922"/>
      <c r="AA837" s="922"/>
      <c r="AB837" s="922"/>
      <c r="AC837" s="922"/>
      <c r="AD837" s="922"/>
      <c r="AE837" s="922"/>
      <c r="AF837" s="922"/>
      <c r="AG837" s="922"/>
      <c r="AH837" s="922"/>
      <c r="AI837" s="922"/>
      <c r="AJ837" s="968" t="s">
        <v>628</v>
      </c>
      <c r="AK837" s="968" t="s">
        <v>641</v>
      </c>
    </row>
    <row r="838" spans="2:37" ht="13.5" thickBot="1" x14ac:dyDescent="0.25">
      <c r="B838" s="1131"/>
      <c r="C838" s="1132"/>
      <c r="D838" s="1132"/>
      <c r="E838" s="1132"/>
      <c r="F838" s="1132"/>
      <c r="G838" s="1132"/>
      <c r="H838" s="1132"/>
      <c r="I838" s="1132"/>
      <c r="J838" s="1133"/>
      <c r="K838" s="949" t="s">
        <v>169</v>
      </c>
      <c r="L838" s="950"/>
      <c r="M838" s="950"/>
      <c r="N838" s="950"/>
      <c r="O838" s="950"/>
      <c r="P838" s="950"/>
      <c r="Q838" s="950"/>
      <c r="R838" s="950"/>
      <c r="S838" s="950"/>
      <c r="T838" s="950"/>
      <c r="U838" s="950"/>
      <c r="V838" s="950"/>
      <c r="W838" s="950"/>
      <c r="X838" s="950"/>
      <c r="Y838" s="950"/>
      <c r="Z838" s="950"/>
      <c r="AA838" s="950"/>
      <c r="AB838" s="950"/>
      <c r="AC838" s="950"/>
      <c r="AD838" s="950"/>
      <c r="AE838" s="950"/>
      <c r="AF838" s="950"/>
      <c r="AG838" s="950"/>
      <c r="AH838" s="950"/>
      <c r="AI838" s="950"/>
      <c r="AJ838" s="1102"/>
      <c r="AK838" s="969"/>
    </row>
    <row r="839" spans="2:37" ht="26.25" thickBot="1" x14ac:dyDescent="0.25">
      <c r="B839" s="552" t="s">
        <v>41</v>
      </c>
      <c r="C839" s="553" t="s">
        <v>42</v>
      </c>
      <c r="D839" s="971" t="s">
        <v>43</v>
      </c>
      <c r="E839" s="972"/>
      <c r="F839" s="554" t="s">
        <v>177</v>
      </c>
      <c r="G839" s="555" t="s">
        <v>47</v>
      </c>
      <c r="H839" s="574" t="s">
        <v>0</v>
      </c>
      <c r="I839" s="575" t="s">
        <v>1</v>
      </c>
      <c r="J839" s="575" t="s">
        <v>2</v>
      </c>
      <c r="K839" s="475" t="s">
        <v>3</v>
      </c>
      <c r="L839" s="475" t="s">
        <v>4</v>
      </c>
      <c r="M839" s="476" t="s">
        <v>5</v>
      </c>
      <c r="N839" s="477" t="s">
        <v>6</v>
      </c>
      <c r="O839" s="477">
        <v>150</v>
      </c>
      <c r="P839" s="783">
        <v>176</v>
      </c>
      <c r="Q839" s="477">
        <v>200</v>
      </c>
      <c r="R839" s="477">
        <v>250</v>
      </c>
      <c r="S839" s="477">
        <v>300</v>
      </c>
      <c r="T839" s="783">
        <v>302</v>
      </c>
      <c r="U839" s="783">
        <v>340</v>
      </c>
      <c r="V839" s="477">
        <v>350</v>
      </c>
      <c r="W839" s="477">
        <v>400</v>
      </c>
      <c r="X839" s="477">
        <v>450</v>
      </c>
      <c r="Y839" s="477">
        <v>500</v>
      </c>
      <c r="Z839" s="477">
        <v>550</v>
      </c>
      <c r="AA839" s="477">
        <v>600</v>
      </c>
      <c r="AB839" s="477">
        <v>650</v>
      </c>
      <c r="AC839" s="477">
        <v>700</v>
      </c>
      <c r="AD839" s="477">
        <v>750</v>
      </c>
      <c r="AE839" s="477">
        <v>800</v>
      </c>
      <c r="AF839" s="477">
        <v>850</v>
      </c>
      <c r="AG839" s="477">
        <v>900</v>
      </c>
      <c r="AH839" s="477">
        <v>950</v>
      </c>
      <c r="AI839" s="478">
        <v>1000</v>
      </c>
      <c r="AJ839" s="1102"/>
      <c r="AK839" s="969"/>
    </row>
    <row r="840" spans="2:37" x14ac:dyDescent="0.2">
      <c r="B840" s="1134" t="s">
        <v>48</v>
      </c>
      <c r="C840" s="1115" t="s">
        <v>629</v>
      </c>
      <c r="D840" s="1104" t="s">
        <v>74</v>
      </c>
      <c r="E840" s="1105"/>
      <c r="F840" s="982" t="s">
        <v>96</v>
      </c>
      <c r="G840" s="1010" t="s">
        <v>201</v>
      </c>
      <c r="H840" s="943" t="s">
        <v>203</v>
      </c>
      <c r="I840" s="576">
        <v>1989</v>
      </c>
      <c r="J840" s="1139" t="s">
        <v>659</v>
      </c>
      <c r="K840" s="469"/>
      <c r="L840" s="469">
        <v>40</v>
      </c>
      <c r="M840" s="469"/>
      <c r="N840" s="859">
        <v>40</v>
      </c>
      <c r="O840" s="671">
        <f t="shared" ref="O840:O852" si="360">N840-(0.5*(N840-Q840))</f>
        <v>39.049999999999997</v>
      </c>
      <c r="P840" s="848">
        <f>IF(O840="",IF(N840="","",(N840-(N840-Q840)/($Q$5-$N$5)*($P$5-$N$5))),(O840-(O840-Q840)/($Q$5-$O$5)*($P$5-$O$5)))</f>
        <v>38.555999999999997</v>
      </c>
      <c r="Q840" s="859">
        <v>38.1</v>
      </c>
      <c r="R840" s="671">
        <f t="shared" ref="R840:R852" si="361">Q840-(0.5*(Q840-S840))</f>
        <v>37.450000000000003</v>
      </c>
      <c r="S840" s="859">
        <v>36.799999999999997</v>
      </c>
      <c r="T840" s="848">
        <f>IF(S840="","",(S840-(S840-W840)/($W$5-$S$5)*($T$5-$S$5)))</f>
        <v>36.775999999999996</v>
      </c>
      <c r="U840" s="848">
        <f>IF(S840="","",(S840-(S840-W840)/($W$5-$S$5)*($U$5-$S$5)))</f>
        <v>36.32</v>
      </c>
      <c r="V840" s="848">
        <f>IF(S840="","",(S840-(S840-W840)/($W$5-$S$5)*($V$5-$S$5)))</f>
        <v>36.200000000000003</v>
      </c>
      <c r="W840" s="859">
        <v>35.6</v>
      </c>
      <c r="X840" s="671">
        <f t="shared" ref="X840:X861" si="362">W840-(0.5*(W840-Y840))</f>
        <v>35.150000000000006</v>
      </c>
      <c r="Y840" s="859">
        <v>34.700000000000003</v>
      </c>
      <c r="Z840" s="671">
        <f t="shared" ref="Z840:Z861" si="363">Y840-(0.5*(Y840-AA840))</f>
        <v>34.150000000000006</v>
      </c>
      <c r="AA840" s="859">
        <v>33.6</v>
      </c>
      <c r="AB840" s="859">
        <v>33.200000000000003</v>
      </c>
      <c r="AC840" s="859">
        <v>32.9</v>
      </c>
      <c r="AD840" s="859">
        <v>32.700000000000003</v>
      </c>
      <c r="AE840" s="859">
        <v>32.200000000000003</v>
      </c>
      <c r="AF840" s="859">
        <v>31.6</v>
      </c>
      <c r="AG840" s="859">
        <v>30.6</v>
      </c>
      <c r="AH840" s="859">
        <v>29</v>
      </c>
      <c r="AI840" s="881">
        <v>27.1</v>
      </c>
      <c r="AJ840" s="1102"/>
      <c r="AK840" s="969"/>
    </row>
    <row r="841" spans="2:37" x14ac:dyDescent="0.2">
      <c r="B841" s="1135"/>
      <c r="C841" s="1137"/>
      <c r="D841" s="1066"/>
      <c r="E841" s="1067"/>
      <c r="F841" s="982"/>
      <c r="G841" s="1010"/>
      <c r="H841" s="943"/>
      <c r="I841" s="543" t="s">
        <v>32</v>
      </c>
      <c r="J841" s="1139"/>
      <c r="K841" s="546"/>
      <c r="L841" s="547" t="s">
        <v>630</v>
      </c>
      <c r="M841" s="546"/>
      <c r="N841" s="766">
        <v>40</v>
      </c>
      <c r="O841" s="671">
        <f t="shared" si="360"/>
        <v>39.049999999999997</v>
      </c>
      <c r="P841" s="788">
        <f t="shared" ref="P841:P862" si="364">IF(O841="",IF(N841="","",(N841-(N841-Q841)/($Q$5-$N$5)*($P$5-$N$5))),(O841-(O841-Q841)/($Q$5-$O$5)*($P$5-$O$5)))</f>
        <v>38.555999999999997</v>
      </c>
      <c r="Q841" s="766">
        <v>38.1</v>
      </c>
      <c r="R841" s="671">
        <f t="shared" si="361"/>
        <v>37.450000000000003</v>
      </c>
      <c r="S841" s="766">
        <v>36.799999999999997</v>
      </c>
      <c r="T841" s="788">
        <f t="shared" ref="T841:T862" si="365">IF(S841="","",(S841-(S841-W841)/($W$5-$S$5)*($T$5-$S$5)))</f>
        <v>36.775999999999996</v>
      </c>
      <c r="U841" s="788">
        <f t="shared" ref="U841:U862" si="366">IF(S841="","",(S841-(S841-W841)/($W$5-$S$5)*($U$5-$S$5)))</f>
        <v>36.32</v>
      </c>
      <c r="V841" s="869">
        <f t="shared" ref="V841:V862" si="367">IF(S841="","",(S841-(S841-W841)/($W$5-$S$5)*($V$5-$S$5)))</f>
        <v>36.200000000000003</v>
      </c>
      <c r="W841" s="766">
        <v>35.6</v>
      </c>
      <c r="X841" s="671">
        <f t="shared" si="362"/>
        <v>35.150000000000006</v>
      </c>
      <c r="Y841" s="766">
        <v>34.700000000000003</v>
      </c>
      <c r="Z841" s="671">
        <f t="shared" si="363"/>
        <v>34.150000000000006</v>
      </c>
      <c r="AA841" s="766">
        <v>33.6</v>
      </c>
      <c r="AB841" s="766">
        <v>33.200000000000003</v>
      </c>
      <c r="AC841" s="766">
        <v>32.9</v>
      </c>
      <c r="AD841" s="766">
        <v>32.700000000000003</v>
      </c>
      <c r="AE841" s="766">
        <v>32.200000000000003</v>
      </c>
      <c r="AF841" s="766">
        <v>31.6</v>
      </c>
      <c r="AG841" s="766">
        <v>30.6</v>
      </c>
      <c r="AH841" s="766">
        <v>29</v>
      </c>
      <c r="AI841" s="854">
        <v>27.1</v>
      </c>
      <c r="AJ841" s="1102"/>
      <c r="AK841" s="969"/>
    </row>
    <row r="842" spans="2:37" x14ac:dyDescent="0.2">
      <c r="B842" s="1135"/>
      <c r="C842" s="1137"/>
      <c r="D842" s="1066"/>
      <c r="E842" s="1067"/>
      <c r="F842" s="982"/>
      <c r="G842" s="1010"/>
      <c r="H842" s="943"/>
      <c r="I842" s="543" t="s">
        <v>35</v>
      </c>
      <c r="J842" s="1139"/>
      <c r="K842" s="546"/>
      <c r="L842" s="547" t="s">
        <v>630</v>
      </c>
      <c r="M842" s="546"/>
      <c r="N842" s="766">
        <v>40</v>
      </c>
      <c r="O842" s="671">
        <f t="shared" si="360"/>
        <v>39.049999999999997</v>
      </c>
      <c r="P842" s="788">
        <f t="shared" si="364"/>
        <v>38.555999999999997</v>
      </c>
      <c r="Q842" s="766">
        <v>38.1</v>
      </c>
      <c r="R842" s="671">
        <f t="shared" si="361"/>
        <v>37.450000000000003</v>
      </c>
      <c r="S842" s="766">
        <v>36.799999999999997</v>
      </c>
      <c r="T842" s="788">
        <f t="shared" si="365"/>
        <v>36.775999999999996</v>
      </c>
      <c r="U842" s="788">
        <f t="shared" si="366"/>
        <v>36.32</v>
      </c>
      <c r="V842" s="869">
        <f t="shared" si="367"/>
        <v>36.200000000000003</v>
      </c>
      <c r="W842" s="766">
        <v>35.6</v>
      </c>
      <c r="X842" s="671">
        <f t="shared" si="362"/>
        <v>35.150000000000006</v>
      </c>
      <c r="Y842" s="766">
        <v>34.700000000000003</v>
      </c>
      <c r="Z842" s="671">
        <f t="shared" si="363"/>
        <v>34.150000000000006</v>
      </c>
      <c r="AA842" s="766">
        <v>33.6</v>
      </c>
      <c r="AB842" s="766">
        <v>33.200000000000003</v>
      </c>
      <c r="AC842" s="766">
        <v>32.9</v>
      </c>
      <c r="AD842" s="766">
        <v>32.700000000000003</v>
      </c>
      <c r="AE842" s="766">
        <v>32.200000000000003</v>
      </c>
      <c r="AF842" s="766">
        <v>31.6</v>
      </c>
      <c r="AG842" s="766">
        <v>30.6</v>
      </c>
      <c r="AH842" s="766">
        <v>29</v>
      </c>
      <c r="AI842" s="854">
        <v>27.1</v>
      </c>
      <c r="AJ842" s="1102"/>
      <c r="AK842" s="969"/>
    </row>
    <row r="843" spans="2:37" x14ac:dyDescent="0.2">
      <c r="B843" s="1136"/>
      <c r="C843" s="1138"/>
      <c r="D843" s="1068"/>
      <c r="E843" s="1069"/>
      <c r="F843" s="996"/>
      <c r="G843" s="1011"/>
      <c r="H843" s="944"/>
      <c r="I843" s="543" t="s">
        <v>10</v>
      </c>
      <c r="J843" s="1139"/>
      <c r="K843" s="546"/>
      <c r="L843" s="547" t="s">
        <v>630</v>
      </c>
      <c r="M843" s="546"/>
      <c r="N843" s="766">
        <v>40</v>
      </c>
      <c r="O843" s="671">
        <f t="shared" si="360"/>
        <v>39.049999999999997</v>
      </c>
      <c r="P843" s="788">
        <f t="shared" si="364"/>
        <v>38.555999999999997</v>
      </c>
      <c r="Q843" s="766">
        <v>38.1</v>
      </c>
      <c r="R843" s="671">
        <f t="shared" si="361"/>
        <v>37.450000000000003</v>
      </c>
      <c r="S843" s="766">
        <v>36.799999999999997</v>
      </c>
      <c r="T843" s="788">
        <f t="shared" si="365"/>
        <v>36.775999999999996</v>
      </c>
      <c r="U843" s="788">
        <f t="shared" si="366"/>
        <v>36.32</v>
      </c>
      <c r="V843" s="869">
        <f t="shared" si="367"/>
        <v>36.200000000000003</v>
      </c>
      <c r="W843" s="766">
        <v>35.6</v>
      </c>
      <c r="X843" s="671">
        <f t="shared" si="362"/>
        <v>35.150000000000006</v>
      </c>
      <c r="Y843" s="766">
        <v>34.700000000000003</v>
      </c>
      <c r="Z843" s="671">
        <f t="shared" si="363"/>
        <v>34.150000000000006</v>
      </c>
      <c r="AA843" s="766">
        <v>33.6</v>
      </c>
      <c r="AB843" s="766">
        <v>33.200000000000003</v>
      </c>
      <c r="AC843" s="766">
        <v>32.9</v>
      </c>
      <c r="AD843" s="766">
        <v>32.700000000000003</v>
      </c>
      <c r="AE843" s="766">
        <v>32.200000000000003</v>
      </c>
      <c r="AF843" s="766">
        <v>31.6</v>
      </c>
      <c r="AG843" s="766">
        <v>30.6</v>
      </c>
      <c r="AH843" s="766">
        <v>29</v>
      </c>
      <c r="AI843" s="854">
        <v>27.1</v>
      </c>
      <c r="AJ843" s="1102"/>
      <c r="AK843" s="969"/>
    </row>
    <row r="844" spans="2:37" x14ac:dyDescent="0.2">
      <c r="B844" s="1140" t="s">
        <v>57</v>
      </c>
      <c r="C844" s="1114" t="s">
        <v>224</v>
      </c>
      <c r="D844" s="1096" t="s">
        <v>75</v>
      </c>
      <c r="E844" s="1097"/>
      <c r="F844" s="1052" t="s">
        <v>639</v>
      </c>
      <c r="G844" s="1012" t="s">
        <v>201</v>
      </c>
      <c r="H844" s="942" t="s">
        <v>203</v>
      </c>
      <c r="I844" s="549">
        <v>1992</v>
      </c>
      <c r="J844" s="1139"/>
      <c r="K844" s="544"/>
      <c r="L844" s="544">
        <v>40</v>
      </c>
      <c r="M844" s="544">
        <v>40</v>
      </c>
      <c r="N844" s="766">
        <v>40</v>
      </c>
      <c r="O844" s="671">
        <f t="shared" si="360"/>
        <v>39.049999999999997</v>
      </c>
      <c r="P844" s="788">
        <f t="shared" si="364"/>
        <v>38.555999999999997</v>
      </c>
      <c r="Q844" s="766">
        <v>38.1</v>
      </c>
      <c r="R844" s="671">
        <f t="shared" si="361"/>
        <v>37.450000000000003</v>
      </c>
      <c r="S844" s="766">
        <v>36.799999999999997</v>
      </c>
      <c r="T844" s="788">
        <f t="shared" si="365"/>
        <v>36.775999999999996</v>
      </c>
      <c r="U844" s="788">
        <f t="shared" si="366"/>
        <v>36.32</v>
      </c>
      <c r="V844" s="869">
        <f t="shared" si="367"/>
        <v>36.200000000000003</v>
      </c>
      <c r="W844" s="766">
        <v>35.6</v>
      </c>
      <c r="X844" s="671">
        <f t="shared" si="362"/>
        <v>35.150000000000006</v>
      </c>
      <c r="Y844" s="766">
        <v>34.700000000000003</v>
      </c>
      <c r="Z844" s="671">
        <f t="shared" si="363"/>
        <v>34.150000000000006</v>
      </c>
      <c r="AA844" s="766">
        <v>33.6</v>
      </c>
      <c r="AB844" s="766">
        <v>33.200000000000003</v>
      </c>
      <c r="AC844" s="766">
        <v>32.9</v>
      </c>
      <c r="AD844" s="766">
        <v>32.700000000000003</v>
      </c>
      <c r="AE844" s="766">
        <v>32.200000000000003</v>
      </c>
      <c r="AF844" s="766">
        <v>31.6</v>
      </c>
      <c r="AG844" s="766">
        <v>30.6</v>
      </c>
      <c r="AH844" s="766">
        <v>29</v>
      </c>
      <c r="AI844" s="854">
        <v>27.1</v>
      </c>
      <c r="AJ844" s="1102"/>
      <c r="AK844" s="969"/>
    </row>
    <row r="845" spans="2:37" x14ac:dyDescent="0.2">
      <c r="B845" s="1134"/>
      <c r="C845" s="1115"/>
      <c r="D845" s="1098"/>
      <c r="E845" s="1099"/>
      <c r="F845" s="1142"/>
      <c r="G845" s="1010"/>
      <c r="H845" s="943"/>
      <c r="I845" s="549" t="s">
        <v>11</v>
      </c>
      <c r="J845" s="1139"/>
      <c r="K845" s="546"/>
      <c r="L845" s="547" t="s">
        <v>630</v>
      </c>
      <c r="M845" s="546"/>
      <c r="N845" s="766">
        <v>40</v>
      </c>
      <c r="O845" s="671">
        <f t="shared" si="360"/>
        <v>39.049999999999997</v>
      </c>
      <c r="P845" s="788">
        <f t="shared" si="364"/>
        <v>38.555999999999997</v>
      </c>
      <c r="Q845" s="766">
        <v>38.1</v>
      </c>
      <c r="R845" s="671">
        <f t="shared" si="361"/>
        <v>37.450000000000003</v>
      </c>
      <c r="S845" s="766">
        <v>36.799999999999997</v>
      </c>
      <c r="T845" s="788">
        <f t="shared" si="365"/>
        <v>36.775999999999996</v>
      </c>
      <c r="U845" s="788">
        <f t="shared" si="366"/>
        <v>36.32</v>
      </c>
      <c r="V845" s="869">
        <f t="shared" si="367"/>
        <v>36.200000000000003</v>
      </c>
      <c r="W845" s="766">
        <v>35.6</v>
      </c>
      <c r="X845" s="671">
        <f t="shared" si="362"/>
        <v>35.150000000000006</v>
      </c>
      <c r="Y845" s="766">
        <v>34.700000000000003</v>
      </c>
      <c r="Z845" s="671">
        <f t="shared" si="363"/>
        <v>34.150000000000006</v>
      </c>
      <c r="AA845" s="766">
        <v>33.6</v>
      </c>
      <c r="AB845" s="766">
        <v>33.200000000000003</v>
      </c>
      <c r="AC845" s="766">
        <v>32.9</v>
      </c>
      <c r="AD845" s="766">
        <v>32.700000000000003</v>
      </c>
      <c r="AE845" s="766">
        <v>32.200000000000003</v>
      </c>
      <c r="AF845" s="766">
        <v>31.6</v>
      </c>
      <c r="AG845" s="766">
        <v>30.6</v>
      </c>
      <c r="AH845" s="766">
        <v>29</v>
      </c>
      <c r="AI845" s="854">
        <v>27.1</v>
      </c>
      <c r="AJ845" s="1102"/>
      <c r="AK845" s="969"/>
    </row>
    <row r="846" spans="2:37" x14ac:dyDescent="0.2">
      <c r="B846" s="1134"/>
      <c r="C846" s="1115"/>
      <c r="D846" s="1098"/>
      <c r="E846" s="1099"/>
      <c r="F846" s="1142"/>
      <c r="G846" s="1010"/>
      <c r="H846" s="943"/>
      <c r="I846" s="549" t="s">
        <v>12</v>
      </c>
      <c r="J846" s="1139"/>
      <c r="K846" s="546"/>
      <c r="L846" s="547" t="s">
        <v>630</v>
      </c>
      <c r="M846" s="546"/>
      <c r="N846" s="766">
        <v>40</v>
      </c>
      <c r="O846" s="671">
        <f t="shared" si="360"/>
        <v>39.049999999999997</v>
      </c>
      <c r="P846" s="788">
        <f t="shared" si="364"/>
        <v>38.555999999999997</v>
      </c>
      <c r="Q846" s="766">
        <v>38.1</v>
      </c>
      <c r="R846" s="671">
        <f t="shared" si="361"/>
        <v>37.450000000000003</v>
      </c>
      <c r="S846" s="766">
        <v>36.799999999999997</v>
      </c>
      <c r="T846" s="788">
        <f t="shared" si="365"/>
        <v>36.775999999999996</v>
      </c>
      <c r="U846" s="788">
        <f t="shared" si="366"/>
        <v>36.32</v>
      </c>
      <c r="V846" s="869">
        <f t="shared" si="367"/>
        <v>36.200000000000003</v>
      </c>
      <c r="W846" s="766">
        <v>35.6</v>
      </c>
      <c r="X846" s="671">
        <f t="shared" si="362"/>
        <v>35.150000000000006</v>
      </c>
      <c r="Y846" s="766">
        <v>34.700000000000003</v>
      </c>
      <c r="Z846" s="671">
        <f t="shared" si="363"/>
        <v>34.150000000000006</v>
      </c>
      <c r="AA846" s="766">
        <v>33.6</v>
      </c>
      <c r="AB846" s="766">
        <v>33.200000000000003</v>
      </c>
      <c r="AC846" s="766">
        <v>32.9</v>
      </c>
      <c r="AD846" s="766">
        <v>32.700000000000003</v>
      </c>
      <c r="AE846" s="766">
        <v>32.200000000000003</v>
      </c>
      <c r="AF846" s="766">
        <v>31.6</v>
      </c>
      <c r="AG846" s="766">
        <v>30.6</v>
      </c>
      <c r="AH846" s="766">
        <v>29</v>
      </c>
      <c r="AI846" s="854">
        <v>27.1</v>
      </c>
      <c r="AJ846" s="1102"/>
      <c r="AK846" s="969"/>
    </row>
    <row r="847" spans="2:37" x14ac:dyDescent="0.2">
      <c r="B847" s="1141"/>
      <c r="C847" s="1116"/>
      <c r="D847" s="1100"/>
      <c r="E847" s="1101"/>
      <c r="F847" s="1053"/>
      <c r="G847" s="1011"/>
      <c r="H847" s="944"/>
      <c r="I847" s="549" t="s">
        <v>13</v>
      </c>
      <c r="J847" s="1139"/>
      <c r="K847" s="545">
        <v>70</v>
      </c>
      <c r="L847" s="548">
        <v>40</v>
      </c>
      <c r="M847" s="545">
        <v>40</v>
      </c>
      <c r="N847" s="766">
        <v>40</v>
      </c>
      <c r="O847" s="671">
        <f t="shared" si="360"/>
        <v>39.049999999999997</v>
      </c>
      <c r="P847" s="788">
        <f t="shared" si="364"/>
        <v>38.555999999999997</v>
      </c>
      <c r="Q847" s="766">
        <v>38.1</v>
      </c>
      <c r="R847" s="671">
        <f t="shared" si="361"/>
        <v>37.450000000000003</v>
      </c>
      <c r="S847" s="766">
        <v>36.799999999999997</v>
      </c>
      <c r="T847" s="788">
        <f t="shared" si="365"/>
        <v>36.775999999999996</v>
      </c>
      <c r="U847" s="788">
        <f t="shared" si="366"/>
        <v>36.32</v>
      </c>
      <c r="V847" s="869">
        <f t="shared" si="367"/>
        <v>36.200000000000003</v>
      </c>
      <c r="W847" s="766">
        <v>35.6</v>
      </c>
      <c r="X847" s="671">
        <f t="shared" si="362"/>
        <v>35.150000000000006</v>
      </c>
      <c r="Y847" s="766">
        <v>34.700000000000003</v>
      </c>
      <c r="Z847" s="671">
        <f t="shared" si="363"/>
        <v>34.150000000000006</v>
      </c>
      <c r="AA847" s="767">
        <v>33.6</v>
      </c>
      <c r="AB847" s="767">
        <v>33.200000000000003</v>
      </c>
      <c r="AC847" s="767">
        <v>32.9</v>
      </c>
      <c r="AD847" s="767">
        <v>32.700000000000003</v>
      </c>
      <c r="AE847" s="767">
        <v>32.200000000000003</v>
      </c>
      <c r="AF847" s="767">
        <v>31.6</v>
      </c>
      <c r="AG847" s="767">
        <v>30.6</v>
      </c>
      <c r="AH847" s="767">
        <v>29</v>
      </c>
      <c r="AI847" s="870">
        <v>27.1</v>
      </c>
      <c r="AJ847" s="1102"/>
      <c r="AK847" s="969"/>
    </row>
    <row r="848" spans="2:37" x14ac:dyDescent="0.2">
      <c r="B848" s="1140" t="s">
        <v>57</v>
      </c>
      <c r="C848" s="1114" t="s">
        <v>225</v>
      </c>
      <c r="D848" s="1096" t="s">
        <v>75</v>
      </c>
      <c r="E848" s="1097"/>
      <c r="F848" s="1052" t="s">
        <v>640</v>
      </c>
      <c r="G848" s="1012" t="s">
        <v>201</v>
      </c>
      <c r="H848" s="942" t="s">
        <v>203</v>
      </c>
      <c r="I848" s="549">
        <v>1995</v>
      </c>
      <c r="J848" s="1139"/>
      <c r="K848" s="544">
        <v>70</v>
      </c>
      <c r="L848" s="544">
        <v>40</v>
      </c>
      <c r="M848" s="544">
        <v>40</v>
      </c>
      <c r="N848" s="766">
        <v>40</v>
      </c>
      <c r="O848" s="671">
        <f t="shared" si="360"/>
        <v>39.049999999999997</v>
      </c>
      <c r="P848" s="788">
        <f t="shared" si="364"/>
        <v>38.555999999999997</v>
      </c>
      <c r="Q848" s="766">
        <v>38.1</v>
      </c>
      <c r="R848" s="671">
        <f t="shared" si="361"/>
        <v>37.450000000000003</v>
      </c>
      <c r="S848" s="766">
        <v>36.799999999999997</v>
      </c>
      <c r="T848" s="788">
        <f t="shared" si="365"/>
        <v>36.775999999999996</v>
      </c>
      <c r="U848" s="788">
        <f t="shared" si="366"/>
        <v>36.32</v>
      </c>
      <c r="V848" s="869">
        <f t="shared" si="367"/>
        <v>36.200000000000003</v>
      </c>
      <c r="W848" s="766">
        <v>35.6</v>
      </c>
      <c r="X848" s="671">
        <f t="shared" si="362"/>
        <v>35.150000000000006</v>
      </c>
      <c r="Y848" s="766">
        <v>34.700000000000003</v>
      </c>
      <c r="Z848" s="671">
        <f t="shared" si="363"/>
        <v>34.150000000000006</v>
      </c>
      <c r="AA848" s="766">
        <v>33.6</v>
      </c>
      <c r="AB848" s="766">
        <v>33.200000000000003</v>
      </c>
      <c r="AC848" s="766">
        <v>32.9</v>
      </c>
      <c r="AD848" s="766">
        <v>32.700000000000003</v>
      </c>
      <c r="AE848" s="766">
        <v>32.200000000000003</v>
      </c>
      <c r="AF848" s="766">
        <v>31.6</v>
      </c>
      <c r="AG848" s="766">
        <v>30.6</v>
      </c>
      <c r="AH848" s="766">
        <v>29</v>
      </c>
      <c r="AI848" s="854">
        <v>27.1</v>
      </c>
      <c r="AJ848" s="1102"/>
      <c r="AK848" s="969"/>
    </row>
    <row r="849" spans="2:37" x14ac:dyDescent="0.2">
      <c r="B849" s="1134"/>
      <c r="C849" s="1115"/>
      <c r="D849" s="1098"/>
      <c r="E849" s="1099"/>
      <c r="F849" s="1142"/>
      <c r="G849" s="1010"/>
      <c r="H849" s="943"/>
      <c r="I849" s="549" t="s">
        <v>26</v>
      </c>
      <c r="J849" s="1139"/>
      <c r="K849" s="546"/>
      <c r="L849" s="547" t="s">
        <v>630</v>
      </c>
      <c r="M849" s="546"/>
      <c r="N849" s="766">
        <v>40</v>
      </c>
      <c r="O849" s="671">
        <f t="shared" si="360"/>
        <v>39.049999999999997</v>
      </c>
      <c r="P849" s="788">
        <f t="shared" si="364"/>
        <v>38.555999999999997</v>
      </c>
      <c r="Q849" s="766">
        <v>38.1</v>
      </c>
      <c r="R849" s="671">
        <f t="shared" si="361"/>
        <v>37.450000000000003</v>
      </c>
      <c r="S849" s="766">
        <v>36.799999999999997</v>
      </c>
      <c r="T849" s="788">
        <f t="shared" si="365"/>
        <v>36.775999999999996</v>
      </c>
      <c r="U849" s="788">
        <f t="shared" si="366"/>
        <v>36.32</v>
      </c>
      <c r="V849" s="869">
        <f t="shared" si="367"/>
        <v>36.200000000000003</v>
      </c>
      <c r="W849" s="766">
        <v>35.6</v>
      </c>
      <c r="X849" s="671">
        <f t="shared" si="362"/>
        <v>35.150000000000006</v>
      </c>
      <c r="Y849" s="766">
        <v>34.700000000000003</v>
      </c>
      <c r="Z849" s="671">
        <f t="shared" si="363"/>
        <v>34.150000000000006</v>
      </c>
      <c r="AA849" s="766">
        <v>33.6</v>
      </c>
      <c r="AB849" s="766">
        <v>33.200000000000003</v>
      </c>
      <c r="AC849" s="766">
        <v>32.9</v>
      </c>
      <c r="AD849" s="766">
        <v>32.700000000000003</v>
      </c>
      <c r="AE849" s="766">
        <v>32.200000000000003</v>
      </c>
      <c r="AF849" s="766">
        <v>31.6</v>
      </c>
      <c r="AG849" s="766">
        <v>30.6</v>
      </c>
      <c r="AH849" s="766">
        <v>29</v>
      </c>
      <c r="AI849" s="854">
        <v>27.1</v>
      </c>
      <c r="AJ849" s="1102"/>
      <c r="AK849" s="969"/>
    </row>
    <row r="850" spans="2:37" x14ac:dyDescent="0.2">
      <c r="B850" s="1134"/>
      <c r="C850" s="1115"/>
      <c r="D850" s="1098"/>
      <c r="E850" s="1099"/>
      <c r="F850" s="1142"/>
      <c r="G850" s="1010"/>
      <c r="H850" s="943"/>
      <c r="I850" s="549" t="s">
        <v>15</v>
      </c>
      <c r="J850" s="1139"/>
      <c r="K850" s="546"/>
      <c r="L850" s="547" t="s">
        <v>630</v>
      </c>
      <c r="M850" s="546"/>
      <c r="N850" s="766">
        <v>40</v>
      </c>
      <c r="O850" s="671">
        <f t="shared" si="360"/>
        <v>39.049999999999997</v>
      </c>
      <c r="P850" s="788">
        <f t="shared" si="364"/>
        <v>38.555999999999997</v>
      </c>
      <c r="Q850" s="766">
        <v>38.1</v>
      </c>
      <c r="R850" s="671">
        <f t="shared" si="361"/>
        <v>37.450000000000003</v>
      </c>
      <c r="S850" s="766">
        <v>36.799999999999997</v>
      </c>
      <c r="T850" s="788">
        <f t="shared" si="365"/>
        <v>36.775999999999996</v>
      </c>
      <c r="U850" s="788">
        <f t="shared" si="366"/>
        <v>36.32</v>
      </c>
      <c r="V850" s="869">
        <f t="shared" si="367"/>
        <v>36.200000000000003</v>
      </c>
      <c r="W850" s="766">
        <v>35.6</v>
      </c>
      <c r="X850" s="671">
        <f t="shared" si="362"/>
        <v>35.150000000000006</v>
      </c>
      <c r="Y850" s="766">
        <v>34.700000000000003</v>
      </c>
      <c r="Z850" s="671">
        <f t="shared" si="363"/>
        <v>34.150000000000006</v>
      </c>
      <c r="AA850" s="766">
        <v>33.6</v>
      </c>
      <c r="AB850" s="766">
        <v>33.200000000000003</v>
      </c>
      <c r="AC850" s="766">
        <v>32.9</v>
      </c>
      <c r="AD850" s="766">
        <v>32.700000000000003</v>
      </c>
      <c r="AE850" s="766">
        <v>32.200000000000003</v>
      </c>
      <c r="AF850" s="766">
        <v>31.6</v>
      </c>
      <c r="AG850" s="766">
        <v>30.6</v>
      </c>
      <c r="AH850" s="766">
        <v>29</v>
      </c>
      <c r="AI850" s="854">
        <v>27.1</v>
      </c>
      <c r="AJ850" s="1102"/>
      <c r="AK850" s="969"/>
    </row>
    <row r="851" spans="2:37" x14ac:dyDescent="0.2">
      <c r="B851" s="1141"/>
      <c r="C851" s="1116"/>
      <c r="D851" s="1100"/>
      <c r="E851" s="1101"/>
      <c r="F851" s="1053"/>
      <c r="G851" s="1011"/>
      <c r="H851" s="944"/>
      <c r="I851" s="549" t="s">
        <v>16</v>
      </c>
      <c r="J851" s="1139"/>
      <c r="K851" s="546"/>
      <c r="L851" s="547" t="s">
        <v>630</v>
      </c>
      <c r="M851" s="546"/>
      <c r="N851" s="766">
        <v>40</v>
      </c>
      <c r="O851" s="671">
        <f t="shared" si="360"/>
        <v>39.049999999999997</v>
      </c>
      <c r="P851" s="788">
        <f t="shared" si="364"/>
        <v>38.555999999999997</v>
      </c>
      <c r="Q851" s="766">
        <v>38.1</v>
      </c>
      <c r="R851" s="671">
        <f t="shared" si="361"/>
        <v>37.450000000000003</v>
      </c>
      <c r="S851" s="766">
        <v>36.799999999999997</v>
      </c>
      <c r="T851" s="788">
        <f t="shared" si="365"/>
        <v>36.775999999999996</v>
      </c>
      <c r="U851" s="788">
        <f t="shared" si="366"/>
        <v>36.32</v>
      </c>
      <c r="V851" s="869">
        <f t="shared" si="367"/>
        <v>36.200000000000003</v>
      </c>
      <c r="W851" s="766">
        <v>35.6</v>
      </c>
      <c r="X851" s="671">
        <f t="shared" si="362"/>
        <v>35.150000000000006</v>
      </c>
      <c r="Y851" s="766">
        <v>34.700000000000003</v>
      </c>
      <c r="Z851" s="671">
        <f t="shared" si="363"/>
        <v>34.150000000000006</v>
      </c>
      <c r="AA851" s="766">
        <v>33.6</v>
      </c>
      <c r="AB851" s="766">
        <v>33.200000000000003</v>
      </c>
      <c r="AC851" s="766">
        <v>32.9</v>
      </c>
      <c r="AD851" s="766">
        <v>32.700000000000003</v>
      </c>
      <c r="AE851" s="766">
        <v>32.200000000000003</v>
      </c>
      <c r="AF851" s="766">
        <v>31.6</v>
      </c>
      <c r="AG851" s="766">
        <v>30.6</v>
      </c>
      <c r="AH851" s="766">
        <v>29</v>
      </c>
      <c r="AI851" s="854">
        <v>27.1</v>
      </c>
      <c r="AJ851" s="1102"/>
      <c r="AK851" s="969"/>
    </row>
    <row r="852" spans="2:37" x14ac:dyDescent="0.2">
      <c r="B852" s="1140" t="s">
        <v>57</v>
      </c>
      <c r="C852" s="1114" t="s">
        <v>226</v>
      </c>
      <c r="D852" s="1096" t="s">
        <v>75</v>
      </c>
      <c r="E852" s="1097"/>
      <c r="F852" s="1117" t="s">
        <v>631</v>
      </c>
      <c r="G852" s="1012" t="s">
        <v>201</v>
      </c>
      <c r="H852" s="942" t="s">
        <v>203</v>
      </c>
      <c r="I852" s="549">
        <v>1998</v>
      </c>
      <c r="J852" s="1139"/>
      <c r="K852" s="544">
        <v>70</v>
      </c>
      <c r="L852" s="544">
        <v>40</v>
      </c>
      <c r="M852" s="544">
        <v>40</v>
      </c>
      <c r="N852" s="766">
        <v>40</v>
      </c>
      <c r="O852" s="671">
        <f t="shared" si="360"/>
        <v>39.049999999999997</v>
      </c>
      <c r="P852" s="788">
        <f t="shared" si="364"/>
        <v>38.555999999999997</v>
      </c>
      <c r="Q852" s="766">
        <v>38.1</v>
      </c>
      <c r="R852" s="671">
        <f t="shared" si="361"/>
        <v>37.450000000000003</v>
      </c>
      <c r="S852" s="766">
        <v>36.799999999999997</v>
      </c>
      <c r="T852" s="788">
        <f t="shared" si="365"/>
        <v>36.775999999999996</v>
      </c>
      <c r="U852" s="788">
        <f t="shared" si="366"/>
        <v>36.32</v>
      </c>
      <c r="V852" s="869">
        <f t="shared" si="367"/>
        <v>36.200000000000003</v>
      </c>
      <c r="W852" s="766">
        <v>35.6</v>
      </c>
      <c r="X852" s="671">
        <f t="shared" si="362"/>
        <v>35.150000000000006</v>
      </c>
      <c r="Y852" s="766">
        <v>34.700000000000003</v>
      </c>
      <c r="Z852" s="671">
        <f t="shared" si="363"/>
        <v>34.150000000000006</v>
      </c>
      <c r="AA852" s="766">
        <v>33.6</v>
      </c>
      <c r="AB852" s="766">
        <v>33.200000000000003</v>
      </c>
      <c r="AC852" s="766">
        <v>32.9</v>
      </c>
      <c r="AD852" s="766">
        <v>32.700000000000003</v>
      </c>
      <c r="AE852" s="766">
        <v>32.200000000000003</v>
      </c>
      <c r="AF852" s="766">
        <v>31.6</v>
      </c>
      <c r="AG852" s="766">
        <v>30.6</v>
      </c>
      <c r="AH852" s="766">
        <v>29</v>
      </c>
      <c r="AI852" s="854">
        <v>27.1</v>
      </c>
      <c r="AJ852" s="1102"/>
      <c r="AK852" s="969"/>
    </row>
    <row r="853" spans="2:37" x14ac:dyDescent="0.2">
      <c r="B853" s="1134"/>
      <c r="C853" s="1115"/>
      <c r="D853" s="1098"/>
      <c r="E853" s="1099"/>
      <c r="F853" s="1118"/>
      <c r="G853" s="1010"/>
      <c r="H853" s="943"/>
      <c r="I853" s="549" t="s">
        <v>17</v>
      </c>
      <c r="J853" s="1139"/>
      <c r="K853" s="545">
        <v>70</v>
      </c>
      <c r="L853" s="548">
        <v>40</v>
      </c>
      <c r="M853" s="545">
        <v>40</v>
      </c>
      <c r="N853" s="766">
        <v>40</v>
      </c>
      <c r="O853" s="767">
        <v>37.799999999999997</v>
      </c>
      <c r="P853" s="788">
        <f t="shared" si="364"/>
        <v>37.279999999999994</v>
      </c>
      <c r="Q853" s="767">
        <v>36.799999999999997</v>
      </c>
      <c r="R853" s="767">
        <v>36</v>
      </c>
      <c r="S853" s="767">
        <v>35.5</v>
      </c>
      <c r="T853" s="788">
        <f t="shared" si="365"/>
        <v>35.488</v>
      </c>
      <c r="U853" s="788">
        <f t="shared" si="366"/>
        <v>35.26</v>
      </c>
      <c r="V853" s="869">
        <f t="shared" si="367"/>
        <v>35.200000000000003</v>
      </c>
      <c r="W853" s="767">
        <v>34.9</v>
      </c>
      <c r="X853" s="671">
        <f t="shared" si="362"/>
        <v>34.65</v>
      </c>
      <c r="Y853" s="767">
        <v>34.4</v>
      </c>
      <c r="Z853" s="671">
        <f t="shared" si="363"/>
        <v>34.049999999999997</v>
      </c>
      <c r="AA853" s="767">
        <v>33.700000000000003</v>
      </c>
      <c r="AB853" s="767">
        <v>33.1</v>
      </c>
      <c r="AC853" s="767">
        <v>32.4</v>
      </c>
      <c r="AD853" s="767"/>
      <c r="AE853" s="767"/>
      <c r="AF853" s="767"/>
      <c r="AG853" s="767"/>
      <c r="AH853" s="767"/>
      <c r="AI853" s="870"/>
      <c r="AJ853" s="1102"/>
      <c r="AK853" s="969"/>
    </row>
    <row r="854" spans="2:37" x14ac:dyDescent="0.2">
      <c r="B854" s="1141"/>
      <c r="C854" s="1116"/>
      <c r="D854" s="1100"/>
      <c r="E854" s="1101"/>
      <c r="F854" s="1119"/>
      <c r="G854" s="1011"/>
      <c r="H854" s="944"/>
      <c r="I854" s="549" t="s">
        <v>18</v>
      </c>
      <c r="J854" s="1139"/>
      <c r="K854" s="546"/>
      <c r="L854" s="547" t="s">
        <v>630</v>
      </c>
      <c r="M854" s="546"/>
      <c r="N854" s="766">
        <v>40</v>
      </c>
      <c r="O854" s="767">
        <v>37.799999999999997</v>
      </c>
      <c r="P854" s="788">
        <f t="shared" si="364"/>
        <v>37.279999999999994</v>
      </c>
      <c r="Q854" s="767">
        <v>36.799999999999997</v>
      </c>
      <c r="R854" s="767">
        <v>36</v>
      </c>
      <c r="S854" s="767">
        <v>35.5</v>
      </c>
      <c r="T854" s="788">
        <f t="shared" si="365"/>
        <v>35.488</v>
      </c>
      <c r="U854" s="788">
        <f t="shared" si="366"/>
        <v>35.26</v>
      </c>
      <c r="V854" s="869">
        <f t="shared" si="367"/>
        <v>35.200000000000003</v>
      </c>
      <c r="W854" s="767">
        <v>34.9</v>
      </c>
      <c r="X854" s="671">
        <f t="shared" si="362"/>
        <v>34.65</v>
      </c>
      <c r="Y854" s="767">
        <v>34.4</v>
      </c>
      <c r="Z854" s="671">
        <f t="shared" si="363"/>
        <v>34.049999999999997</v>
      </c>
      <c r="AA854" s="767">
        <v>33.700000000000003</v>
      </c>
      <c r="AB854" s="767">
        <v>33.1</v>
      </c>
      <c r="AC854" s="767">
        <v>32.4</v>
      </c>
      <c r="AD854" s="768"/>
      <c r="AE854" s="768"/>
      <c r="AF854" s="768"/>
      <c r="AG854" s="768"/>
      <c r="AH854" s="768"/>
      <c r="AI854" s="871"/>
      <c r="AJ854" s="1102"/>
      <c r="AK854" s="969"/>
    </row>
    <row r="855" spans="2:37" x14ac:dyDescent="0.2">
      <c r="B855" s="1140" t="s">
        <v>57</v>
      </c>
      <c r="C855" s="1114" t="s">
        <v>67</v>
      </c>
      <c r="D855" s="1096" t="s">
        <v>75</v>
      </c>
      <c r="E855" s="1097"/>
      <c r="F855" s="1117" t="s">
        <v>632</v>
      </c>
      <c r="G855" s="1012" t="s">
        <v>201</v>
      </c>
      <c r="H855" s="942" t="s">
        <v>203</v>
      </c>
      <c r="I855" s="549">
        <v>2001</v>
      </c>
      <c r="J855" s="1139"/>
      <c r="K855" s="544">
        <v>70</v>
      </c>
      <c r="L855" s="548">
        <v>40</v>
      </c>
      <c r="M855" s="544">
        <v>40</v>
      </c>
      <c r="N855" s="766">
        <v>40</v>
      </c>
      <c r="O855" s="767">
        <v>37.799999999999997</v>
      </c>
      <c r="P855" s="788">
        <f t="shared" si="364"/>
        <v>37.279999999999994</v>
      </c>
      <c r="Q855" s="767">
        <v>36.799999999999997</v>
      </c>
      <c r="R855" s="767">
        <v>36</v>
      </c>
      <c r="S855" s="767">
        <v>35.5</v>
      </c>
      <c r="T855" s="788">
        <f t="shared" si="365"/>
        <v>35.488</v>
      </c>
      <c r="U855" s="788">
        <f t="shared" si="366"/>
        <v>35.26</v>
      </c>
      <c r="V855" s="869">
        <f t="shared" si="367"/>
        <v>35.200000000000003</v>
      </c>
      <c r="W855" s="767">
        <v>34.9</v>
      </c>
      <c r="X855" s="671">
        <f t="shared" si="362"/>
        <v>34.65</v>
      </c>
      <c r="Y855" s="767">
        <v>34.4</v>
      </c>
      <c r="Z855" s="671">
        <f t="shared" si="363"/>
        <v>34.049999999999997</v>
      </c>
      <c r="AA855" s="767">
        <v>33.700000000000003</v>
      </c>
      <c r="AB855" s="767">
        <v>33.1</v>
      </c>
      <c r="AC855" s="767">
        <v>32.4</v>
      </c>
      <c r="AD855" s="766"/>
      <c r="AE855" s="766"/>
      <c r="AF855" s="766"/>
      <c r="AG855" s="766"/>
      <c r="AH855" s="766"/>
      <c r="AI855" s="854"/>
      <c r="AJ855" s="1102"/>
      <c r="AK855" s="969"/>
    </row>
    <row r="856" spans="2:37" x14ac:dyDescent="0.2">
      <c r="B856" s="1134"/>
      <c r="C856" s="1115"/>
      <c r="D856" s="1098"/>
      <c r="E856" s="1099"/>
      <c r="F856" s="1118"/>
      <c r="G856" s="1010"/>
      <c r="H856" s="943"/>
      <c r="I856" s="549" t="s">
        <v>20</v>
      </c>
      <c r="J856" s="1139"/>
      <c r="K856" s="546"/>
      <c r="L856" s="547" t="s">
        <v>630</v>
      </c>
      <c r="M856" s="546"/>
      <c r="N856" s="766">
        <v>40</v>
      </c>
      <c r="O856" s="767">
        <v>37.799999999999997</v>
      </c>
      <c r="P856" s="788">
        <f t="shared" si="364"/>
        <v>37.279999999999994</v>
      </c>
      <c r="Q856" s="767">
        <v>36.799999999999997</v>
      </c>
      <c r="R856" s="767">
        <v>36</v>
      </c>
      <c r="S856" s="767">
        <v>35.5</v>
      </c>
      <c r="T856" s="788">
        <f t="shared" si="365"/>
        <v>35.488</v>
      </c>
      <c r="U856" s="788">
        <f t="shared" si="366"/>
        <v>35.26</v>
      </c>
      <c r="V856" s="869">
        <f t="shared" si="367"/>
        <v>35.200000000000003</v>
      </c>
      <c r="W856" s="767">
        <v>34.9</v>
      </c>
      <c r="X856" s="671">
        <f t="shared" si="362"/>
        <v>34.65</v>
      </c>
      <c r="Y856" s="767">
        <v>34.4</v>
      </c>
      <c r="Z856" s="671">
        <f t="shared" si="363"/>
        <v>34.049999999999997</v>
      </c>
      <c r="AA856" s="767">
        <v>33.700000000000003</v>
      </c>
      <c r="AB856" s="767">
        <v>33.1</v>
      </c>
      <c r="AC856" s="767">
        <v>32.4</v>
      </c>
      <c r="AD856" s="768"/>
      <c r="AE856" s="768"/>
      <c r="AF856" s="768"/>
      <c r="AG856" s="768"/>
      <c r="AH856" s="768"/>
      <c r="AI856" s="871"/>
      <c r="AJ856" s="1102"/>
      <c r="AK856" s="969"/>
    </row>
    <row r="857" spans="2:37" x14ac:dyDescent="0.2">
      <c r="B857" s="1141"/>
      <c r="C857" s="1116"/>
      <c r="D857" s="1100"/>
      <c r="E857" s="1101"/>
      <c r="F857" s="1119"/>
      <c r="G857" s="1011"/>
      <c r="H857" s="944"/>
      <c r="I857" s="549" t="s">
        <v>21</v>
      </c>
      <c r="J857" s="1139"/>
      <c r="K857" s="546"/>
      <c r="L857" s="547" t="s">
        <v>630</v>
      </c>
      <c r="M857" s="546"/>
      <c r="N857" s="766">
        <v>40</v>
      </c>
      <c r="O857" s="767">
        <v>37.799999999999997</v>
      </c>
      <c r="P857" s="788">
        <f t="shared" si="364"/>
        <v>37.279999999999994</v>
      </c>
      <c r="Q857" s="767">
        <v>36.799999999999997</v>
      </c>
      <c r="R857" s="767">
        <v>36</v>
      </c>
      <c r="S857" s="767">
        <v>35.5</v>
      </c>
      <c r="T857" s="788">
        <f t="shared" si="365"/>
        <v>35.488</v>
      </c>
      <c r="U857" s="788">
        <f t="shared" si="366"/>
        <v>35.26</v>
      </c>
      <c r="V857" s="869">
        <f t="shared" si="367"/>
        <v>35.200000000000003</v>
      </c>
      <c r="W857" s="767">
        <v>34.9</v>
      </c>
      <c r="X857" s="671">
        <f t="shared" si="362"/>
        <v>34.65</v>
      </c>
      <c r="Y857" s="767">
        <v>34.4</v>
      </c>
      <c r="Z857" s="671">
        <f t="shared" si="363"/>
        <v>34.049999999999997</v>
      </c>
      <c r="AA857" s="767">
        <v>33.700000000000003</v>
      </c>
      <c r="AB857" s="767">
        <v>33.1</v>
      </c>
      <c r="AC857" s="767">
        <v>32.4</v>
      </c>
      <c r="AD857" s="768"/>
      <c r="AE857" s="768"/>
      <c r="AF857" s="768"/>
      <c r="AG857" s="768"/>
      <c r="AH857" s="768"/>
      <c r="AI857" s="871"/>
      <c r="AJ857" s="1102"/>
      <c r="AK857" s="969"/>
    </row>
    <row r="858" spans="2:37" x14ac:dyDescent="0.2">
      <c r="B858" s="1122" t="s">
        <v>57</v>
      </c>
      <c r="C858" s="1125" t="s">
        <v>633</v>
      </c>
      <c r="D858" s="1096" t="s">
        <v>75</v>
      </c>
      <c r="E858" s="1097"/>
      <c r="F858" s="1117" t="s">
        <v>634</v>
      </c>
      <c r="G858" s="1012" t="s">
        <v>201</v>
      </c>
      <c r="H858" s="942" t="s">
        <v>203</v>
      </c>
      <c r="I858" s="549">
        <v>2004</v>
      </c>
      <c r="J858" s="1139"/>
      <c r="K858" s="544">
        <v>70</v>
      </c>
      <c r="L858" s="544">
        <v>40</v>
      </c>
      <c r="M858" s="544">
        <v>40</v>
      </c>
      <c r="N858" s="766">
        <v>40</v>
      </c>
      <c r="O858" s="767">
        <v>37.799999999999997</v>
      </c>
      <c r="P858" s="788">
        <f t="shared" si="364"/>
        <v>37.279999999999994</v>
      </c>
      <c r="Q858" s="767">
        <v>36.799999999999997</v>
      </c>
      <c r="R858" s="767">
        <v>36</v>
      </c>
      <c r="S858" s="767">
        <v>35.5</v>
      </c>
      <c r="T858" s="788">
        <f t="shared" si="365"/>
        <v>35.488</v>
      </c>
      <c r="U858" s="788">
        <f t="shared" si="366"/>
        <v>35.26</v>
      </c>
      <c r="V858" s="869">
        <f t="shared" si="367"/>
        <v>35.200000000000003</v>
      </c>
      <c r="W858" s="767">
        <v>34.9</v>
      </c>
      <c r="X858" s="671">
        <f t="shared" si="362"/>
        <v>34.65</v>
      </c>
      <c r="Y858" s="767">
        <v>34.4</v>
      </c>
      <c r="Z858" s="671">
        <f t="shared" si="363"/>
        <v>34.049999999999997</v>
      </c>
      <c r="AA858" s="767">
        <v>33.700000000000003</v>
      </c>
      <c r="AB858" s="767">
        <v>33.1</v>
      </c>
      <c r="AC858" s="767">
        <v>32.4</v>
      </c>
      <c r="AD858" s="767"/>
      <c r="AE858" s="767"/>
      <c r="AF858" s="767"/>
      <c r="AG858" s="767"/>
      <c r="AH858" s="767"/>
      <c r="AI858" s="870"/>
      <c r="AJ858" s="1102"/>
      <c r="AK858" s="969"/>
    </row>
    <row r="859" spans="2:37" x14ac:dyDescent="0.2">
      <c r="B859" s="1123"/>
      <c r="C859" s="1126"/>
      <c r="D859" s="1098"/>
      <c r="E859" s="1099"/>
      <c r="F859" s="1118"/>
      <c r="G859" s="1010"/>
      <c r="H859" s="943"/>
      <c r="I859" s="549" t="s">
        <v>22</v>
      </c>
      <c r="J859" s="1139"/>
      <c r="K859" s="546"/>
      <c r="L859" s="546"/>
      <c r="M859" s="546"/>
      <c r="N859" s="766">
        <v>40</v>
      </c>
      <c r="O859" s="767">
        <v>37.799999999999997</v>
      </c>
      <c r="P859" s="788">
        <f t="shared" si="364"/>
        <v>37.279999999999994</v>
      </c>
      <c r="Q859" s="767">
        <v>36.799999999999997</v>
      </c>
      <c r="R859" s="767">
        <v>36</v>
      </c>
      <c r="S859" s="767">
        <v>35.5</v>
      </c>
      <c r="T859" s="788">
        <f t="shared" si="365"/>
        <v>35.488</v>
      </c>
      <c r="U859" s="788">
        <f t="shared" si="366"/>
        <v>35.26</v>
      </c>
      <c r="V859" s="869">
        <f t="shared" si="367"/>
        <v>35.200000000000003</v>
      </c>
      <c r="W859" s="767">
        <v>34.9</v>
      </c>
      <c r="X859" s="671">
        <f t="shared" si="362"/>
        <v>34.65</v>
      </c>
      <c r="Y859" s="767">
        <v>34.4</v>
      </c>
      <c r="Z859" s="671">
        <f t="shared" si="363"/>
        <v>34.049999999999997</v>
      </c>
      <c r="AA859" s="767">
        <v>33.700000000000003</v>
      </c>
      <c r="AB859" s="767">
        <v>33.1</v>
      </c>
      <c r="AC859" s="767">
        <v>32.4</v>
      </c>
      <c r="AD859" s="768"/>
      <c r="AE859" s="768"/>
      <c r="AF859" s="768"/>
      <c r="AG859" s="768"/>
      <c r="AH859" s="768"/>
      <c r="AI859" s="871"/>
      <c r="AJ859" s="1102"/>
      <c r="AK859" s="969"/>
    </row>
    <row r="860" spans="2:37" x14ac:dyDescent="0.2">
      <c r="B860" s="1124"/>
      <c r="C860" s="1127"/>
      <c r="D860" s="1100"/>
      <c r="E860" s="1101"/>
      <c r="F860" s="1119"/>
      <c r="G860" s="1011"/>
      <c r="H860" s="944"/>
      <c r="I860" s="549" t="s">
        <v>23</v>
      </c>
      <c r="J860" s="1139"/>
      <c r="K860" s="546"/>
      <c r="L860" s="546"/>
      <c r="M860" s="546"/>
      <c r="N860" s="766">
        <v>40</v>
      </c>
      <c r="O860" s="767">
        <v>37.799999999999997</v>
      </c>
      <c r="P860" s="788">
        <f t="shared" si="364"/>
        <v>37.279999999999994</v>
      </c>
      <c r="Q860" s="767">
        <v>36.799999999999997</v>
      </c>
      <c r="R860" s="767">
        <v>36</v>
      </c>
      <c r="S860" s="767">
        <v>35.5</v>
      </c>
      <c r="T860" s="788">
        <f t="shared" si="365"/>
        <v>35.488</v>
      </c>
      <c r="U860" s="788">
        <f t="shared" si="366"/>
        <v>35.26</v>
      </c>
      <c r="V860" s="869">
        <f t="shared" si="367"/>
        <v>35.200000000000003</v>
      </c>
      <c r="W860" s="767">
        <v>34.9</v>
      </c>
      <c r="X860" s="671">
        <f t="shared" si="362"/>
        <v>34.65</v>
      </c>
      <c r="Y860" s="767">
        <v>34.4</v>
      </c>
      <c r="Z860" s="671">
        <f t="shared" si="363"/>
        <v>34.049999999999997</v>
      </c>
      <c r="AA860" s="767">
        <v>33.700000000000003</v>
      </c>
      <c r="AB860" s="767">
        <v>33.1</v>
      </c>
      <c r="AC860" s="767">
        <v>32.4</v>
      </c>
      <c r="AD860" s="768"/>
      <c r="AE860" s="768"/>
      <c r="AF860" s="768"/>
      <c r="AG860" s="768"/>
      <c r="AH860" s="768"/>
      <c r="AI860" s="871"/>
      <c r="AJ860" s="1102"/>
      <c r="AK860" s="969"/>
    </row>
    <row r="861" spans="2:37" ht="13.5" thickBot="1" x14ac:dyDescent="0.25">
      <c r="B861" s="558" t="s">
        <v>57</v>
      </c>
      <c r="C861" s="559" t="s">
        <v>246</v>
      </c>
      <c r="D861" s="1120" t="s">
        <v>75</v>
      </c>
      <c r="E861" s="1121"/>
      <c r="F861" s="829" t="s">
        <v>631</v>
      </c>
      <c r="G861" s="561" t="s">
        <v>201</v>
      </c>
      <c r="H861" s="892" t="s">
        <v>203</v>
      </c>
      <c r="I861" s="893">
        <v>2007</v>
      </c>
      <c r="J861" s="1139"/>
      <c r="K861" s="894">
        <v>70</v>
      </c>
      <c r="L861" s="894">
        <v>40</v>
      </c>
      <c r="M861" s="894">
        <v>40</v>
      </c>
      <c r="N861" s="859">
        <v>40</v>
      </c>
      <c r="O861" s="895">
        <v>37.799999999999997</v>
      </c>
      <c r="P861" s="866">
        <f t="shared" si="364"/>
        <v>37.279999999999994</v>
      </c>
      <c r="Q861" s="895">
        <v>36.799999999999997</v>
      </c>
      <c r="R861" s="895">
        <v>36</v>
      </c>
      <c r="S861" s="895">
        <v>35.5</v>
      </c>
      <c r="T861" s="866">
        <f t="shared" si="365"/>
        <v>35.488</v>
      </c>
      <c r="U861" s="866">
        <f t="shared" si="366"/>
        <v>35.26</v>
      </c>
      <c r="V861" s="848">
        <f t="shared" si="367"/>
        <v>35.200000000000003</v>
      </c>
      <c r="W861" s="895">
        <v>34.9</v>
      </c>
      <c r="X861" s="883">
        <f t="shared" si="362"/>
        <v>34.65</v>
      </c>
      <c r="Y861" s="895">
        <v>34.4</v>
      </c>
      <c r="Z861" s="883">
        <f t="shared" si="363"/>
        <v>34.049999999999997</v>
      </c>
      <c r="AA861" s="895">
        <v>33.700000000000003</v>
      </c>
      <c r="AB861" s="895">
        <v>33.1</v>
      </c>
      <c r="AC861" s="895">
        <v>32.4</v>
      </c>
      <c r="AD861" s="868"/>
      <c r="AE861" s="868"/>
      <c r="AF861" s="868"/>
      <c r="AG861" s="868"/>
      <c r="AH861" s="868"/>
      <c r="AI861" s="872"/>
      <c r="AJ861" s="1102"/>
      <c r="AK861" s="969"/>
    </row>
    <row r="862" spans="2:37" ht="13.5" thickBot="1" x14ac:dyDescent="0.25">
      <c r="B862" s="551"/>
      <c r="C862" s="551"/>
      <c r="D862" s="551"/>
      <c r="E862" s="551"/>
      <c r="F862" s="556"/>
      <c r="G862" s="551"/>
      <c r="H862" s="912" t="s">
        <v>94</v>
      </c>
      <c r="I862" s="913"/>
      <c r="J862" s="914"/>
      <c r="K862" s="608">
        <f>MIN(K840:K861)</f>
        <v>70</v>
      </c>
      <c r="L862" s="608">
        <f t="shared" ref="L862:AC862" si="368">MIN(L840:L861)</f>
        <v>40</v>
      </c>
      <c r="M862" s="608">
        <f t="shared" si="368"/>
        <v>40</v>
      </c>
      <c r="N862" s="608">
        <f t="shared" si="368"/>
        <v>40</v>
      </c>
      <c r="O862" s="608">
        <f t="shared" si="368"/>
        <v>37.799999999999997</v>
      </c>
      <c r="P862" s="789">
        <f t="shared" si="364"/>
        <v>37.279999999999994</v>
      </c>
      <c r="Q862" s="608">
        <f t="shared" si="368"/>
        <v>36.799999999999997</v>
      </c>
      <c r="R862" s="608">
        <f t="shared" si="368"/>
        <v>36</v>
      </c>
      <c r="S862" s="608">
        <f t="shared" si="368"/>
        <v>35.5</v>
      </c>
      <c r="T862" s="789">
        <f t="shared" si="365"/>
        <v>35.488</v>
      </c>
      <c r="U862" s="789">
        <f t="shared" si="366"/>
        <v>35.26</v>
      </c>
      <c r="V862" s="896">
        <f t="shared" si="367"/>
        <v>35.200000000000003</v>
      </c>
      <c r="W862" s="608">
        <f t="shared" si="368"/>
        <v>34.9</v>
      </c>
      <c r="X862" s="608"/>
      <c r="Y862" s="608">
        <f t="shared" si="368"/>
        <v>34.4</v>
      </c>
      <c r="Z862" s="608"/>
      <c r="AA862" s="608">
        <f t="shared" si="368"/>
        <v>33.6</v>
      </c>
      <c r="AB862" s="608">
        <f t="shared" si="368"/>
        <v>33.1</v>
      </c>
      <c r="AC862" s="867">
        <f t="shared" si="368"/>
        <v>32.4</v>
      </c>
      <c r="AD862" s="882"/>
      <c r="AE862" s="557"/>
      <c r="AF862" s="557"/>
      <c r="AG862" s="557"/>
      <c r="AH862" s="557"/>
      <c r="AI862" s="857"/>
      <c r="AJ862" s="1103"/>
      <c r="AK862" s="970"/>
    </row>
    <row r="864" spans="2:37" ht="13.5" thickBot="1" x14ac:dyDescent="0.25"/>
    <row r="865" spans="1:37" x14ac:dyDescent="0.2">
      <c r="A865" s="562"/>
      <c r="B865" s="1031"/>
      <c r="C865" s="1032"/>
      <c r="D865" s="1032"/>
      <c r="E865" s="1032"/>
      <c r="F865" s="1032"/>
      <c r="G865" s="1032"/>
      <c r="H865" s="1032"/>
      <c r="I865" s="1032"/>
      <c r="J865" s="1033"/>
      <c r="K865" s="653" t="s">
        <v>95</v>
      </c>
      <c r="L865" s="654"/>
      <c r="M865" s="654"/>
      <c r="N865" s="654"/>
      <c r="O865" s="654"/>
      <c r="P865" s="701"/>
      <c r="Q865" s="654"/>
      <c r="R865" s="654"/>
      <c r="S865" s="654"/>
      <c r="T865" s="701"/>
      <c r="U865" s="701"/>
      <c r="V865" s="654"/>
      <c r="W865" s="654"/>
      <c r="X865" s="654"/>
      <c r="Y865" s="654"/>
      <c r="Z865" s="654"/>
      <c r="AA865" s="654"/>
      <c r="AB865" s="654"/>
      <c r="AC865" s="654"/>
      <c r="AD865" s="654"/>
      <c r="AE865" s="654"/>
      <c r="AF865" s="654"/>
      <c r="AG865" s="654"/>
      <c r="AH865" s="654"/>
      <c r="AI865" s="655"/>
      <c r="AJ865" s="968" t="s">
        <v>667</v>
      </c>
      <c r="AK865" s="968" t="s">
        <v>666</v>
      </c>
    </row>
    <row r="866" spans="1:37" ht="13.5" thickBot="1" x14ac:dyDescent="0.25">
      <c r="A866" s="562"/>
      <c r="B866" s="1093"/>
      <c r="C866" s="1094"/>
      <c r="D866" s="1094"/>
      <c r="E866" s="1094"/>
      <c r="F866" s="1094"/>
      <c r="G866" s="1094"/>
      <c r="H866" s="1094"/>
      <c r="I866" s="1094"/>
      <c r="J866" s="1095"/>
      <c r="K866" s="656" t="s">
        <v>169</v>
      </c>
      <c r="L866" s="657"/>
      <c r="M866" s="657"/>
      <c r="N866" s="657"/>
      <c r="O866" s="657"/>
      <c r="P866" s="704"/>
      <c r="Q866" s="657"/>
      <c r="R866" s="657"/>
      <c r="S866" s="657"/>
      <c r="T866" s="704"/>
      <c r="U866" s="704"/>
      <c r="V866" s="657"/>
      <c r="W866" s="657"/>
      <c r="X866" s="657"/>
      <c r="Y866" s="657"/>
      <c r="Z866" s="657"/>
      <c r="AA866" s="657"/>
      <c r="AB866" s="657"/>
      <c r="AC866" s="657"/>
      <c r="AD866" s="657"/>
      <c r="AE866" s="657"/>
      <c r="AF866" s="657"/>
      <c r="AG866" s="657"/>
      <c r="AH866" s="657"/>
      <c r="AI866" s="658"/>
      <c r="AJ866" s="1102"/>
      <c r="AK866" s="1102"/>
    </row>
    <row r="867" spans="1:37" ht="26.25" thickBot="1" x14ac:dyDescent="0.25">
      <c r="A867" s="562"/>
      <c r="B867" s="659" t="s">
        <v>41</v>
      </c>
      <c r="C867" s="660" t="s">
        <v>42</v>
      </c>
      <c r="D867" s="661" t="s">
        <v>43</v>
      </c>
      <c r="E867" s="662"/>
      <c r="F867" s="710" t="s">
        <v>177</v>
      </c>
      <c r="G867" s="663" t="s">
        <v>47</v>
      </c>
      <c r="H867" s="664" t="s">
        <v>0</v>
      </c>
      <c r="I867" s="665" t="s">
        <v>1</v>
      </c>
      <c r="J867" s="665" t="s">
        <v>2</v>
      </c>
      <c r="K867" s="666" t="s">
        <v>3</v>
      </c>
      <c r="L867" s="666" t="s">
        <v>4</v>
      </c>
      <c r="M867" s="667" t="s">
        <v>5</v>
      </c>
      <c r="N867" s="665">
        <v>100</v>
      </c>
      <c r="O867" s="668">
        <v>150</v>
      </c>
      <c r="P867" s="779">
        <v>176</v>
      </c>
      <c r="Q867" s="668">
        <v>200</v>
      </c>
      <c r="R867" s="668">
        <v>250</v>
      </c>
      <c r="S867" s="668">
        <v>300</v>
      </c>
      <c r="T867" s="779">
        <v>302</v>
      </c>
      <c r="U867" s="779">
        <v>340</v>
      </c>
      <c r="V867" s="668">
        <v>350</v>
      </c>
      <c r="W867" s="668">
        <v>400</v>
      </c>
      <c r="X867" s="668">
        <v>450</v>
      </c>
      <c r="Y867" s="668">
        <v>500</v>
      </c>
      <c r="Z867" s="668">
        <v>550</v>
      </c>
      <c r="AA867" s="668">
        <v>600</v>
      </c>
      <c r="AB867" s="668">
        <v>650</v>
      </c>
      <c r="AC867" s="668">
        <v>700</v>
      </c>
      <c r="AD867" s="668">
        <v>750</v>
      </c>
      <c r="AE867" s="668">
        <v>800</v>
      </c>
      <c r="AF867" s="668">
        <v>850</v>
      </c>
      <c r="AG867" s="668">
        <v>900</v>
      </c>
      <c r="AH867" s="668">
        <v>950</v>
      </c>
      <c r="AI867" s="669">
        <v>1000</v>
      </c>
      <c r="AJ867" s="1102"/>
      <c r="AK867" s="1102"/>
    </row>
    <row r="868" spans="1:37" x14ac:dyDescent="0.2">
      <c r="A868" s="562"/>
      <c r="B868" s="989"/>
      <c r="C868" s="992"/>
      <c r="D868" s="1104" t="s">
        <v>74</v>
      </c>
      <c r="E868" s="1105"/>
      <c r="F868" s="1106"/>
      <c r="G868" s="1107"/>
      <c r="H868" s="1108"/>
      <c r="I868" s="670">
        <v>1989</v>
      </c>
      <c r="J868" s="1109" t="s">
        <v>664</v>
      </c>
      <c r="K868" s="671"/>
      <c r="L868" s="1075" t="s">
        <v>282</v>
      </c>
      <c r="M868" s="1076"/>
      <c r="N868" s="1077"/>
      <c r="O868" s="671"/>
      <c r="P868" s="787" t="str">
        <f>IF(O868="",IF(N868="","",(N868-(N868-Q868)/($Q$5-$N$5)*($P$5-$N$5))),(O868-(O868-Q868)/($Q$5-$O$5)*($P$5-$O$5)))</f>
        <v/>
      </c>
      <c r="Q868" s="671"/>
      <c r="R868" s="671"/>
      <c r="S868" s="671"/>
      <c r="T868" s="787" t="str">
        <f>IF(S868="","",(S868-(S868-W868)/($W$5-$S$5)*($T$5-$S$5)))</f>
        <v/>
      </c>
      <c r="U868" s="787" t="str">
        <f>IF(S868="","",(S868-(S868-W868)/($W$5-$S$5)*($U$5-$S$5)))</f>
        <v/>
      </c>
      <c r="V868" s="671"/>
      <c r="W868" s="671"/>
      <c r="X868" s="671"/>
      <c r="Y868" s="671"/>
      <c r="Z868" s="671"/>
      <c r="AA868" s="671"/>
      <c r="AB868" s="671"/>
      <c r="AC868" s="671"/>
      <c r="AD868" s="671"/>
      <c r="AE868" s="671"/>
      <c r="AF868" s="671"/>
      <c r="AG868" s="671"/>
      <c r="AH868" s="671"/>
      <c r="AI868" s="672"/>
      <c r="AJ868" s="1102"/>
      <c r="AK868" s="1102"/>
    </row>
    <row r="869" spans="1:37" x14ac:dyDescent="0.2">
      <c r="A869" s="562"/>
      <c r="B869" s="990"/>
      <c r="C869" s="993"/>
      <c r="D869" s="1066"/>
      <c r="E869" s="1067"/>
      <c r="F869" s="974"/>
      <c r="G869" s="977"/>
      <c r="H869" s="1073"/>
      <c r="I869" s="673" t="s">
        <v>32</v>
      </c>
      <c r="J869" s="1049"/>
      <c r="K869" s="674"/>
      <c r="L869" s="1078"/>
      <c r="M869" s="1079"/>
      <c r="N869" s="1080"/>
      <c r="O869" s="675"/>
      <c r="P869" s="788" t="str">
        <f t="shared" ref="P869:P890" si="369">IF(O869="",IF(N869="","",(N869-(N869-Q869)/($Q$5-$N$5)*($P$5-$N$5))),(O869-(O869-Q869)/($Q$5-$O$5)*($P$5-$O$5)))</f>
        <v/>
      </c>
      <c r="Q869" s="675"/>
      <c r="R869" s="675"/>
      <c r="S869" s="675"/>
      <c r="T869" s="788" t="str">
        <f t="shared" ref="T869:T890" si="370">IF(S869="","",(S869-(S869-W869)/($W$5-$S$5)*($T$5-$S$5)))</f>
        <v/>
      </c>
      <c r="U869" s="788" t="str">
        <f t="shared" ref="U869:U890" si="371">IF(S869="","",(S869-(S869-W869)/($W$5-$S$5)*($U$5-$S$5)))</f>
        <v/>
      </c>
      <c r="V869" s="675"/>
      <c r="W869" s="675"/>
      <c r="X869" s="675"/>
      <c r="Y869" s="675"/>
      <c r="Z869" s="675"/>
      <c r="AA869" s="675"/>
      <c r="AB869" s="675"/>
      <c r="AC869" s="675"/>
      <c r="AD869" s="713"/>
      <c r="AE869" s="713"/>
      <c r="AF869" s="713"/>
      <c r="AG869" s="713"/>
      <c r="AH869" s="713"/>
      <c r="AI869" s="713"/>
      <c r="AJ869" s="1102"/>
      <c r="AK869" s="1102"/>
    </row>
    <row r="870" spans="1:37" x14ac:dyDescent="0.2">
      <c r="A870" s="562"/>
      <c r="B870" s="990"/>
      <c r="C870" s="993"/>
      <c r="D870" s="1066"/>
      <c r="E870" s="1067"/>
      <c r="F870" s="974"/>
      <c r="G870" s="977"/>
      <c r="H870" s="1073"/>
      <c r="I870" s="673" t="s">
        <v>35</v>
      </c>
      <c r="J870" s="1049"/>
      <c r="K870" s="674"/>
      <c r="L870" s="1078"/>
      <c r="M870" s="1079"/>
      <c r="N870" s="1080"/>
      <c r="O870" s="675"/>
      <c r="P870" s="788" t="str">
        <f t="shared" si="369"/>
        <v/>
      </c>
      <c r="Q870" s="675"/>
      <c r="R870" s="675"/>
      <c r="S870" s="675"/>
      <c r="T870" s="788" t="str">
        <f t="shared" si="370"/>
        <v/>
      </c>
      <c r="U870" s="788" t="str">
        <f t="shared" si="371"/>
        <v/>
      </c>
      <c r="V870" s="675"/>
      <c r="W870" s="675"/>
      <c r="X870" s="675"/>
      <c r="Y870" s="675"/>
      <c r="Z870" s="675"/>
      <c r="AA870" s="675"/>
      <c r="AB870" s="675"/>
      <c r="AC870" s="675"/>
      <c r="AD870" s="713"/>
      <c r="AE870" s="713"/>
      <c r="AF870" s="713"/>
      <c r="AG870" s="713"/>
      <c r="AH870" s="713"/>
      <c r="AI870" s="713"/>
      <c r="AJ870" s="1102"/>
      <c r="AK870" s="1102"/>
    </row>
    <row r="871" spans="1:37" x14ac:dyDescent="0.2">
      <c r="A871" s="562"/>
      <c r="B871" s="991"/>
      <c r="C871" s="994"/>
      <c r="D871" s="1068"/>
      <c r="E871" s="1069"/>
      <c r="F871" s="975"/>
      <c r="G871" s="978"/>
      <c r="H871" s="1074"/>
      <c r="I871" s="673" t="s">
        <v>10</v>
      </c>
      <c r="J871" s="1049"/>
      <c r="K871" s="674"/>
      <c r="L871" s="1081"/>
      <c r="M871" s="1082"/>
      <c r="N871" s="1083"/>
      <c r="O871" s="675"/>
      <c r="P871" s="788" t="str">
        <f t="shared" si="369"/>
        <v/>
      </c>
      <c r="Q871" s="675"/>
      <c r="R871" s="675"/>
      <c r="S871" s="675"/>
      <c r="T871" s="788" t="str">
        <f t="shared" si="370"/>
        <v/>
      </c>
      <c r="U871" s="788" t="str">
        <f t="shared" si="371"/>
        <v/>
      </c>
      <c r="V871" s="675"/>
      <c r="W871" s="675"/>
      <c r="X871" s="675"/>
      <c r="Y871" s="675"/>
      <c r="Z871" s="675"/>
      <c r="AA871" s="675"/>
      <c r="AB871" s="675"/>
      <c r="AC871" s="675"/>
      <c r="AD871" s="713"/>
      <c r="AE871" s="713"/>
      <c r="AF871" s="713"/>
      <c r="AG871" s="713"/>
      <c r="AH871" s="713"/>
      <c r="AI871" s="713"/>
      <c r="AJ871" s="1102"/>
      <c r="AK871" s="1102"/>
    </row>
    <row r="872" spans="1:37" x14ac:dyDescent="0.2">
      <c r="A872" s="562"/>
      <c r="B872" s="1063" t="s">
        <v>57</v>
      </c>
      <c r="C872" s="1051"/>
      <c r="D872" s="1064" t="s">
        <v>75</v>
      </c>
      <c r="E872" s="1065"/>
      <c r="F872" s="1070" t="s">
        <v>663</v>
      </c>
      <c r="G872" s="1071" t="s">
        <v>647</v>
      </c>
      <c r="H872" s="1072" t="s">
        <v>24</v>
      </c>
      <c r="I872" s="673">
        <v>1992</v>
      </c>
      <c r="J872" s="1049"/>
      <c r="K872" s="676"/>
      <c r="L872" s="1084" t="s">
        <v>282</v>
      </c>
      <c r="M872" s="1085"/>
      <c r="N872" s="1086"/>
      <c r="O872" s="676"/>
      <c r="P872" s="788" t="str">
        <f t="shared" si="369"/>
        <v/>
      </c>
      <c r="Q872" s="676"/>
      <c r="R872" s="676"/>
      <c r="S872" s="676"/>
      <c r="T872" s="788" t="str">
        <f t="shared" si="370"/>
        <v/>
      </c>
      <c r="U872" s="788" t="str">
        <f t="shared" si="371"/>
        <v/>
      </c>
      <c r="V872" s="676"/>
      <c r="W872" s="676"/>
      <c r="X872" s="676"/>
      <c r="Y872" s="676"/>
      <c r="Z872" s="676"/>
      <c r="AA872" s="676"/>
      <c r="AB872" s="676"/>
      <c r="AC872" s="676"/>
      <c r="AD872" s="676"/>
      <c r="AE872" s="676"/>
      <c r="AF872" s="676"/>
      <c r="AG872" s="676"/>
      <c r="AH872" s="676"/>
      <c r="AI872" s="677"/>
      <c r="AJ872" s="1102"/>
      <c r="AK872" s="1102"/>
    </row>
    <row r="873" spans="1:37" x14ac:dyDescent="0.2">
      <c r="A873" s="562"/>
      <c r="B873" s="990"/>
      <c r="C873" s="993"/>
      <c r="D873" s="1066"/>
      <c r="E873" s="1067"/>
      <c r="F873" s="974"/>
      <c r="G873" s="977"/>
      <c r="H873" s="1073"/>
      <c r="I873" s="673" t="s">
        <v>11</v>
      </c>
      <c r="J873" s="1049"/>
      <c r="K873" s="712"/>
      <c r="L873" s="1087"/>
      <c r="M873" s="1088"/>
      <c r="N873" s="1089"/>
      <c r="O873" s="713"/>
      <c r="P873" s="788" t="str">
        <f t="shared" si="369"/>
        <v/>
      </c>
      <c r="Q873" s="713"/>
      <c r="R873" s="713"/>
      <c r="S873" s="713"/>
      <c r="T873" s="788" t="str">
        <f t="shared" si="370"/>
        <v/>
      </c>
      <c r="U873" s="788" t="str">
        <f t="shared" si="371"/>
        <v/>
      </c>
      <c r="V873" s="713"/>
      <c r="W873" s="713"/>
      <c r="X873" s="713"/>
      <c r="Y873" s="713"/>
      <c r="Z873" s="713"/>
      <c r="AA873" s="713"/>
      <c r="AB873" s="713"/>
      <c r="AC873" s="713"/>
      <c r="AD873" s="713"/>
      <c r="AE873" s="713"/>
      <c r="AF873" s="713"/>
      <c r="AG873" s="713"/>
      <c r="AH873" s="713"/>
      <c r="AI873" s="713"/>
      <c r="AJ873" s="1102"/>
      <c r="AK873" s="1102"/>
    </row>
    <row r="874" spans="1:37" x14ac:dyDescent="0.2">
      <c r="A874" s="562"/>
      <c r="B874" s="990"/>
      <c r="C874" s="993"/>
      <c r="D874" s="1066"/>
      <c r="E874" s="1067"/>
      <c r="F874" s="974"/>
      <c r="G874" s="977"/>
      <c r="H874" s="1073"/>
      <c r="I874" s="673" t="s">
        <v>12</v>
      </c>
      <c r="J874" s="1049"/>
      <c r="K874" s="674"/>
      <c r="L874" s="1090"/>
      <c r="M874" s="1091"/>
      <c r="N874" s="1092"/>
      <c r="O874" s="675"/>
      <c r="P874" s="788" t="str">
        <f t="shared" si="369"/>
        <v/>
      </c>
      <c r="Q874" s="675"/>
      <c r="R874" s="675"/>
      <c r="S874" s="675"/>
      <c r="T874" s="788" t="str">
        <f t="shared" si="370"/>
        <v/>
      </c>
      <c r="U874" s="788" t="str">
        <f t="shared" si="371"/>
        <v/>
      </c>
      <c r="V874" s="675"/>
      <c r="W874" s="675"/>
      <c r="X874" s="675"/>
      <c r="Y874" s="675"/>
      <c r="Z874" s="675"/>
      <c r="AA874" s="675"/>
      <c r="AB874" s="675"/>
      <c r="AC874" s="675"/>
      <c r="AD874" s="713"/>
      <c r="AE874" s="713"/>
      <c r="AF874" s="713"/>
      <c r="AG874" s="713"/>
      <c r="AH874" s="713"/>
      <c r="AI874" s="713"/>
      <c r="AJ874" s="1102"/>
      <c r="AK874" s="1102"/>
    </row>
    <row r="875" spans="1:37" x14ac:dyDescent="0.2">
      <c r="A875" s="562"/>
      <c r="B875" s="991"/>
      <c r="C875" s="648" t="s">
        <v>662</v>
      </c>
      <c r="D875" s="1068"/>
      <c r="E875" s="1069"/>
      <c r="F875" s="975"/>
      <c r="G875" s="978"/>
      <c r="H875" s="1074"/>
      <c r="I875" s="673" t="s">
        <v>13</v>
      </c>
      <c r="J875" s="1049"/>
      <c r="K875" s="737">
        <v>85</v>
      </c>
      <c r="L875" s="714">
        <v>60</v>
      </c>
      <c r="M875" s="714">
        <v>60</v>
      </c>
      <c r="N875" s="714">
        <v>60</v>
      </c>
      <c r="O875" s="671">
        <f t="shared" ref="O875:O880" si="372">N875-(0.5*(N875-Q875))</f>
        <v>58</v>
      </c>
      <c r="P875" s="788">
        <f t="shared" si="369"/>
        <v>56.96</v>
      </c>
      <c r="Q875" s="714">
        <v>56</v>
      </c>
      <c r="R875" s="671">
        <f t="shared" ref="R875:R880" si="373">Q875-(0.5*(Q875-S875))</f>
        <v>55.4</v>
      </c>
      <c r="S875" s="714">
        <v>54.8</v>
      </c>
      <c r="T875" s="788">
        <f t="shared" si="370"/>
        <v>54.797999999999995</v>
      </c>
      <c r="U875" s="788">
        <f t="shared" si="371"/>
        <v>54.76</v>
      </c>
      <c r="V875" s="671">
        <f t="shared" ref="V875:V889" si="374">S875-(0.5*(S875-W875))</f>
        <v>54.75</v>
      </c>
      <c r="W875" s="714">
        <v>54.7</v>
      </c>
      <c r="X875" s="671">
        <f t="shared" ref="X875:X889" si="375">W875-(0.5*(W875-Y875))</f>
        <v>54.7</v>
      </c>
      <c r="Y875" s="714">
        <v>54.7</v>
      </c>
      <c r="Z875" s="671">
        <f t="shared" ref="Z875:Z889" si="376">Y875-(0.5*(Y875-AA875))</f>
        <v>54.6</v>
      </c>
      <c r="AA875" s="714">
        <v>54.5</v>
      </c>
      <c r="AB875" s="714">
        <v>54.1</v>
      </c>
      <c r="AC875" s="714">
        <v>53.2</v>
      </c>
      <c r="AD875" s="714"/>
      <c r="AE875" s="714"/>
      <c r="AF875" s="714"/>
      <c r="AG875" s="714"/>
      <c r="AH875" s="714"/>
      <c r="AI875" s="714"/>
      <c r="AJ875" s="1102"/>
      <c r="AK875" s="1102"/>
    </row>
    <row r="876" spans="1:37" x14ac:dyDescent="0.2">
      <c r="A876" s="562"/>
      <c r="B876" s="1063" t="s">
        <v>57</v>
      </c>
      <c r="C876" s="1051" t="s">
        <v>225</v>
      </c>
      <c r="D876" s="1064" t="s">
        <v>75</v>
      </c>
      <c r="E876" s="1065"/>
      <c r="F876" s="1070" t="s">
        <v>648</v>
      </c>
      <c r="G876" s="1071" t="s">
        <v>647</v>
      </c>
      <c r="H876" s="1072" t="s">
        <v>24</v>
      </c>
      <c r="I876" s="673">
        <v>1995</v>
      </c>
      <c r="J876" s="1049"/>
      <c r="K876" s="676">
        <v>85</v>
      </c>
      <c r="L876" s="676">
        <v>60</v>
      </c>
      <c r="M876" s="676">
        <v>60</v>
      </c>
      <c r="N876" s="714">
        <v>60</v>
      </c>
      <c r="O876" s="671">
        <f t="shared" si="372"/>
        <v>58</v>
      </c>
      <c r="P876" s="788">
        <f t="shared" si="369"/>
        <v>56.96</v>
      </c>
      <c r="Q876" s="714">
        <v>56</v>
      </c>
      <c r="R876" s="671">
        <f t="shared" si="373"/>
        <v>55.4</v>
      </c>
      <c r="S876" s="676">
        <v>54.8</v>
      </c>
      <c r="T876" s="788">
        <f t="shared" si="370"/>
        <v>54.797999999999995</v>
      </c>
      <c r="U876" s="788">
        <f t="shared" si="371"/>
        <v>54.76</v>
      </c>
      <c r="V876" s="671">
        <f t="shared" si="374"/>
        <v>54.75</v>
      </c>
      <c r="W876" s="676">
        <v>54.7</v>
      </c>
      <c r="X876" s="671">
        <f t="shared" si="375"/>
        <v>54.7</v>
      </c>
      <c r="Y876" s="676">
        <v>54.7</v>
      </c>
      <c r="Z876" s="671">
        <f t="shared" si="376"/>
        <v>54.6</v>
      </c>
      <c r="AA876" s="676">
        <v>54.5</v>
      </c>
      <c r="AB876" s="676">
        <v>54.1</v>
      </c>
      <c r="AC876" s="676">
        <v>53.2</v>
      </c>
      <c r="AD876" s="676"/>
      <c r="AE876" s="676"/>
      <c r="AF876" s="676"/>
      <c r="AG876" s="676"/>
      <c r="AH876" s="676"/>
      <c r="AI876" s="677"/>
      <c r="AJ876" s="1102"/>
      <c r="AK876" s="1102"/>
    </row>
    <row r="877" spans="1:37" x14ac:dyDescent="0.2">
      <c r="A877" s="562"/>
      <c r="B877" s="990"/>
      <c r="C877" s="993"/>
      <c r="D877" s="1066"/>
      <c r="E877" s="1067"/>
      <c r="F877" s="974"/>
      <c r="G877" s="977"/>
      <c r="H877" s="1073"/>
      <c r="I877" s="673" t="s">
        <v>26</v>
      </c>
      <c r="J877" s="1049"/>
      <c r="K877" s="674"/>
      <c r="L877" s="675" t="s">
        <v>649</v>
      </c>
      <c r="M877" s="675"/>
      <c r="N877" s="714">
        <v>60</v>
      </c>
      <c r="O877" s="671">
        <f t="shared" si="372"/>
        <v>58</v>
      </c>
      <c r="P877" s="788">
        <f t="shared" si="369"/>
        <v>56.96</v>
      </c>
      <c r="Q877" s="714">
        <v>56</v>
      </c>
      <c r="R877" s="671">
        <f t="shared" si="373"/>
        <v>55.4</v>
      </c>
      <c r="S877" s="714">
        <v>54.8</v>
      </c>
      <c r="T877" s="788">
        <f t="shared" si="370"/>
        <v>54.797999999999995</v>
      </c>
      <c r="U877" s="788">
        <f t="shared" si="371"/>
        <v>54.76</v>
      </c>
      <c r="V877" s="671">
        <f t="shared" si="374"/>
        <v>54.75</v>
      </c>
      <c r="W877" s="714">
        <v>54.7</v>
      </c>
      <c r="X877" s="671">
        <f t="shared" si="375"/>
        <v>54.7</v>
      </c>
      <c r="Y877" s="714">
        <v>54.7</v>
      </c>
      <c r="Z877" s="671">
        <f t="shared" si="376"/>
        <v>54.6</v>
      </c>
      <c r="AA877" s="714">
        <v>54.5</v>
      </c>
      <c r="AB877" s="714">
        <v>54.1</v>
      </c>
      <c r="AC877" s="714">
        <v>53.2</v>
      </c>
      <c r="AD877" s="713"/>
      <c r="AE877" s="713"/>
      <c r="AF877" s="713"/>
      <c r="AG877" s="713"/>
      <c r="AH877" s="713"/>
      <c r="AI877" s="713"/>
      <c r="AJ877" s="1102"/>
      <c r="AK877" s="1102"/>
    </row>
    <row r="878" spans="1:37" x14ac:dyDescent="0.2">
      <c r="A878" s="562"/>
      <c r="B878" s="990"/>
      <c r="C878" s="993"/>
      <c r="D878" s="1066"/>
      <c r="E878" s="1067"/>
      <c r="F878" s="974"/>
      <c r="G878" s="977"/>
      <c r="H878" s="1073"/>
      <c r="I878" s="673" t="s">
        <v>15</v>
      </c>
      <c r="J878" s="1049"/>
      <c r="K878" s="674"/>
      <c r="L878" s="675" t="s">
        <v>649</v>
      </c>
      <c r="M878" s="675"/>
      <c r="N878" s="714">
        <v>60</v>
      </c>
      <c r="O878" s="671">
        <f t="shared" si="372"/>
        <v>58</v>
      </c>
      <c r="P878" s="788">
        <f t="shared" si="369"/>
        <v>56.96</v>
      </c>
      <c r="Q878" s="714">
        <v>56</v>
      </c>
      <c r="R878" s="671">
        <f t="shared" si="373"/>
        <v>55.4</v>
      </c>
      <c r="S878" s="714">
        <v>54.8</v>
      </c>
      <c r="T878" s="788">
        <f t="shared" si="370"/>
        <v>54.797999999999995</v>
      </c>
      <c r="U878" s="788">
        <f t="shared" si="371"/>
        <v>54.76</v>
      </c>
      <c r="V878" s="671">
        <f t="shared" si="374"/>
        <v>54.75</v>
      </c>
      <c r="W878" s="714">
        <v>54.7</v>
      </c>
      <c r="X878" s="671">
        <f t="shared" si="375"/>
        <v>54.7</v>
      </c>
      <c r="Y878" s="714">
        <v>54.7</v>
      </c>
      <c r="Z878" s="671">
        <f t="shared" si="376"/>
        <v>54.6</v>
      </c>
      <c r="AA878" s="714">
        <v>54.5</v>
      </c>
      <c r="AB878" s="714">
        <v>54.1</v>
      </c>
      <c r="AC878" s="714">
        <v>53.2</v>
      </c>
      <c r="AD878" s="713"/>
      <c r="AE878" s="713"/>
      <c r="AF878" s="713"/>
      <c r="AG878" s="713"/>
      <c r="AH878" s="713"/>
      <c r="AI878" s="713"/>
      <c r="AJ878" s="1102"/>
      <c r="AK878" s="1102"/>
    </row>
    <row r="879" spans="1:37" x14ac:dyDescent="0.2">
      <c r="A879" s="562"/>
      <c r="B879" s="991"/>
      <c r="C879" s="994"/>
      <c r="D879" s="1068"/>
      <c r="E879" s="1069"/>
      <c r="F879" s="975"/>
      <c r="G879" s="978"/>
      <c r="H879" s="1074"/>
      <c r="I879" s="673" t="s">
        <v>27</v>
      </c>
      <c r="J879" s="1049"/>
      <c r="K879" s="674"/>
      <c r="L879" s="675" t="s">
        <v>649</v>
      </c>
      <c r="M879" s="675"/>
      <c r="N879" s="714">
        <v>60</v>
      </c>
      <c r="O879" s="671">
        <f t="shared" si="372"/>
        <v>58</v>
      </c>
      <c r="P879" s="788">
        <f t="shared" si="369"/>
        <v>56.96</v>
      </c>
      <c r="Q879" s="714">
        <v>56</v>
      </c>
      <c r="R879" s="671">
        <f t="shared" si="373"/>
        <v>55.4</v>
      </c>
      <c r="S879" s="714">
        <v>54.8</v>
      </c>
      <c r="T879" s="788">
        <f t="shared" si="370"/>
        <v>54.797999999999995</v>
      </c>
      <c r="U879" s="788">
        <f t="shared" si="371"/>
        <v>54.76</v>
      </c>
      <c r="V879" s="671">
        <f t="shared" si="374"/>
        <v>54.75</v>
      </c>
      <c r="W879" s="714">
        <v>54.7</v>
      </c>
      <c r="X879" s="671">
        <f t="shared" si="375"/>
        <v>54.7</v>
      </c>
      <c r="Y879" s="714">
        <v>54.7</v>
      </c>
      <c r="Z879" s="671">
        <f t="shared" si="376"/>
        <v>54.6</v>
      </c>
      <c r="AA879" s="714">
        <v>54.5</v>
      </c>
      <c r="AB879" s="714">
        <v>54.1</v>
      </c>
      <c r="AC879" s="714">
        <v>53.2</v>
      </c>
      <c r="AD879" s="713"/>
      <c r="AE879" s="713"/>
      <c r="AF879" s="713"/>
      <c r="AG879" s="713"/>
      <c r="AH879" s="713"/>
      <c r="AI879" s="713"/>
      <c r="AJ879" s="1102"/>
      <c r="AK879" s="1102"/>
    </row>
    <row r="880" spans="1:37" x14ac:dyDescent="0.2">
      <c r="A880" s="562"/>
      <c r="B880" s="1063" t="s">
        <v>57</v>
      </c>
      <c r="C880" s="1051" t="s">
        <v>226</v>
      </c>
      <c r="D880" s="1111" t="s">
        <v>75</v>
      </c>
      <c r="E880" s="1065"/>
      <c r="F880" s="1070" t="s">
        <v>650</v>
      </c>
      <c r="G880" s="1071" t="s">
        <v>647</v>
      </c>
      <c r="H880" s="1072" t="s">
        <v>24</v>
      </c>
      <c r="I880" s="673">
        <v>1998</v>
      </c>
      <c r="J880" s="1049"/>
      <c r="K880" s="676">
        <v>85</v>
      </c>
      <c r="L880" s="676">
        <v>60</v>
      </c>
      <c r="M880" s="676">
        <v>60</v>
      </c>
      <c r="N880" s="714">
        <v>60</v>
      </c>
      <c r="O880" s="671">
        <f t="shared" si="372"/>
        <v>58</v>
      </c>
      <c r="P880" s="788">
        <f t="shared" si="369"/>
        <v>56.96</v>
      </c>
      <c r="Q880" s="676">
        <v>56</v>
      </c>
      <c r="R880" s="671">
        <f t="shared" si="373"/>
        <v>55.4</v>
      </c>
      <c r="S880" s="714">
        <v>54.8</v>
      </c>
      <c r="T880" s="788">
        <f t="shared" si="370"/>
        <v>54.797999999999995</v>
      </c>
      <c r="U880" s="788">
        <f t="shared" si="371"/>
        <v>54.76</v>
      </c>
      <c r="V880" s="671">
        <f t="shared" si="374"/>
        <v>54.75</v>
      </c>
      <c r="W880" s="714">
        <v>54.7</v>
      </c>
      <c r="X880" s="671">
        <f t="shared" si="375"/>
        <v>54.7</v>
      </c>
      <c r="Y880" s="714">
        <v>54.7</v>
      </c>
      <c r="Z880" s="671">
        <f t="shared" si="376"/>
        <v>54.6</v>
      </c>
      <c r="AA880" s="714">
        <v>54.5</v>
      </c>
      <c r="AB880" s="676">
        <v>54.1</v>
      </c>
      <c r="AC880" s="714">
        <v>53.2</v>
      </c>
      <c r="AD880" s="676"/>
      <c r="AE880" s="676"/>
      <c r="AF880" s="676"/>
      <c r="AG880" s="676"/>
      <c r="AH880" s="676"/>
      <c r="AI880" s="677"/>
      <c r="AJ880" s="1102"/>
      <c r="AK880" s="1102"/>
    </row>
    <row r="881" spans="1:37" x14ac:dyDescent="0.2">
      <c r="A881" s="562"/>
      <c r="B881" s="990"/>
      <c r="C881" s="993"/>
      <c r="D881" s="1112"/>
      <c r="E881" s="1067"/>
      <c r="F881" s="974"/>
      <c r="G881" s="977"/>
      <c r="H881" s="1073"/>
      <c r="I881" s="673" t="s">
        <v>17</v>
      </c>
      <c r="J881" s="1049"/>
      <c r="K881" s="676">
        <v>85</v>
      </c>
      <c r="L881" s="676">
        <v>60</v>
      </c>
      <c r="M881" s="676">
        <v>60</v>
      </c>
      <c r="N881" s="714">
        <v>60</v>
      </c>
      <c r="O881" s="676">
        <v>57.1</v>
      </c>
      <c r="P881" s="788">
        <f t="shared" si="369"/>
        <v>56.475999999999999</v>
      </c>
      <c r="Q881" s="676">
        <v>55.9</v>
      </c>
      <c r="R881" s="676">
        <v>55.2</v>
      </c>
      <c r="S881" s="714">
        <v>54.8</v>
      </c>
      <c r="T881" s="788">
        <f t="shared" si="370"/>
        <v>54.797999999999995</v>
      </c>
      <c r="U881" s="788">
        <f t="shared" si="371"/>
        <v>54.76</v>
      </c>
      <c r="V881" s="671">
        <f t="shared" si="374"/>
        <v>54.75</v>
      </c>
      <c r="W881" s="714">
        <v>54.7</v>
      </c>
      <c r="X881" s="671">
        <f t="shared" si="375"/>
        <v>54.7</v>
      </c>
      <c r="Y881" s="714">
        <v>54.7</v>
      </c>
      <c r="Z881" s="671">
        <f t="shared" si="376"/>
        <v>54.6</v>
      </c>
      <c r="AA881" s="714">
        <v>54.5</v>
      </c>
      <c r="AB881" s="676">
        <v>54</v>
      </c>
      <c r="AC881" s="714">
        <v>53.2</v>
      </c>
      <c r="AD881" s="676">
        <v>52</v>
      </c>
      <c r="AE881" s="676">
        <v>50.4</v>
      </c>
      <c r="AF881" s="676">
        <v>48.5</v>
      </c>
      <c r="AG881" s="676">
        <v>46.1</v>
      </c>
      <c r="AH881" s="676">
        <v>43.4</v>
      </c>
      <c r="AI881" s="677">
        <v>40.200000000000003</v>
      </c>
      <c r="AJ881" s="1102"/>
      <c r="AK881" s="1102"/>
    </row>
    <row r="882" spans="1:37" x14ac:dyDescent="0.2">
      <c r="A882" s="562"/>
      <c r="B882" s="991"/>
      <c r="C882" s="994"/>
      <c r="D882" s="1113"/>
      <c r="E882" s="1069"/>
      <c r="F882" s="975"/>
      <c r="G882" s="978"/>
      <c r="H882" s="1074"/>
      <c r="I882" s="673" t="s">
        <v>18</v>
      </c>
      <c r="J882" s="1049"/>
      <c r="K882" s="674"/>
      <c r="L882" s="650" t="s">
        <v>649</v>
      </c>
      <c r="M882" s="675"/>
      <c r="N882" s="714">
        <v>60</v>
      </c>
      <c r="O882" s="714">
        <v>57.1</v>
      </c>
      <c r="P882" s="788">
        <f t="shared" si="369"/>
        <v>56.475999999999999</v>
      </c>
      <c r="Q882" s="714">
        <v>55.9</v>
      </c>
      <c r="R882" s="714">
        <v>55.2</v>
      </c>
      <c r="S882" s="714">
        <v>54.8</v>
      </c>
      <c r="T882" s="788">
        <f t="shared" si="370"/>
        <v>54.797999999999995</v>
      </c>
      <c r="U882" s="788">
        <f t="shared" si="371"/>
        <v>54.76</v>
      </c>
      <c r="V882" s="671">
        <f t="shared" si="374"/>
        <v>54.75</v>
      </c>
      <c r="W882" s="714">
        <v>54.7</v>
      </c>
      <c r="X882" s="671">
        <f t="shared" si="375"/>
        <v>54.7</v>
      </c>
      <c r="Y882" s="714">
        <v>54.7</v>
      </c>
      <c r="Z882" s="671">
        <f t="shared" si="376"/>
        <v>54.6</v>
      </c>
      <c r="AA882" s="714">
        <v>54.5</v>
      </c>
      <c r="AB882" s="714">
        <v>54</v>
      </c>
      <c r="AC882" s="714">
        <v>53.2</v>
      </c>
      <c r="AD882" s="714">
        <v>52</v>
      </c>
      <c r="AE882" s="714">
        <v>50.4</v>
      </c>
      <c r="AF882" s="714">
        <v>48.5</v>
      </c>
      <c r="AG882" s="714">
        <v>46.1</v>
      </c>
      <c r="AH882" s="714">
        <v>43.4</v>
      </c>
      <c r="AI882" s="715">
        <v>40.200000000000003</v>
      </c>
      <c r="AJ882" s="1102"/>
      <c r="AK882" s="1102"/>
    </row>
    <row r="883" spans="1:37" x14ac:dyDescent="0.2">
      <c r="A883" s="562"/>
      <c r="B883" s="1063" t="s">
        <v>57</v>
      </c>
      <c r="C883" s="1051" t="s">
        <v>68</v>
      </c>
      <c r="D883" s="1064" t="s">
        <v>75</v>
      </c>
      <c r="E883" s="1065"/>
      <c r="F883" s="1070" t="s">
        <v>651</v>
      </c>
      <c r="G883" s="1071" t="s">
        <v>647</v>
      </c>
      <c r="H883" s="1072" t="s">
        <v>24</v>
      </c>
      <c r="I883" s="673">
        <v>2001</v>
      </c>
      <c r="J883" s="1049"/>
      <c r="K883" s="676">
        <v>85</v>
      </c>
      <c r="L883" s="676">
        <v>60</v>
      </c>
      <c r="M883" s="676">
        <v>60</v>
      </c>
      <c r="N883" s="714">
        <v>60</v>
      </c>
      <c r="O883" s="714">
        <v>57.1</v>
      </c>
      <c r="P883" s="788">
        <f t="shared" si="369"/>
        <v>56.475999999999999</v>
      </c>
      <c r="Q883" s="714">
        <v>55.9</v>
      </c>
      <c r="R883" s="714">
        <v>55.2</v>
      </c>
      <c r="S883" s="714">
        <v>54.8</v>
      </c>
      <c r="T883" s="788">
        <f t="shared" si="370"/>
        <v>54.797999999999995</v>
      </c>
      <c r="U883" s="788">
        <f t="shared" si="371"/>
        <v>54.76</v>
      </c>
      <c r="V883" s="671">
        <f t="shared" si="374"/>
        <v>54.75</v>
      </c>
      <c r="W883" s="714">
        <v>54.7</v>
      </c>
      <c r="X883" s="671">
        <f t="shared" si="375"/>
        <v>54.7</v>
      </c>
      <c r="Y883" s="714">
        <v>54.7</v>
      </c>
      <c r="Z883" s="671">
        <f t="shared" si="376"/>
        <v>54.6</v>
      </c>
      <c r="AA883" s="714">
        <v>54.5</v>
      </c>
      <c r="AB883" s="714">
        <v>54</v>
      </c>
      <c r="AC883" s="714">
        <v>53.2</v>
      </c>
      <c r="AD883" s="714">
        <v>52</v>
      </c>
      <c r="AE883" s="714">
        <v>50.4</v>
      </c>
      <c r="AF883" s="714">
        <v>48.5</v>
      </c>
      <c r="AG883" s="714">
        <v>46.1</v>
      </c>
      <c r="AH883" s="714">
        <v>43.4</v>
      </c>
      <c r="AI883" s="715">
        <v>40.200000000000003</v>
      </c>
      <c r="AJ883" s="1102"/>
      <c r="AK883" s="1102"/>
    </row>
    <row r="884" spans="1:37" x14ac:dyDescent="0.2">
      <c r="A884" s="562"/>
      <c r="B884" s="990"/>
      <c r="C884" s="993"/>
      <c r="D884" s="1066"/>
      <c r="E884" s="1067"/>
      <c r="F884" s="974"/>
      <c r="G884" s="977"/>
      <c r="H884" s="1073"/>
      <c r="I884" s="673" t="s">
        <v>20</v>
      </c>
      <c r="J884" s="1049"/>
      <c r="K884" s="674"/>
      <c r="L884" s="650" t="s">
        <v>649</v>
      </c>
      <c r="M884" s="675"/>
      <c r="N884" s="714">
        <v>60</v>
      </c>
      <c r="O884" s="714">
        <v>57.1</v>
      </c>
      <c r="P884" s="788">
        <f t="shared" si="369"/>
        <v>56.475999999999999</v>
      </c>
      <c r="Q884" s="714">
        <v>55.9</v>
      </c>
      <c r="R884" s="714">
        <v>55.2</v>
      </c>
      <c r="S884" s="714">
        <v>54.8</v>
      </c>
      <c r="T884" s="788">
        <f t="shared" si="370"/>
        <v>54.797999999999995</v>
      </c>
      <c r="U884" s="788">
        <f t="shared" si="371"/>
        <v>54.76</v>
      </c>
      <c r="V884" s="671">
        <f t="shared" si="374"/>
        <v>54.75</v>
      </c>
      <c r="W884" s="714">
        <v>54.7</v>
      </c>
      <c r="X884" s="671">
        <f t="shared" si="375"/>
        <v>54.7</v>
      </c>
      <c r="Y884" s="714">
        <v>54.7</v>
      </c>
      <c r="Z884" s="671">
        <f t="shared" si="376"/>
        <v>54.6</v>
      </c>
      <c r="AA884" s="714">
        <v>54.5</v>
      </c>
      <c r="AB884" s="714">
        <v>54</v>
      </c>
      <c r="AC884" s="714">
        <v>53.2</v>
      </c>
      <c r="AD884" s="714">
        <v>52</v>
      </c>
      <c r="AE884" s="714">
        <v>50.4</v>
      </c>
      <c r="AF884" s="714">
        <v>48.5</v>
      </c>
      <c r="AG884" s="714">
        <v>46.1</v>
      </c>
      <c r="AH884" s="714">
        <v>43.4</v>
      </c>
      <c r="AI884" s="715">
        <v>40.200000000000003</v>
      </c>
      <c r="AJ884" s="1102"/>
      <c r="AK884" s="1102"/>
    </row>
    <row r="885" spans="1:37" x14ac:dyDescent="0.2">
      <c r="A885" s="562"/>
      <c r="B885" s="991"/>
      <c r="C885" s="994"/>
      <c r="D885" s="1068"/>
      <c r="E885" s="1069"/>
      <c r="F885" s="975"/>
      <c r="G885" s="978"/>
      <c r="H885" s="1074"/>
      <c r="I885" s="673" t="s">
        <v>21</v>
      </c>
      <c r="J885" s="1049"/>
      <c r="K885" s="674"/>
      <c r="L885" s="650" t="s">
        <v>649</v>
      </c>
      <c r="M885" s="675"/>
      <c r="N885" s="714">
        <v>60</v>
      </c>
      <c r="O885" s="714">
        <v>57.1</v>
      </c>
      <c r="P885" s="788">
        <f t="shared" si="369"/>
        <v>56.475999999999999</v>
      </c>
      <c r="Q885" s="714">
        <v>55.9</v>
      </c>
      <c r="R885" s="714">
        <v>55.2</v>
      </c>
      <c r="S885" s="714">
        <v>54.8</v>
      </c>
      <c r="T885" s="788">
        <f t="shared" si="370"/>
        <v>54.797999999999995</v>
      </c>
      <c r="U885" s="788">
        <f t="shared" si="371"/>
        <v>54.76</v>
      </c>
      <c r="V885" s="671">
        <f t="shared" si="374"/>
        <v>54.75</v>
      </c>
      <c r="W885" s="714">
        <v>54.7</v>
      </c>
      <c r="X885" s="671">
        <f t="shared" si="375"/>
        <v>54.7</v>
      </c>
      <c r="Y885" s="714">
        <v>54.7</v>
      </c>
      <c r="Z885" s="671">
        <f t="shared" si="376"/>
        <v>54.6</v>
      </c>
      <c r="AA885" s="714">
        <v>54.5</v>
      </c>
      <c r="AB885" s="714">
        <v>54</v>
      </c>
      <c r="AC885" s="714">
        <v>53.2</v>
      </c>
      <c r="AD885" s="714">
        <v>52</v>
      </c>
      <c r="AE885" s="714">
        <v>50.4</v>
      </c>
      <c r="AF885" s="714">
        <v>48.5</v>
      </c>
      <c r="AG885" s="714">
        <v>46.1</v>
      </c>
      <c r="AH885" s="714">
        <v>43.4</v>
      </c>
      <c r="AI885" s="715">
        <v>40.200000000000003</v>
      </c>
      <c r="AJ885" s="1102"/>
      <c r="AK885" s="1102"/>
    </row>
    <row r="886" spans="1:37" x14ac:dyDescent="0.2">
      <c r="A886" s="562"/>
      <c r="B886" s="1063" t="s">
        <v>57</v>
      </c>
      <c r="C886" s="1051" t="s">
        <v>633</v>
      </c>
      <c r="D886" s="1064" t="s">
        <v>75</v>
      </c>
      <c r="E886" s="1065"/>
      <c r="F886" s="1070" t="s">
        <v>651</v>
      </c>
      <c r="G886" s="1071" t="s">
        <v>647</v>
      </c>
      <c r="H886" s="1072" t="s">
        <v>24</v>
      </c>
      <c r="I886" s="673">
        <v>2004</v>
      </c>
      <c r="J886" s="1049"/>
      <c r="K886" s="676">
        <v>85</v>
      </c>
      <c r="L886" s="676">
        <v>60</v>
      </c>
      <c r="M886" s="676">
        <v>60</v>
      </c>
      <c r="N886" s="714">
        <v>60</v>
      </c>
      <c r="O886" s="714">
        <v>57.1</v>
      </c>
      <c r="P886" s="788">
        <f t="shared" si="369"/>
        <v>56.475999999999999</v>
      </c>
      <c r="Q886" s="714">
        <v>55.9</v>
      </c>
      <c r="R886" s="714">
        <v>55.2</v>
      </c>
      <c r="S886" s="714">
        <v>54.8</v>
      </c>
      <c r="T886" s="788">
        <f t="shared" si="370"/>
        <v>54.797999999999995</v>
      </c>
      <c r="U886" s="788">
        <f t="shared" si="371"/>
        <v>54.76</v>
      </c>
      <c r="V886" s="671">
        <f t="shared" si="374"/>
        <v>54.75</v>
      </c>
      <c r="W886" s="714">
        <v>54.7</v>
      </c>
      <c r="X886" s="671">
        <f t="shared" si="375"/>
        <v>54.7</v>
      </c>
      <c r="Y886" s="714">
        <v>54.7</v>
      </c>
      <c r="Z886" s="671">
        <f t="shared" si="376"/>
        <v>54.6</v>
      </c>
      <c r="AA886" s="714">
        <v>54.5</v>
      </c>
      <c r="AB886" s="714">
        <v>54</v>
      </c>
      <c r="AC886" s="714">
        <v>53.2</v>
      </c>
      <c r="AD886" s="714">
        <v>52</v>
      </c>
      <c r="AE886" s="714">
        <v>50.4</v>
      </c>
      <c r="AF886" s="714">
        <v>48.5</v>
      </c>
      <c r="AG886" s="714">
        <v>46.1</v>
      </c>
      <c r="AH886" s="714">
        <v>43.4</v>
      </c>
      <c r="AI886" s="715">
        <v>40.200000000000003</v>
      </c>
      <c r="AJ886" s="1102"/>
      <c r="AK886" s="1102"/>
    </row>
    <row r="887" spans="1:37" x14ac:dyDescent="0.2">
      <c r="A887" s="562"/>
      <c r="B887" s="990"/>
      <c r="C887" s="993"/>
      <c r="D887" s="1066"/>
      <c r="E887" s="1067"/>
      <c r="F887" s="974"/>
      <c r="G887" s="977"/>
      <c r="H887" s="1073"/>
      <c r="I887" s="673" t="s">
        <v>22</v>
      </c>
      <c r="J887" s="1049"/>
      <c r="K887" s="674"/>
      <c r="L887" s="650" t="s">
        <v>649</v>
      </c>
      <c r="M887" s="675"/>
      <c r="N887" s="714">
        <v>60</v>
      </c>
      <c r="O887" s="714">
        <v>57.1</v>
      </c>
      <c r="P887" s="788">
        <f t="shared" si="369"/>
        <v>56.475999999999999</v>
      </c>
      <c r="Q887" s="714">
        <v>55.9</v>
      </c>
      <c r="R887" s="714">
        <v>55.2</v>
      </c>
      <c r="S887" s="714">
        <v>54.8</v>
      </c>
      <c r="T887" s="788">
        <f t="shared" si="370"/>
        <v>54.797999999999995</v>
      </c>
      <c r="U887" s="788">
        <f t="shared" si="371"/>
        <v>54.76</v>
      </c>
      <c r="V887" s="671">
        <f t="shared" si="374"/>
        <v>54.75</v>
      </c>
      <c r="W887" s="714">
        <v>54.7</v>
      </c>
      <c r="X887" s="671">
        <f t="shared" si="375"/>
        <v>54.7</v>
      </c>
      <c r="Y887" s="714">
        <v>54.7</v>
      </c>
      <c r="Z887" s="671">
        <f t="shared" si="376"/>
        <v>54.6</v>
      </c>
      <c r="AA887" s="714">
        <v>54.5</v>
      </c>
      <c r="AB887" s="714">
        <v>54</v>
      </c>
      <c r="AC887" s="714">
        <v>53.2</v>
      </c>
      <c r="AD887" s="714">
        <v>52</v>
      </c>
      <c r="AE887" s="714">
        <v>50.4</v>
      </c>
      <c r="AF887" s="714">
        <v>48.5</v>
      </c>
      <c r="AG887" s="714">
        <v>46.1</v>
      </c>
      <c r="AH887" s="714">
        <v>43.4</v>
      </c>
      <c r="AI887" s="715">
        <v>40.200000000000003</v>
      </c>
      <c r="AJ887" s="1102"/>
      <c r="AK887" s="1102"/>
    </row>
    <row r="888" spans="1:37" x14ac:dyDescent="0.2">
      <c r="A888" s="562"/>
      <c r="B888" s="991"/>
      <c r="C888" s="994"/>
      <c r="D888" s="1068"/>
      <c r="E888" s="1069"/>
      <c r="F888" s="975"/>
      <c r="G888" s="978"/>
      <c r="H888" s="1074"/>
      <c r="I888" s="673" t="s">
        <v>23</v>
      </c>
      <c r="J888" s="1049"/>
      <c r="K888" s="674"/>
      <c r="L888" s="650" t="s">
        <v>649</v>
      </c>
      <c r="M888" s="675"/>
      <c r="N888" s="714">
        <v>60</v>
      </c>
      <c r="O888" s="714">
        <v>57.1</v>
      </c>
      <c r="P888" s="788">
        <f t="shared" si="369"/>
        <v>56.475999999999999</v>
      </c>
      <c r="Q888" s="714">
        <v>55.9</v>
      </c>
      <c r="R888" s="714">
        <v>55.2</v>
      </c>
      <c r="S888" s="714">
        <v>54.8</v>
      </c>
      <c r="T888" s="788">
        <f t="shared" si="370"/>
        <v>54.797999999999995</v>
      </c>
      <c r="U888" s="788">
        <f t="shared" si="371"/>
        <v>54.76</v>
      </c>
      <c r="V888" s="671">
        <f t="shared" si="374"/>
        <v>54.75</v>
      </c>
      <c r="W888" s="714">
        <v>54.7</v>
      </c>
      <c r="X888" s="671">
        <f t="shared" si="375"/>
        <v>54.7</v>
      </c>
      <c r="Y888" s="714">
        <v>54.7</v>
      </c>
      <c r="Z888" s="671">
        <f t="shared" si="376"/>
        <v>54.6</v>
      </c>
      <c r="AA888" s="714">
        <v>54.5</v>
      </c>
      <c r="AB888" s="714">
        <v>54</v>
      </c>
      <c r="AC888" s="714">
        <v>53.2</v>
      </c>
      <c r="AD888" s="714">
        <v>52</v>
      </c>
      <c r="AE888" s="714">
        <v>50.4</v>
      </c>
      <c r="AF888" s="714">
        <v>48.5</v>
      </c>
      <c r="AG888" s="714">
        <v>46.1</v>
      </c>
      <c r="AH888" s="714">
        <v>43.4</v>
      </c>
      <c r="AI888" s="715">
        <v>40.200000000000003</v>
      </c>
      <c r="AJ888" s="1102"/>
      <c r="AK888" s="1102"/>
    </row>
    <row r="889" spans="1:37" ht="13.5" thickBot="1" x14ac:dyDescent="0.25">
      <c r="A889" s="562"/>
      <c r="B889" s="678" t="s">
        <v>57</v>
      </c>
      <c r="C889" s="679" t="s">
        <v>652</v>
      </c>
      <c r="D889" s="680" t="s">
        <v>87</v>
      </c>
      <c r="E889" s="681"/>
      <c r="F889" s="682" t="s">
        <v>632</v>
      </c>
      <c r="G889" s="683" t="s">
        <v>647</v>
      </c>
      <c r="H889" s="684" t="s">
        <v>24</v>
      </c>
      <c r="I889" s="679">
        <v>2007</v>
      </c>
      <c r="J889" s="1110"/>
      <c r="K889" s="685">
        <v>85</v>
      </c>
      <c r="L889" s="685">
        <v>60</v>
      </c>
      <c r="M889" s="685">
        <v>60</v>
      </c>
      <c r="N889" s="714">
        <v>60</v>
      </c>
      <c r="O889" s="685">
        <v>57.1</v>
      </c>
      <c r="P889" s="791">
        <f t="shared" si="369"/>
        <v>56.475999999999999</v>
      </c>
      <c r="Q889" s="685">
        <v>55.9</v>
      </c>
      <c r="R889" s="685">
        <v>55.2</v>
      </c>
      <c r="S889" s="685">
        <v>54.8</v>
      </c>
      <c r="T889" s="791">
        <f t="shared" si="370"/>
        <v>54.797999999999995</v>
      </c>
      <c r="U889" s="791">
        <f t="shared" si="371"/>
        <v>54.76</v>
      </c>
      <c r="V889" s="671">
        <f t="shared" si="374"/>
        <v>54.75</v>
      </c>
      <c r="W889" s="685">
        <v>54.7</v>
      </c>
      <c r="X889" s="671">
        <f t="shared" si="375"/>
        <v>54.7</v>
      </c>
      <c r="Y889" s="685">
        <v>54.7</v>
      </c>
      <c r="Z889" s="671">
        <f t="shared" si="376"/>
        <v>54.6</v>
      </c>
      <c r="AA889" s="685">
        <v>54.5</v>
      </c>
      <c r="AB889" s="685">
        <v>54</v>
      </c>
      <c r="AC889" s="685">
        <v>53.2</v>
      </c>
      <c r="AD889" s="685">
        <v>52</v>
      </c>
      <c r="AE889" s="685">
        <v>50.4</v>
      </c>
      <c r="AF889" s="685">
        <v>48.5</v>
      </c>
      <c r="AG889" s="685">
        <v>46.1</v>
      </c>
      <c r="AH889" s="685">
        <v>43.4</v>
      </c>
      <c r="AI889" s="686">
        <v>40.200000000000003</v>
      </c>
      <c r="AJ889" s="1102"/>
      <c r="AK889" s="1102"/>
    </row>
    <row r="890" spans="1:37" ht="13.5" thickBot="1" x14ac:dyDescent="0.25">
      <c r="A890" s="562"/>
      <c r="B890" s="651"/>
      <c r="C890" s="651"/>
      <c r="D890" s="651"/>
      <c r="E890" s="651"/>
      <c r="F890" s="652"/>
      <c r="G890" s="651"/>
      <c r="H890" s="687" t="s">
        <v>94</v>
      </c>
      <c r="I890" s="688"/>
      <c r="J890" s="689"/>
      <c r="K890" s="690">
        <f>MIN(K868:K889)</f>
        <v>85</v>
      </c>
      <c r="L890" s="724">
        <f t="shared" ref="L890:AC890" si="377">MIN(L868:L889)</f>
        <v>60</v>
      </c>
      <c r="M890" s="724">
        <f t="shared" si="377"/>
        <v>60</v>
      </c>
      <c r="N890" s="724"/>
      <c r="O890" s="724">
        <f t="shared" si="377"/>
        <v>57.1</v>
      </c>
      <c r="P890" s="789">
        <f t="shared" si="369"/>
        <v>56.475999999999999</v>
      </c>
      <c r="Q890" s="724">
        <f t="shared" si="377"/>
        <v>55.9</v>
      </c>
      <c r="R890" s="724">
        <f t="shared" si="377"/>
        <v>55.2</v>
      </c>
      <c r="S890" s="724">
        <f t="shared" si="377"/>
        <v>54.8</v>
      </c>
      <c r="T890" s="789">
        <f t="shared" si="370"/>
        <v>54.797999999999995</v>
      </c>
      <c r="U890" s="789">
        <f t="shared" si="371"/>
        <v>54.76</v>
      </c>
      <c r="V890" s="724"/>
      <c r="W890" s="724">
        <f t="shared" si="377"/>
        <v>54.7</v>
      </c>
      <c r="X890" s="724"/>
      <c r="Y890" s="724">
        <f t="shared" si="377"/>
        <v>54.7</v>
      </c>
      <c r="Z890" s="724"/>
      <c r="AA890" s="724">
        <f t="shared" si="377"/>
        <v>54.5</v>
      </c>
      <c r="AB890" s="724">
        <f t="shared" si="377"/>
        <v>54</v>
      </c>
      <c r="AC890" s="724">
        <f t="shared" si="377"/>
        <v>53.2</v>
      </c>
      <c r="AD890" s="691"/>
      <c r="AE890" s="691"/>
      <c r="AF890" s="691"/>
      <c r="AG890" s="691"/>
      <c r="AH890" s="691"/>
      <c r="AI890" s="692"/>
      <c r="AJ890" s="1103"/>
      <c r="AK890" s="1103"/>
    </row>
    <row r="891" spans="1:37" x14ac:dyDescent="0.2">
      <c r="A891" s="562"/>
      <c r="I891" s="562"/>
      <c r="J891" s="562"/>
      <c r="K891" s="562"/>
      <c r="L891" s="562"/>
      <c r="M891" s="562"/>
      <c r="N891" s="562"/>
      <c r="O891" s="562"/>
      <c r="Q891" s="562"/>
      <c r="R891" s="562"/>
      <c r="S891" s="562"/>
      <c r="V891" s="562"/>
      <c r="W891" s="562"/>
      <c r="X891" s="562"/>
      <c r="Y891" s="562"/>
      <c r="Z891" s="562"/>
      <c r="AA891" s="562"/>
      <c r="AB891" s="562"/>
      <c r="AC891" s="562"/>
      <c r="AD891" s="562"/>
      <c r="AE891" s="562"/>
      <c r="AF891" s="562"/>
      <c r="AG891" s="562"/>
      <c r="AH891" s="562"/>
      <c r="AI891" s="562"/>
      <c r="AJ891" s="562"/>
      <c r="AK891" s="562"/>
    </row>
    <row r="892" spans="1:37" ht="13.5" thickBot="1" x14ac:dyDescent="0.25">
      <c r="A892" s="562"/>
      <c r="B892" s="649"/>
      <c r="C892" s="649"/>
      <c r="D892" s="649"/>
      <c r="E892" s="649"/>
      <c r="F892" s="649"/>
      <c r="G892" s="649"/>
      <c r="H892" s="649"/>
      <c r="I892" s="649"/>
      <c r="J892" s="649"/>
      <c r="K892" s="649"/>
      <c r="L892" s="649"/>
      <c r="M892" s="649"/>
      <c r="N892" s="649"/>
      <c r="O892" s="649"/>
      <c r="Q892" s="649"/>
      <c r="R892" s="649"/>
      <c r="S892" s="649"/>
      <c r="V892" s="649"/>
      <c r="W892" s="649"/>
      <c r="X892" s="649"/>
      <c r="Y892" s="649"/>
      <c r="Z892" s="649"/>
      <c r="AA892" s="649"/>
      <c r="AB892" s="649"/>
      <c r="AC892" s="649"/>
      <c r="AD892" s="649"/>
      <c r="AE892" s="649"/>
      <c r="AF892" s="649"/>
      <c r="AG892" s="649"/>
      <c r="AH892" s="649"/>
      <c r="AI892" s="649"/>
      <c r="AJ892" s="649"/>
      <c r="AK892" s="649"/>
    </row>
    <row r="893" spans="1:37" ht="12.75" customHeight="1" x14ac:dyDescent="0.2">
      <c r="A893" s="562"/>
      <c r="B893" s="1031"/>
      <c r="C893" s="1032"/>
      <c r="D893" s="1032"/>
      <c r="E893" s="1032"/>
      <c r="F893" s="1032"/>
      <c r="G893" s="1032"/>
      <c r="H893" s="1032"/>
      <c r="I893" s="1032"/>
      <c r="J893" s="1033"/>
      <c r="K893" s="653" t="s">
        <v>95</v>
      </c>
      <c r="L893" s="654"/>
      <c r="M893" s="654"/>
      <c r="N893" s="654"/>
      <c r="O893" s="654"/>
      <c r="P893" s="701"/>
      <c r="Q893" s="654"/>
      <c r="R893" s="654"/>
      <c r="S893" s="654"/>
      <c r="T893" s="701"/>
      <c r="U893" s="701"/>
      <c r="V893" s="654"/>
      <c r="W893" s="654"/>
      <c r="X893" s="654"/>
      <c r="Y893" s="654"/>
      <c r="Z893" s="654"/>
      <c r="AA893" s="654"/>
      <c r="AB893" s="654"/>
      <c r="AC893" s="654"/>
      <c r="AD893" s="654"/>
      <c r="AE893" s="654"/>
      <c r="AF893" s="654"/>
      <c r="AG893" s="654"/>
      <c r="AH893" s="654"/>
      <c r="AI893" s="655"/>
      <c r="AJ893" s="968" t="s">
        <v>667</v>
      </c>
      <c r="AK893" s="968" t="s">
        <v>666</v>
      </c>
    </row>
    <row r="894" spans="1:37" ht="13.5" thickBot="1" x14ac:dyDescent="0.25">
      <c r="A894" s="562"/>
      <c r="B894" s="1093"/>
      <c r="C894" s="1094"/>
      <c r="D894" s="1094"/>
      <c r="E894" s="1094"/>
      <c r="F894" s="1094"/>
      <c r="G894" s="1094"/>
      <c r="H894" s="1094"/>
      <c r="I894" s="1094"/>
      <c r="J894" s="1095"/>
      <c r="K894" s="656" t="s">
        <v>169</v>
      </c>
      <c r="L894" s="657"/>
      <c r="M894" s="657"/>
      <c r="N894" s="657"/>
      <c r="O894" s="657"/>
      <c r="P894" s="704"/>
      <c r="Q894" s="657"/>
      <c r="R894" s="657"/>
      <c r="S894" s="657"/>
      <c r="T894" s="704"/>
      <c r="U894" s="704"/>
      <c r="V894" s="657"/>
      <c r="W894" s="657"/>
      <c r="X894" s="657"/>
      <c r="Y894" s="657"/>
      <c r="Z894" s="657"/>
      <c r="AA894" s="657"/>
      <c r="AB894" s="657"/>
      <c r="AC894" s="657"/>
      <c r="AD894" s="657"/>
      <c r="AE894" s="657"/>
      <c r="AF894" s="657"/>
      <c r="AG894" s="657"/>
      <c r="AH894" s="657"/>
      <c r="AI894" s="658"/>
      <c r="AJ894" s="1102"/>
      <c r="AK894" s="1102"/>
    </row>
    <row r="895" spans="1:37" ht="26.25" thickBot="1" x14ac:dyDescent="0.25">
      <c r="A895" s="562"/>
      <c r="B895" s="659" t="s">
        <v>41</v>
      </c>
      <c r="C895" s="660" t="s">
        <v>42</v>
      </c>
      <c r="D895" s="661" t="s">
        <v>43</v>
      </c>
      <c r="E895" s="662"/>
      <c r="F895" s="710" t="s">
        <v>177</v>
      </c>
      <c r="G895" s="663" t="s">
        <v>47</v>
      </c>
      <c r="H895" s="664" t="s">
        <v>0</v>
      </c>
      <c r="I895" s="665" t="s">
        <v>1</v>
      </c>
      <c r="J895" s="665" t="s">
        <v>2</v>
      </c>
      <c r="K895" s="666" t="s">
        <v>3</v>
      </c>
      <c r="L895" s="666" t="s">
        <v>4</v>
      </c>
      <c r="M895" s="667" t="s">
        <v>5</v>
      </c>
      <c r="N895" s="665">
        <v>100</v>
      </c>
      <c r="O895" s="668">
        <v>150</v>
      </c>
      <c r="P895" s="779">
        <v>176</v>
      </c>
      <c r="Q895" s="668">
        <v>200</v>
      </c>
      <c r="R895" s="668">
        <v>250</v>
      </c>
      <c r="S895" s="668">
        <v>300</v>
      </c>
      <c r="T895" s="779">
        <v>302</v>
      </c>
      <c r="U895" s="779">
        <v>340</v>
      </c>
      <c r="V895" s="668">
        <v>350</v>
      </c>
      <c r="W895" s="668">
        <v>400</v>
      </c>
      <c r="X895" s="668">
        <v>450</v>
      </c>
      <c r="Y895" s="668">
        <v>500</v>
      </c>
      <c r="Z895" s="668">
        <v>550</v>
      </c>
      <c r="AA895" s="668">
        <v>600</v>
      </c>
      <c r="AB895" s="668">
        <v>650</v>
      </c>
      <c r="AC895" s="668">
        <v>700</v>
      </c>
      <c r="AD895" s="668">
        <v>750</v>
      </c>
      <c r="AE895" s="668">
        <v>800</v>
      </c>
      <c r="AF895" s="668">
        <v>850</v>
      </c>
      <c r="AG895" s="668">
        <v>900</v>
      </c>
      <c r="AH895" s="668">
        <v>950</v>
      </c>
      <c r="AI895" s="669">
        <v>1000</v>
      </c>
      <c r="AJ895" s="1102"/>
      <c r="AK895" s="1102"/>
    </row>
    <row r="896" spans="1:37" x14ac:dyDescent="0.2">
      <c r="A896" s="562"/>
      <c r="B896" s="989" t="s">
        <v>52</v>
      </c>
      <c r="C896" s="992" t="s">
        <v>219</v>
      </c>
      <c r="D896" s="1104" t="s">
        <v>74</v>
      </c>
      <c r="E896" s="1105"/>
      <c r="F896" s="1106"/>
      <c r="G896" s="1107"/>
      <c r="H896" s="1108" t="s">
        <v>24</v>
      </c>
      <c r="I896" s="670">
        <v>1989</v>
      </c>
      <c r="J896" s="1109" t="s">
        <v>669</v>
      </c>
      <c r="K896" s="671">
        <v>75</v>
      </c>
      <c r="L896" s="671">
        <v>30</v>
      </c>
      <c r="M896" s="671"/>
      <c r="N896" s="671">
        <v>30</v>
      </c>
      <c r="O896" s="671">
        <f t="shared" ref="O896:O908" si="378">N896-(0.5*(N896-Q896))</f>
        <v>27.9</v>
      </c>
      <c r="P896" s="787">
        <f>IF(O896="",IF(N896="","",(N896-(N896-Q896)/($Q$5-$N$5)*($P$5-$N$5))),(O896-(O896-Q896)/($Q$5-$O$5)*($P$5-$O$5)))</f>
        <v>26.808</v>
      </c>
      <c r="Q896" s="671">
        <v>25.8</v>
      </c>
      <c r="R896" s="671">
        <f t="shared" ref="R896:R908" si="379">Q896-(0.5*(Q896-S896))</f>
        <v>24.55</v>
      </c>
      <c r="S896" s="671">
        <v>23.3</v>
      </c>
      <c r="T896" s="787">
        <f>IF(S896="","",(S896-(S896-W896)/($W$5-$S$5)*($T$5-$S$5)))</f>
        <v>23.262</v>
      </c>
      <c r="U896" s="787">
        <f>IF(S896="","",(S896-(S896-W896)/($W$5-$S$5)*($U$5-$S$5)))</f>
        <v>22.54</v>
      </c>
      <c r="V896" s="671">
        <f t="shared" ref="V896:V917" si="380">S896-(0.5*(S896-W896))</f>
        <v>22.35</v>
      </c>
      <c r="W896" s="671">
        <v>21.4</v>
      </c>
      <c r="X896" s="671">
        <f t="shared" ref="X896:Z917" si="381">W896-(0.5*(W896-Y896))</f>
        <v>20.65</v>
      </c>
      <c r="Y896" s="671">
        <v>19.899999999999999</v>
      </c>
      <c r="Z896" s="671">
        <f t="shared" si="381"/>
        <v>19.350000000000001</v>
      </c>
      <c r="AA896" s="671">
        <v>18.8</v>
      </c>
      <c r="AB896" s="671">
        <v>18.5</v>
      </c>
      <c r="AC896" s="671">
        <v>18.100000000000001</v>
      </c>
      <c r="AD896" s="671">
        <v>17.8</v>
      </c>
      <c r="AE896" s="671">
        <v>17.600000000000001</v>
      </c>
      <c r="AF896" s="671">
        <v>17.399999999999999</v>
      </c>
      <c r="AG896" s="671">
        <v>17.3</v>
      </c>
      <c r="AH896" s="671">
        <v>17.100000000000001</v>
      </c>
      <c r="AI896" s="672">
        <v>17</v>
      </c>
      <c r="AJ896" s="1102"/>
      <c r="AK896" s="1102"/>
    </row>
    <row r="897" spans="1:37" x14ac:dyDescent="0.2">
      <c r="A897" s="562"/>
      <c r="B897" s="990"/>
      <c r="C897" s="993"/>
      <c r="D897" s="1066"/>
      <c r="E897" s="1067"/>
      <c r="F897" s="974"/>
      <c r="G897" s="977"/>
      <c r="H897" s="1073"/>
      <c r="I897" s="673" t="s">
        <v>32</v>
      </c>
      <c r="J897" s="1049"/>
      <c r="K897" s="674"/>
      <c r="L897" s="675" t="s">
        <v>649</v>
      </c>
      <c r="M897" s="675"/>
      <c r="N897" s="671">
        <v>30</v>
      </c>
      <c r="O897" s="671">
        <f t="shared" si="378"/>
        <v>27.9</v>
      </c>
      <c r="P897" s="788">
        <f t="shared" ref="P897:P918" si="382">IF(O897="",IF(N897="","",(N897-(N897-Q897)/($Q$5-$N$5)*($P$5-$N$5))),(O897-(O897-Q897)/($Q$5-$O$5)*($P$5-$O$5)))</f>
        <v>26.808</v>
      </c>
      <c r="Q897" s="671">
        <v>25.8</v>
      </c>
      <c r="R897" s="671">
        <f t="shared" si="379"/>
        <v>24.55</v>
      </c>
      <c r="S897" s="671">
        <v>23.3</v>
      </c>
      <c r="T897" s="788">
        <f t="shared" ref="T897:T918" si="383">IF(S897="","",(S897-(S897-W897)/($W$5-$S$5)*($T$5-$S$5)))</f>
        <v>23.262</v>
      </c>
      <c r="U897" s="788">
        <f t="shared" ref="U897:U918" si="384">IF(S897="","",(S897-(S897-W897)/($W$5-$S$5)*($U$5-$S$5)))</f>
        <v>22.54</v>
      </c>
      <c r="V897" s="671">
        <f t="shared" si="380"/>
        <v>22.35</v>
      </c>
      <c r="W897" s="671">
        <v>21.4</v>
      </c>
      <c r="X897" s="671">
        <f t="shared" si="381"/>
        <v>20.65</v>
      </c>
      <c r="Y897" s="671">
        <v>19.899999999999999</v>
      </c>
      <c r="Z897" s="671">
        <f t="shared" ref="Z897" si="385">Y897-(0.5*(Y897-AA897))</f>
        <v>19.350000000000001</v>
      </c>
      <c r="AA897" s="671">
        <v>18.8</v>
      </c>
      <c r="AB897" s="671">
        <v>18.5</v>
      </c>
      <c r="AC897" s="671">
        <v>18.100000000000001</v>
      </c>
      <c r="AD897" s="671">
        <v>17.8</v>
      </c>
      <c r="AE897" s="671">
        <v>17.600000000000001</v>
      </c>
      <c r="AF897" s="671">
        <v>17.399999999999999</v>
      </c>
      <c r="AG897" s="671">
        <v>17.3</v>
      </c>
      <c r="AH897" s="671">
        <v>17.100000000000001</v>
      </c>
      <c r="AI897" s="672">
        <v>17</v>
      </c>
      <c r="AJ897" s="1102"/>
      <c r="AK897" s="1102"/>
    </row>
    <row r="898" spans="1:37" x14ac:dyDescent="0.2">
      <c r="A898" s="562"/>
      <c r="B898" s="990"/>
      <c r="C898" s="993"/>
      <c r="D898" s="1066"/>
      <c r="E898" s="1067"/>
      <c r="F898" s="974"/>
      <c r="G898" s="977"/>
      <c r="H898" s="1073"/>
      <c r="I898" s="673" t="s">
        <v>35</v>
      </c>
      <c r="J898" s="1049"/>
      <c r="K898" s="674"/>
      <c r="L898" s="675" t="s">
        <v>649</v>
      </c>
      <c r="M898" s="675"/>
      <c r="N898" s="671">
        <v>30</v>
      </c>
      <c r="O898" s="671">
        <f t="shared" si="378"/>
        <v>27.9</v>
      </c>
      <c r="P898" s="788">
        <f t="shared" si="382"/>
        <v>26.808</v>
      </c>
      <c r="Q898" s="671">
        <v>25.8</v>
      </c>
      <c r="R898" s="671">
        <f t="shared" si="379"/>
        <v>24.55</v>
      </c>
      <c r="S898" s="671">
        <v>23.3</v>
      </c>
      <c r="T898" s="788">
        <f t="shared" si="383"/>
        <v>23.262</v>
      </c>
      <c r="U898" s="788">
        <f t="shared" si="384"/>
        <v>22.54</v>
      </c>
      <c r="V898" s="671">
        <f t="shared" si="380"/>
        <v>22.35</v>
      </c>
      <c r="W898" s="671">
        <v>21.4</v>
      </c>
      <c r="X898" s="671">
        <f t="shared" si="381"/>
        <v>20.65</v>
      </c>
      <c r="Y898" s="671">
        <v>19.899999999999999</v>
      </c>
      <c r="Z898" s="671">
        <f t="shared" ref="Z898" si="386">Y898-(0.5*(Y898-AA898))</f>
        <v>19.350000000000001</v>
      </c>
      <c r="AA898" s="671">
        <v>18.8</v>
      </c>
      <c r="AB898" s="671">
        <v>18.5</v>
      </c>
      <c r="AC898" s="671">
        <v>18.100000000000001</v>
      </c>
      <c r="AD898" s="671">
        <v>17.8</v>
      </c>
      <c r="AE898" s="671">
        <v>17.600000000000001</v>
      </c>
      <c r="AF898" s="671">
        <v>17.399999999999999</v>
      </c>
      <c r="AG898" s="671">
        <v>17.3</v>
      </c>
      <c r="AH898" s="671">
        <v>17.100000000000001</v>
      </c>
      <c r="AI898" s="672">
        <v>17</v>
      </c>
      <c r="AJ898" s="1102"/>
      <c r="AK898" s="1102"/>
    </row>
    <row r="899" spans="1:37" x14ac:dyDescent="0.2">
      <c r="A899" s="562"/>
      <c r="B899" s="991"/>
      <c r="C899" s="994"/>
      <c r="D899" s="1068"/>
      <c r="E899" s="1069"/>
      <c r="F899" s="975"/>
      <c r="G899" s="978"/>
      <c r="H899" s="1074"/>
      <c r="I899" s="673" t="s">
        <v>10</v>
      </c>
      <c r="J899" s="1049"/>
      <c r="K899" s="674"/>
      <c r="L899" s="675" t="s">
        <v>649</v>
      </c>
      <c r="M899" s="675"/>
      <c r="N899" s="671">
        <v>30</v>
      </c>
      <c r="O899" s="671">
        <f t="shared" si="378"/>
        <v>27.9</v>
      </c>
      <c r="P899" s="788">
        <f t="shared" si="382"/>
        <v>26.808</v>
      </c>
      <c r="Q899" s="671">
        <v>25.8</v>
      </c>
      <c r="R899" s="671">
        <f t="shared" si="379"/>
        <v>24.55</v>
      </c>
      <c r="S899" s="671">
        <v>23.3</v>
      </c>
      <c r="T899" s="788">
        <f t="shared" si="383"/>
        <v>23.262</v>
      </c>
      <c r="U899" s="788">
        <f t="shared" si="384"/>
        <v>22.54</v>
      </c>
      <c r="V899" s="671">
        <f t="shared" si="380"/>
        <v>22.35</v>
      </c>
      <c r="W899" s="671">
        <v>21.4</v>
      </c>
      <c r="X899" s="671">
        <f t="shared" si="381"/>
        <v>20.65</v>
      </c>
      <c r="Y899" s="671">
        <v>19.899999999999999</v>
      </c>
      <c r="Z899" s="671">
        <f t="shared" ref="Z899" si="387">Y899-(0.5*(Y899-AA899))</f>
        <v>19.350000000000001</v>
      </c>
      <c r="AA899" s="671">
        <v>18.8</v>
      </c>
      <c r="AB899" s="671">
        <v>18.5</v>
      </c>
      <c r="AC899" s="671">
        <v>18.100000000000001</v>
      </c>
      <c r="AD899" s="671">
        <v>17.8</v>
      </c>
      <c r="AE899" s="671">
        <v>17.600000000000001</v>
      </c>
      <c r="AF899" s="671">
        <v>17.399999999999999</v>
      </c>
      <c r="AG899" s="671">
        <v>17.3</v>
      </c>
      <c r="AH899" s="671">
        <v>17.100000000000001</v>
      </c>
      <c r="AI899" s="672">
        <v>17</v>
      </c>
      <c r="AJ899" s="1102"/>
      <c r="AK899" s="1102"/>
    </row>
    <row r="900" spans="1:37" x14ac:dyDescent="0.2">
      <c r="A900" s="562"/>
      <c r="B900" s="1063" t="s">
        <v>57</v>
      </c>
      <c r="C900" s="1051" t="s">
        <v>85</v>
      </c>
      <c r="D900" s="1064" t="s">
        <v>75</v>
      </c>
      <c r="E900" s="1065"/>
      <c r="F900" s="1070" t="s">
        <v>660</v>
      </c>
      <c r="G900" s="1071" t="s">
        <v>196</v>
      </c>
      <c r="H900" s="1072" t="s">
        <v>24</v>
      </c>
      <c r="I900" s="673">
        <v>1992</v>
      </c>
      <c r="J900" s="1049"/>
      <c r="K900" s="676">
        <v>75</v>
      </c>
      <c r="L900" s="676">
        <v>30</v>
      </c>
      <c r="M900" s="676">
        <v>30</v>
      </c>
      <c r="N900" s="671">
        <v>30</v>
      </c>
      <c r="O900" s="671">
        <f t="shared" si="378"/>
        <v>27.9</v>
      </c>
      <c r="P900" s="788">
        <f t="shared" si="382"/>
        <v>26.808</v>
      </c>
      <c r="Q900" s="671">
        <v>25.8</v>
      </c>
      <c r="R900" s="671">
        <f t="shared" si="379"/>
        <v>24.55</v>
      </c>
      <c r="S900" s="671">
        <v>23.3</v>
      </c>
      <c r="T900" s="788">
        <f t="shared" si="383"/>
        <v>23.262</v>
      </c>
      <c r="U900" s="788">
        <f t="shared" si="384"/>
        <v>22.54</v>
      </c>
      <c r="V900" s="671">
        <f t="shared" si="380"/>
        <v>22.35</v>
      </c>
      <c r="W900" s="671">
        <v>21.4</v>
      </c>
      <c r="X900" s="671">
        <f t="shared" si="381"/>
        <v>20.65</v>
      </c>
      <c r="Y900" s="671">
        <v>19.899999999999999</v>
      </c>
      <c r="Z900" s="671">
        <f t="shared" ref="Z900" si="388">Y900-(0.5*(Y900-AA900))</f>
        <v>19.350000000000001</v>
      </c>
      <c r="AA900" s="671">
        <v>18.8</v>
      </c>
      <c r="AB900" s="671">
        <v>18.5</v>
      </c>
      <c r="AC900" s="671">
        <v>18.100000000000001</v>
      </c>
      <c r="AD900" s="671">
        <v>17.8</v>
      </c>
      <c r="AE900" s="671">
        <v>17.600000000000001</v>
      </c>
      <c r="AF900" s="671">
        <v>17.399999999999999</v>
      </c>
      <c r="AG900" s="671">
        <v>17.3</v>
      </c>
      <c r="AH900" s="671">
        <v>17.100000000000001</v>
      </c>
      <c r="AI900" s="672">
        <v>17</v>
      </c>
      <c r="AJ900" s="1102"/>
      <c r="AK900" s="1102"/>
    </row>
    <row r="901" spans="1:37" x14ac:dyDescent="0.2">
      <c r="A901" s="562"/>
      <c r="B901" s="990"/>
      <c r="C901" s="993"/>
      <c r="D901" s="1066"/>
      <c r="E901" s="1067"/>
      <c r="F901" s="974"/>
      <c r="G901" s="977"/>
      <c r="H901" s="1073"/>
      <c r="I901" s="673" t="s">
        <v>11</v>
      </c>
      <c r="J901" s="1049"/>
      <c r="K901" s="712"/>
      <c r="L901" s="713" t="s">
        <v>649</v>
      </c>
      <c r="M901" s="713"/>
      <c r="N901" s="671">
        <v>30</v>
      </c>
      <c r="O901" s="671">
        <f t="shared" si="378"/>
        <v>27.9</v>
      </c>
      <c r="P901" s="788">
        <f t="shared" si="382"/>
        <v>26.808</v>
      </c>
      <c r="Q901" s="671">
        <v>25.8</v>
      </c>
      <c r="R901" s="671">
        <f t="shared" si="379"/>
        <v>24.55</v>
      </c>
      <c r="S901" s="671">
        <v>23.3</v>
      </c>
      <c r="T901" s="788">
        <f t="shared" si="383"/>
        <v>23.262</v>
      </c>
      <c r="U901" s="788">
        <f t="shared" si="384"/>
        <v>22.54</v>
      </c>
      <c r="V901" s="671">
        <f t="shared" si="380"/>
        <v>22.35</v>
      </c>
      <c r="W901" s="671">
        <v>21.4</v>
      </c>
      <c r="X901" s="671">
        <f t="shared" si="381"/>
        <v>20.65</v>
      </c>
      <c r="Y901" s="671">
        <v>19.899999999999999</v>
      </c>
      <c r="Z901" s="671">
        <f t="shared" ref="Z901" si="389">Y901-(0.5*(Y901-AA901))</f>
        <v>19.350000000000001</v>
      </c>
      <c r="AA901" s="671">
        <v>18.8</v>
      </c>
      <c r="AB901" s="671">
        <v>18.5</v>
      </c>
      <c r="AC901" s="671">
        <v>18.100000000000001</v>
      </c>
      <c r="AD901" s="671">
        <v>17.8</v>
      </c>
      <c r="AE901" s="671">
        <v>17.600000000000001</v>
      </c>
      <c r="AF901" s="671">
        <v>17.399999999999999</v>
      </c>
      <c r="AG901" s="671">
        <v>17.3</v>
      </c>
      <c r="AH901" s="671">
        <v>17.100000000000001</v>
      </c>
      <c r="AI901" s="672">
        <v>17</v>
      </c>
      <c r="AJ901" s="1102"/>
      <c r="AK901" s="1102"/>
    </row>
    <row r="902" spans="1:37" x14ac:dyDescent="0.2">
      <c r="A902" s="562"/>
      <c r="B902" s="990"/>
      <c r="C902" s="993"/>
      <c r="D902" s="1066"/>
      <c r="E902" s="1067"/>
      <c r="F902" s="974"/>
      <c r="G902" s="977"/>
      <c r="H902" s="1073"/>
      <c r="I902" s="673" t="s">
        <v>12</v>
      </c>
      <c r="J902" s="1049"/>
      <c r="K902" s="674"/>
      <c r="L902" s="675" t="s">
        <v>649</v>
      </c>
      <c r="M902" s="675"/>
      <c r="N902" s="671">
        <v>30</v>
      </c>
      <c r="O902" s="671">
        <f t="shared" si="378"/>
        <v>27.9</v>
      </c>
      <c r="P902" s="788">
        <f t="shared" si="382"/>
        <v>26.808</v>
      </c>
      <c r="Q902" s="671">
        <v>25.8</v>
      </c>
      <c r="R902" s="671">
        <f t="shared" si="379"/>
        <v>24.55</v>
      </c>
      <c r="S902" s="671">
        <v>23.3</v>
      </c>
      <c r="T902" s="788">
        <f t="shared" si="383"/>
        <v>23.262</v>
      </c>
      <c r="U902" s="788">
        <f t="shared" si="384"/>
        <v>22.54</v>
      </c>
      <c r="V902" s="671">
        <f t="shared" si="380"/>
        <v>22.35</v>
      </c>
      <c r="W902" s="671">
        <v>21.4</v>
      </c>
      <c r="X902" s="671">
        <f t="shared" si="381"/>
        <v>20.65</v>
      </c>
      <c r="Y902" s="671">
        <v>19.899999999999999</v>
      </c>
      <c r="Z902" s="671">
        <f t="shared" ref="Z902" si="390">Y902-(0.5*(Y902-AA902))</f>
        <v>19.350000000000001</v>
      </c>
      <c r="AA902" s="671">
        <v>18.8</v>
      </c>
      <c r="AB902" s="671">
        <v>18.5</v>
      </c>
      <c r="AC902" s="671">
        <v>18.100000000000001</v>
      </c>
      <c r="AD902" s="671">
        <v>17.8</v>
      </c>
      <c r="AE902" s="671">
        <v>17.600000000000001</v>
      </c>
      <c r="AF902" s="671">
        <v>17.399999999999999</v>
      </c>
      <c r="AG902" s="671">
        <v>17.3</v>
      </c>
      <c r="AH902" s="671">
        <v>17.100000000000001</v>
      </c>
      <c r="AI902" s="672">
        <v>17</v>
      </c>
      <c r="AJ902" s="1102"/>
      <c r="AK902" s="1102"/>
    </row>
    <row r="903" spans="1:37" x14ac:dyDescent="0.2">
      <c r="A903" s="562"/>
      <c r="B903" s="991"/>
      <c r="C903" s="994"/>
      <c r="D903" s="1068"/>
      <c r="E903" s="1069"/>
      <c r="F903" s="975"/>
      <c r="G903" s="978"/>
      <c r="H903" s="1074"/>
      <c r="I903" s="673" t="s">
        <v>13</v>
      </c>
      <c r="J903" s="1049"/>
      <c r="K903" s="674"/>
      <c r="L903" s="675" t="s">
        <v>649</v>
      </c>
      <c r="M903" s="675"/>
      <c r="N903" s="671">
        <v>30</v>
      </c>
      <c r="O903" s="671">
        <f t="shared" si="378"/>
        <v>27.9</v>
      </c>
      <c r="P903" s="788">
        <f t="shared" si="382"/>
        <v>26.808</v>
      </c>
      <c r="Q903" s="671">
        <v>25.8</v>
      </c>
      <c r="R903" s="671">
        <f t="shared" si="379"/>
        <v>24.55</v>
      </c>
      <c r="S903" s="671">
        <v>23.3</v>
      </c>
      <c r="T903" s="788">
        <f t="shared" si="383"/>
        <v>23.262</v>
      </c>
      <c r="U903" s="788">
        <f t="shared" si="384"/>
        <v>22.54</v>
      </c>
      <c r="V903" s="671">
        <f t="shared" si="380"/>
        <v>22.35</v>
      </c>
      <c r="W903" s="671">
        <v>21.4</v>
      </c>
      <c r="X903" s="671">
        <f t="shared" si="381"/>
        <v>20.65</v>
      </c>
      <c r="Y903" s="671">
        <v>19.899999999999999</v>
      </c>
      <c r="Z903" s="671">
        <f t="shared" ref="Z903" si="391">Y903-(0.5*(Y903-AA903))</f>
        <v>19.350000000000001</v>
      </c>
      <c r="AA903" s="671">
        <v>18.8</v>
      </c>
      <c r="AB903" s="671">
        <v>18.5</v>
      </c>
      <c r="AC903" s="671">
        <v>18.100000000000001</v>
      </c>
      <c r="AD903" s="671">
        <v>17.8</v>
      </c>
      <c r="AE903" s="671">
        <v>17.600000000000001</v>
      </c>
      <c r="AF903" s="671">
        <v>17.399999999999999</v>
      </c>
      <c r="AG903" s="671">
        <v>17.3</v>
      </c>
      <c r="AH903" s="671">
        <v>17.100000000000001</v>
      </c>
      <c r="AI903" s="672">
        <v>17</v>
      </c>
      <c r="AJ903" s="1102"/>
      <c r="AK903" s="1102"/>
    </row>
    <row r="904" spans="1:37" x14ac:dyDescent="0.2">
      <c r="A904" s="562"/>
      <c r="B904" s="1063" t="s">
        <v>57</v>
      </c>
      <c r="C904" s="1051" t="s">
        <v>71</v>
      </c>
      <c r="D904" s="1064" t="s">
        <v>75</v>
      </c>
      <c r="E904" s="1065"/>
      <c r="F904" s="1070" t="s">
        <v>654</v>
      </c>
      <c r="G904" s="1071" t="s">
        <v>196</v>
      </c>
      <c r="H904" s="1072" t="s">
        <v>24</v>
      </c>
      <c r="I904" s="673">
        <v>1995</v>
      </c>
      <c r="J904" s="1049"/>
      <c r="K904" s="676">
        <v>75</v>
      </c>
      <c r="L904" s="676">
        <v>30</v>
      </c>
      <c r="M904" s="676">
        <v>30</v>
      </c>
      <c r="N904" s="671">
        <v>30</v>
      </c>
      <c r="O904" s="671">
        <f t="shared" si="378"/>
        <v>27.9</v>
      </c>
      <c r="P904" s="788">
        <f t="shared" si="382"/>
        <v>26.808</v>
      </c>
      <c r="Q904" s="671">
        <v>25.8</v>
      </c>
      <c r="R904" s="671">
        <f t="shared" si="379"/>
        <v>24.55</v>
      </c>
      <c r="S904" s="671">
        <v>23.3</v>
      </c>
      <c r="T904" s="788">
        <f t="shared" si="383"/>
        <v>23.262</v>
      </c>
      <c r="U904" s="788">
        <f t="shared" si="384"/>
        <v>22.54</v>
      </c>
      <c r="V904" s="671">
        <f t="shared" si="380"/>
        <v>22.35</v>
      </c>
      <c r="W904" s="671">
        <v>21.4</v>
      </c>
      <c r="X904" s="671">
        <f t="shared" si="381"/>
        <v>20.65</v>
      </c>
      <c r="Y904" s="671">
        <v>19.899999999999999</v>
      </c>
      <c r="Z904" s="671">
        <f t="shared" ref="Z904" si="392">Y904-(0.5*(Y904-AA904))</f>
        <v>19.350000000000001</v>
      </c>
      <c r="AA904" s="671">
        <v>18.8</v>
      </c>
      <c r="AB904" s="671">
        <v>18.5</v>
      </c>
      <c r="AC904" s="671">
        <v>18.100000000000001</v>
      </c>
      <c r="AD904" s="671">
        <v>17.8</v>
      </c>
      <c r="AE904" s="671">
        <v>17.600000000000001</v>
      </c>
      <c r="AF904" s="671">
        <v>17.399999999999999</v>
      </c>
      <c r="AG904" s="671">
        <v>17.3</v>
      </c>
      <c r="AH904" s="671">
        <v>17.100000000000001</v>
      </c>
      <c r="AI904" s="672">
        <v>17</v>
      </c>
      <c r="AJ904" s="1102"/>
      <c r="AK904" s="1102"/>
    </row>
    <row r="905" spans="1:37" x14ac:dyDescent="0.2">
      <c r="A905" s="562"/>
      <c r="B905" s="990"/>
      <c r="C905" s="993"/>
      <c r="D905" s="1066"/>
      <c r="E905" s="1067"/>
      <c r="F905" s="974"/>
      <c r="G905" s="977"/>
      <c r="H905" s="1073"/>
      <c r="I905" s="673" t="s">
        <v>26</v>
      </c>
      <c r="J905" s="1049"/>
      <c r="K905" s="674"/>
      <c r="L905" s="675" t="s">
        <v>649</v>
      </c>
      <c r="M905" s="675"/>
      <c r="N905" s="671">
        <v>30</v>
      </c>
      <c r="O905" s="671">
        <f t="shared" si="378"/>
        <v>27.9</v>
      </c>
      <c r="P905" s="788">
        <f t="shared" si="382"/>
        <v>26.808</v>
      </c>
      <c r="Q905" s="671">
        <v>25.8</v>
      </c>
      <c r="R905" s="671">
        <f t="shared" si="379"/>
        <v>24.55</v>
      </c>
      <c r="S905" s="671">
        <v>23.3</v>
      </c>
      <c r="T905" s="788">
        <f t="shared" si="383"/>
        <v>23.262</v>
      </c>
      <c r="U905" s="788">
        <f t="shared" si="384"/>
        <v>22.54</v>
      </c>
      <c r="V905" s="671">
        <f t="shared" si="380"/>
        <v>22.35</v>
      </c>
      <c r="W905" s="671">
        <v>21.4</v>
      </c>
      <c r="X905" s="671">
        <f t="shared" si="381"/>
        <v>20.65</v>
      </c>
      <c r="Y905" s="671">
        <v>19.899999999999999</v>
      </c>
      <c r="Z905" s="671">
        <f t="shared" ref="Z905" si="393">Y905-(0.5*(Y905-AA905))</f>
        <v>19.350000000000001</v>
      </c>
      <c r="AA905" s="671">
        <v>18.8</v>
      </c>
      <c r="AB905" s="671">
        <v>18.5</v>
      </c>
      <c r="AC905" s="671">
        <v>18.100000000000001</v>
      </c>
      <c r="AD905" s="671">
        <v>17.8</v>
      </c>
      <c r="AE905" s="671">
        <v>17.600000000000001</v>
      </c>
      <c r="AF905" s="671">
        <v>17.399999999999999</v>
      </c>
      <c r="AG905" s="671">
        <v>17.3</v>
      </c>
      <c r="AH905" s="671">
        <v>17.100000000000001</v>
      </c>
      <c r="AI905" s="672">
        <v>17</v>
      </c>
      <c r="AJ905" s="1102"/>
      <c r="AK905" s="1102"/>
    </row>
    <row r="906" spans="1:37" x14ac:dyDescent="0.2">
      <c r="A906" s="562"/>
      <c r="B906" s="990"/>
      <c r="C906" s="993"/>
      <c r="D906" s="1066"/>
      <c r="E906" s="1067"/>
      <c r="F906" s="974"/>
      <c r="G906" s="977"/>
      <c r="H906" s="1073"/>
      <c r="I906" s="673" t="s">
        <v>15</v>
      </c>
      <c r="J906" s="1049"/>
      <c r="K906" s="674"/>
      <c r="L906" s="675" t="s">
        <v>649</v>
      </c>
      <c r="M906" s="675"/>
      <c r="N906" s="671">
        <v>30</v>
      </c>
      <c r="O906" s="671">
        <f t="shared" si="378"/>
        <v>27.9</v>
      </c>
      <c r="P906" s="788">
        <f t="shared" si="382"/>
        <v>26.808</v>
      </c>
      <c r="Q906" s="671">
        <v>25.8</v>
      </c>
      <c r="R906" s="671">
        <f t="shared" si="379"/>
        <v>24.55</v>
      </c>
      <c r="S906" s="671">
        <v>23.3</v>
      </c>
      <c r="T906" s="788">
        <f t="shared" si="383"/>
        <v>23.262</v>
      </c>
      <c r="U906" s="788">
        <f t="shared" si="384"/>
        <v>22.54</v>
      </c>
      <c r="V906" s="671">
        <f t="shared" si="380"/>
        <v>22.35</v>
      </c>
      <c r="W906" s="671">
        <v>21.4</v>
      </c>
      <c r="X906" s="671">
        <f t="shared" si="381"/>
        <v>20.65</v>
      </c>
      <c r="Y906" s="671">
        <v>19.899999999999999</v>
      </c>
      <c r="Z906" s="671">
        <f t="shared" ref="Z906" si="394">Y906-(0.5*(Y906-AA906))</f>
        <v>19.350000000000001</v>
      </c>
      <c r="AA906" s="671">
        <v>18.8</v>
      </c>
      <c r="AB906" s="671">
        <v>18.5</v>
      </c>
      <c r="AC906" s="671">
        <v>18.100000000000001</v>
      </c>
      <c r="AD906" s="671">
        <v>17.8</v>
      </c>
      <c r="AE906" s="671">
        <v>17.600000000000001</v>
      </c>
      <c r="AF906" s="671">
        <v>17.399999999999999</v>
      </c>
      <c r="AG906" s="671">
        <v>17.3</v>
      </c>
      <c r="AH906" s="671">
        <v>17.100000000000001</v>
      </c>
      <c r="AI906" s="672">
        <v>17</v>
      </c>
      <c r="AJ906" s="1102"/>
      <c r="AK906" s="1102"/>
    </row>
    <row r="907" spans="1:37" x14ac:dyDescent="0.2">
      <c r="A907" s="562"/>
      <c r="B907" s="991"/>
      <c r="C907" s="994"/>
      <c r="D907" s="1068"/>
      <c r="E907" s="1069"/>
      <c r="F907" s="975"/>
      <c r="G907" s="978"/>
      <c r="H907" s="1074"/>
      <c r="I907" s="673" t="s">
        <v>27</v>
      </c>
      <c r="J907" s="1049"/>
      <c r="K907" s="674"/>
      <c r="L907" s="675" t="s">
        <v>649</v>
      </c>
      <c r="M907" s="675"/>
      <c r="N907" s="671">
        <v>30</v>
      </c>
      <c r="O907" s="671">
        <f t="shared" si="378"/>
        <v>27.9</v>
      </c>
      <c r="P907" s="788">
        <f t="shared" si="382"/>
        <v>26.808</v>
      </c>
      <c r="Q907" s="671">
        <v>25.8</v>
      </c>
      <c r="R907" s="671">
        <f t="shared" si="379"/>
        <v>24.55</v>
      </c>
      <c r="S907" s="671">
        <v>23.3</v>
      </c>
      <c r="T907" s="788">
        <f t="shared" si="383"/>
        <v>23.262</v>
      </c>
      <c r="U907" s="788">
        <f t="shared" si="384"/>
        <v>22.54</v>
      </c>
      <c r="V907" s="671">
        <f t="shared" si="380"/>
        <v>22.35</v>
      </c>
      <c r="W907" s="671">
        <v>21.4</v>
      </c>
      <c r="X907" s="671">
        <f t="shared" si="381"/>
        <v>20.65</v>
      </c>
      <c r="Y907" s="671">
        <v>19.899999999999999</v>
      </c>
      <c r="Z907" s="671">
        <f t="shared" ref="Z907" si="395">Y907-(0.5*(Y907-AA907))</f>
        <v>19.350000000000001</v>
      </c>
      <c r="AA907" s="671">
        <v>18.8</v>
      </c>
      <c r="AB907" s="671">
        <v>18.5</v>
      </c>
      <c r="AC907" s="671">
        <v>18.100000000000001</v>
      </c>
      <c r="AD907" s="671">
        <v>17.8</v>
      </c>
      <c r="AE907" s="671">
        <v>17.600000000000001</v>
      </c>
      <c r="AF907" s="671">
        <v>17.399999999999999</v>
      </c>
      <c r="AG907" s="671">
        <v>17.3</v>
      </c>
      <c r="AH907" s="671">
        <v>17.100000000000001</v>
      </c>
      <c r="AI907" s="672">
        <v>17</v>
      </c>
      <c r="AJ907" s="1102"/>
      <c r="AK907" s="1102"/>
    </row>
    <row r="908" spans="1:37" x14ac:dyDescent="0.2">
      <c r="A908" s="562"/>
      <c r="B908" s="1063" t="s">
        <v>57</v>
      </c>
      <c r="C908" s="694" t="s">
        <v>78</v>
      </c>
      <c r="D908" s="1111" t="s">
        <v>75</v>
      </c>
      <c r="E908" s="1065"/>
      <c r="F908" s="1070" t="s">
        <v>655</v>
      </c>
      <c r="G908" s="1071" t="s">
        <v>196</v>
      </c>
      <c r="H908" s="1072" t="s">
        <v>24</v>
      </c>
      <c r="I908" s="673">
        <v>1998</v>
      </c>
      <c r="J908" s="1049"/>
      <c r="K908" s="676">
        <v>75</v>
      </c>
      <c r="L908" s="676">
        <v>30</v>
      </c>
      <c r="M908" s="676">
        <v>30</v>
      </c>
      <c r="N908" s="671">
        <v>30</v>
      </c>
      <c r="O908" s="671">
        <f t="shared" si="378"/>
        <v>27.95</v>
      </c>
      <c r="P908" s="788">
        <f t="shared" si="382"/>
        <v>26.884</v>
      </c>
      <c r="Q908" s="676">
        <v>25.9</v>
      </c>
      <c r="R908" s="671">
        <f t="shared" si="379"/>
        <v>24.65</v>
      </c>
      <c r="S908" s="676">
        <v>23.4</v>
      </c>
      <c r="T908" s="788">
        <f t="shared" si="383"/>
        <v>23.36</v>
      </c>
      <c r="U908" s="788">
        <f t="shared" si="384"/>
        <v>22.599999999999998</v>
      </c>
      <c r="V908" s="671">
        <f t="shared" si="380"/>
        <v>22.4</v>
      </c>
      <c r="W908" s="671">
        <v>21.4</v>
      </c>
      <c r="X908" s="671">
        <f t="shared" si="381"/>
        <v>20.7</v>
      </c>
      <c r="Y908" s="676">
        <v>20</v>
      </c>
      <c r="Z908" s="671">
        <f t="shared" ref="Z908" si="396">Y908-(0.5*(Y908-AA908))</f>
        <v>19.45</v>
      </c>
      <c r="AA908" s="676">
        <v>18.899999999999999</v>
      </c>
      <c r="AB908" s="676">
        <v>18.5</v>
      </c>
      <c r="AC908" s="676">
        <v>18.100000000000001</v>
      </c>
      <c r="AD908" s="676">
        <v>17.899999999999999</v>
      </c>
      <c r="AE908" s="676">
        <v>17.600000000000001</v>
      </c>
      <c r="AF908" s="676">
        <v>17.5</v>
      </c>
      <c r="AG908" s="676">
        <v>17.3</v>
      </c>
      <c r="AH908" s="676">
        <v>17.2</v>
      </c>
      <c r="AI908" s="677">
        <v>17</v>
      </c>
      <c r="AJ908" s="1102"/>
      <c r="AK908" s="1102"/>
    </row>
    <row r="909" spans="1:37" x14ac:dyDescent="0.2">
      <c r="A909" s="562"/>
      <c r="B909" s="990"/>
      <c r="C909" s="695" t="s">
        <v>220</v>
      </c>
      <c r="D909" s="1112"/>
      <c r="E909" s="1067"/>
      <c r="F909" s="974"/>
      <c r="G909" s="977"/>
      <c r="H909" s="1073"/>
      <c r="I909" s="673" t="s">
        <v>17</v>
      </c>
      <c r="J909" s="1049"/>
      <c r="K909" s="676">
        <v>75</v>
      </c>
      <c r="L909" s="676">
        <v>30</v>
      </c>
      <c r="M909" s="676">
        <v>30</v>
      </c>
      <c r="N909" s="671">
        <v>30</v>
      </c>
      <c r="O909" s="676">
        <v>27.4</v>
      </c>
      <c r="P909" s="788">
        <f t="shared" si="382"/>
        <v>26.619999999999997</v>
      </c>
      <c r="Q909" s="676">
        <v>25.9</v>
      </c>
      <c r="R909" s="676">
        <v>24.6</v>
      </c>
      <c r="S909" s="676">
        <v>23.4</v>
      </c>
      <c r="T909" s="788">
        <f t="shared" si="383"/>
        <v>23.36</v>
      </c>
      <c r="U909" s="788">
        <f t="shared" si="384"/>
        <v>22.599999999999998</v>
      </c>
      <c r="V909" s="671">
        <f t="shared" si="380"/>
        <v>22.4</v>
      </c>
      <c r="W909" s="671">
        <v>21.4</v>
      </c>
      <c r="X909" s="671">
        <f t="shared" si="381"/>
        <v>20.7</v>
      </c>
      <c r="Y909" s="676">
        <v>20</v>
      </c>
      <c r="Z909" s="671">
        <f t="shared" ref="Z909" si="397">Y909-(0.5*(Y909-AA909))</f>
        <v>19.45</v>
      </c>
      <c r="AA909" s="676">
        <v>18.899999999999999</v>
      </c>
      <c r="AB909" s="676">
        <v>18.5</v>
      </c>
      <c r="AC909" s="676">
        <v>18.2</v>
      </c>
      <c r="AD909" s="676">
        <v>17.899999999999999</v>
      </c>
      <c r="AE909" s="676">
        <v>17.7</v>
      </c>
      <c r="AF909" s="676">
        <v>17.5</v>
      </c>
      <c r="AG909" s="676">
        <v>17.3</v>
      </c>
      <c r="AH909" s="676">
        <v>17.100000000000001</v>
      </c>
      <c r="AI909" s="677">
        <v>17</v>
      </c>
      <c r="AJ909" s="1102"/>
      <c r="AK909" s="1102"/>
    </row>
    <row r="910" spans="1:37" x14ac:dyDescent="0.2">
      <c r="A910" s="562"/>
      <c r="B910" s="991"/>
      <c r="C910" s="693"/>
      <c r="D910" s="1113"/>
      <c r="E910" s="1069"/>
      <c r="F910" s="975"/>
      <c r="G910" s="978"/>
      <c r="H910" s="1074"/>
      <c r="I910" s="673" t="s">
        <v>18</v>
      </c>
      <c r="J910" s="1049"/>
      <c r="K910" s="674"/>
      <c r="L910" s="675" t="s">
        <v>649</v>
      </c>
      <c r="M910" s="675"/>
      <c r="N910" s="671">
        <v>30</v>
      </c>
      <c r="O910" s="714">
        <v>27.4</v>
      </c>
      <c r="P910" s="788">
        <f t="shared" si="382"/>
        <v>26.619999999999997</v>
      </c>
      <c r="Q910" s="714">
        <v>25.9</v>
      </c>
      <c r="R910" s="714">
        <v>24.6</v>
      </c>
      <c r="S910" s="714">
        <v>23.4</v>
      </c>
      <c r="T910" s="788">
        <f t="shared" si="383"/>
        <v>23.36</v>
      </c>
      <c r="U910" s="788">
        <f t="shared" si="384"/>
        <v>22.599999999999998</v>
      </c>
      <c r="V910" s="671">
        <f t="shared" si="380"/>
        <v>22.4</v>
      </c>
      <c r="W910" s="671">
        <v>21.4</v>
      </c>
      <c r="X910" s="671">
        <f t="shared" si="381"/>
        <v>20.7</v>
      </c>
      <c r="Y910" s="714">
        <v>20</v>
      </c>
      <c r="Z910" s="671">
        <f t="shared" ref="Z910" si="398">Y910-(0.5*(Y910-AA910))</f>
        <v>19.45</v>
      </c>
      <c r="AA910" s="714">
        <v>18.899999999999999</v>
      </c>
      <c r="AB910" s="714">
        <v>18.5</v>
      </c>
      <c r="AC910" s="714">
        <v>18.2</v>
      </c>
      <c r="AD910" s="714">
        <v>17.899999999999999</v>
      </c>
      <c r="AE910" s="714">
        <v>17.7</v>
      </c>
      <c r="AF910" s="714">
        <v>17.5</v>
      </c>
      <c r="AG910" s="714">
        <v>17.3</v>
      </c>
      <c r="AH910" s="714">
        <v>17.100000000000001</v>
      </c>
      <c r="AI910" s="715">
        <v>17</v>
      </c>
      <c r="AJ910" s="1102"/>
      <c r="AK910" s="1102"/>
    </row>
    <row r="911" spans="1:37" x14ac:dyDescent="0.2">
      <c r="A911" s="562"/>
      <c r="B911" s="1063" t="s">
        <v>57</v>
      </c>
      <c r="C911" s="1051" t="s">
        <v>221</v>
      </c>
      <c r="D911" s="1064" t="s">
        <v>75</v>
      </c>
      <c r="E911" s="1065"/>
      <c r="F911" s="1070" t="s">
        <v>656</v>
      </c>
      <c r="G911" s="1071" t="s">
        <v>196</v>
      </c>
      <c r="H911" s="1072" t="s">
        <v>24</v>
      </c>
      <c r="I911" s="673">
        <v>2001</v>
      </c>
      <c r="J911" s="1049"/>
      <c r="K911" s="676">
        <v>75</v>
      </c>
      <c r="L911" s="676">
        <v>30</v>
      </c>
      <c r="M911" s="714">
        <v>30</v>
      </c>
      <c r="N911" s="671">
        <v>30</v>
      </c>
      <c r="O911" s="714">
        <v>27.4</v>
      </c>
      <c r="P911" s="788">
        <f t="shared" si="382"/>
        <v>26.619999999999997</v>
      </c>
      <c r="Q911" s="714">
        <v>25.9</v>
      </c>
      <c r="R911" s="714">
        <v>24.6</v>
      </c>
      <c r="S911" s="714">
        <v>23.4</v>
      </c>
      <c r="T911" s="788">
        <f t="shared" si="383"/>
        <v>23.36</v>
      </c>
      <c r="U911" s="788">
        <f t="shared" si="384"/>
        <v>22.599999999999998</v>
      </c>
      <c r="V911" s="671">
        <f t="shared" si="380"/>
        <v>22.4</v>
      </c>
      <c r="W911" s="671">
        <v>21.4</v>
      </c>
      <c r="X911" s="671">
        <f t="shared" si="381"/>
        <v>20.7</v>
      </c>
      <c r="Y911" s="714">
        <v>20</v>
      </c>
      <c r="Z911" s="671">
        <f t="shared" ref="Z911" si="399">Y911-(0.5*(Y911-AA911))</f>
        <v>19.45</v>
      </c>
      <c r="AA911" s="714">
        <v>18.899999999999999</v>
      </c>
      <c r="AB911" s="714">
        <v>18.5</v>
      </c>
      <c r="AC911" s="714">
        <v>18.2</v>
      </c>
      <c r="AD911" s="714">
        <v>17.899999999999999</v>
      </c>
      <c r="AE911" s="714">
        <v>17.7</v>
      </c>
      <c r="AF911" s="714">
        <v>17.5</v>
      </c>
      <c r="AG911" s="714">
        <v>17.3</v>
      </c>
      <c r="AH911" s="714">
        <v>17.100000000000001</v>
      </c>
      <c r="AI911" s="715">
        <v>17</v>
      </c>
      <c r="AJ911" s="1102"/>
      <c r="AK911" s="1102"/>
    </row>
    <row r="912" spans="1:37" x14ac:dyDescent="0.2">
      <c r="A912" s="562"/>
      <c r="B912" s="990"/>
      <c r="C912" s="993"/>
      <c r="D912" s="1066"/>
      <c r="E912" s="1067"/>
      <c r="F912" s="974"/>
      <c r="G912" s="977"/>
      <c r="H912" s="1073"/>
      <c r="I912" s="673" t="s">
        <v>20</v>
      </c>
      <c r="J912" s="1049"/>
      <c r="K912" s="674"/>
      <c r="L912" s="675" t="s">
        <v>649</v>
      </c>
      <c r="M912" s="675"/>
      <c r="N912" s="671">
        <v>30</v>
      </c>
      <c r="O912" s="714">
        <v>27.4</v>
      </c>
      <c r="P912" s="788">
        <f t="shared" si="382"/>
        <v>26.619999999999997</v>
      </c>
      <c r="Q912" s="714">
        <v>25.9</v>
      </c>
      <c r="R912" s="714">
        <v>24.6</v>
      </c>
      <c r="S912" s="714">
        <v>23.4</v>
      </c>
      <c r="T912" s="788">
        <f t="shared" si="383"/>
        <v>23.36</v>
      </c>
      <c r="U912" s="788">
        <f t="shared" si="384"/>
        <v>22.599999999999998</v>
      </c>
      <c r="V912" s="671">
        <f t="shared" si="380"/>
        <v>22.4</v>
      </c>
      <c r="W912" s="671">
        <v>21.4</v>
      </c>
      <c r="X912" s="671">
        <f t="shared" si="381"/>
        <v>20.7</v>
      </c>
      <c r="Y912" s="714">
        <v>20</v>
      </c>
      <c r="Z912" s="671">
        <f t="shared" ref="Z912" si="400">Y912-(0.5*(Y912-AA912))</f>
        <v>19.45</v>
      </c>
      <c r="AA912" s="714">
        <v>18.899999999999999</v>
      </c>
      <c r="AB912" s="714">
        <v>18.5</v>
      </c>
      <c r="AC912" s="714">
        <v>18.2</v>
      </c>
      <c r="AD912" s="714">
        <v>17.899999999999999</v>
      </c>
      <c r="AE912" s="714">
        <v>17.7</v>
      </c>
      <c r="AF912" s="714">
        <v>17.5</v>
      </c>
      <c r="AG912" s="714">
        <v>17.3</v>
      </c>
      <c r="AH912" s="714">
        <v>17.100000000000001</v>
      </c>
      <c r="AI912" s="715">
        <v>17</v>
      </c>
      <c r="AJ912" s="1102"/>
      <c r="AK912" s="1102"/>
    </row>
    <row r="913" spans="1:37" x14ac:dyDescent="0.2">
      <c r="A913" s="562"/>
      <c r="B913" s="991"/>
      <c r="C913" s="994"/>
      <c r="D913" s="1068"/>
      <c r="E913" s="1069"/>
      <c r="F913" s="975"/>
      <c r="G913" s="978"/>
      <c r="H913" s="1074"/>
      <c r="I913" s="673" t="s">
        <v>21</v>
      </c>
      <c r="J913" s="1049"/>
      <c r="K913" s="674"/>
      <c r="L913" s="713" t="s">
        <v>649</v>
      </c>
      <c r="M913" s="675"/>
      <c r="N913" s="671">
        <v>30</v>
      </c>
      <c r="O913" s="714">
        <v>27.4</v>
      </c>
      <c r="P913" s="788">
        <f t="shared" si="382"/>
        <v>26.619999999999997</v>
      </c>
      <c r="Q913" s="714">
        <v>25.9</v>
      </c>
      <c r="R913" s="714">
        <v>24.6</v>
      </c>
      <c r="S913" s="714">
        <v>23.4</v>
      </c>
      <c r="T913" s="788">
        <f t="shared" si="383"/>
        <v>23.36</v>
      </c>
      <c r="U913" s="788">
        <f t="shared" si="384"/>
        <v>22.599999999999998</v>
      </c>
      <c r="V913" s="671">
        <f t="shared" si="380"/>
        <v>22.4</v>
      </c>
      <c r="W913" s="671">
        <v>21.4</v>
      </c>
      <c r="X913" s="671">
        <f t="shared" si="381"/>
        <v>20.7</v>
      </c>
      <c r="Y913" s="714">
        <v>20</v>
      </c>
      <c r="Z913" s="671">
        <f t="shared" ref="Z913" si="401">Y913-(0.5*(Y913-AA913))</f>
        <v>19.45</v>
      </c>
      <c r="AA913" s="714">
        <v>18.899999999999999</v>
      </c>
      <c r="AB913" s="714">
        <v>18.5</v>
      </c>
      <c r="AC913" s="714">
        <v>18.2</v>
      </c>
      <c r="AD913" s="714">
        <v>17.899999999999999</v>
      </c>
      <c r="AE913" s="714">
        <v>17.7</v>
      </c>
      <c r="AF913" s="714">
        <v>17.5</v>
      </c>
      <c r="AG913" s="714">
        <v>17.3</v>
      </c>
      <c r="AH913" s="714">
        <v>17.100000000000001</v>
      </c>
      <c r="AI913" s="715">
        <v>17</v>
      </c>
      <c r="AJ913" s="1102"/>
      <c r="AK913" s="1102"/>
    </row>
    <row r="914" spans="1:37" x14ac:dyDescent="0.2">
      <c r="A914" s="562"/>
      <c r="B914" s="1063" t="s">
        <v>57</v>
      </c>
      <c r="C914" s="1051" t="s">
        <v>222</v>
      </c>
      <c r="D914" s="1064" t="s">
        <v>75</v>
      </c>
      <c r="E914" s="1065"/>
      <c r="F914" s="1070" t="s">
        <v>657</v>
      </c>
      <c r="G914" s="1071" t="s">
        <v>196</v>
      </c>
      <c r="H914" s="1072" t="s">
        <v>24</v>
      </c>
      <c r="I914" s="673">
        <v>2004</v>
      </c>
      <c r="J914" s="1049"/>
      <c r="K914" s="676">
        <v>75</v>
      </c>
      <c r="L914" s="676">
        <v>30</v>
      </c>
      <c r="M914" s="676">
        <v>30</v>
      </c>
      <c r="N914" s="671">
        <v>30</v>
      </c>
      <c r="O914" s="714">
        <v>27.4</v>
      </c>
      <c r="P914" s="788">
        <f t="shared" si="382"/>
        <v>26.619999999999997</v>
      </c>
      <c r="Q914" s="714">
        <v>25.9</v>
      </c>
      <c r="R914" s="714">
        <v>24.6</v>
      </c>
      <c r="S914" s="714">
        <v>23.4</v>
      </c>
      <c r="T914" s="788">
        <f t="shared" si="383"/>
        <v>23.36</v>
      </c>
      <c r="U914" s="788">
        <f t="shared" si="384"/>
        <v>22.599999999999998</v>
      </c>
      <c r="V914" s="671">
        <f t="shared" si="380"/>
        <v>22.4</v>
      </c>
      <c r="W914" s="671">
        <v>21.4</v>
      </c>
      <c r="X914" s="671">
        <f t="shared" si="381"/>
        <v>20.7</v>
      </c>
      <c r="Y914" s="714">
        <v>20</v>
      </c>
      <c r="Z914" s="671">
        <f t="shared" ref="Z914" si="402">Y914-(0.5*(Y914-AA914))</f>
        <v>19.45</v>
      </c>
      <c r="AA914" s="714">
        <v>18.899999999999999</v>
      </c>
      <c r="AB914" s="714">
        <v>18.5</v>
      </c>
      <c r="AC914" s="714">
        <v>18.2</v>
      </c>
      <c r="AD914" s="714">
        <v>17.899999999999999</v>
      </c>
      <c r="AE914" s="714">
        <v>17.7</v>
      </c>
      <c r="AF914" s="714">
        <v>17.5</v>
      </c>
      <c r="AG914" s="714">
        <v>17.3</v>
      </c>
      <c r="AH914" s="714">
        <v>17.100000000000001</v>
      </c>
      <c r="AI914" s="715">
        <v>17</v>
      </c>
      <c r="AJ914" s="1102"/>
      <c r="AK914" s="1102"/>
    </row>
    <row r="915" spans="1:37" x14ac:dyDescent="0.2">
      <c r="A915" s="562"/>
      <c r="B915" s="990"/>
      <c r="C915" s="993"/>
      <c r="D915" s="1066"/>
      <c r="E915" s="1067"/>
      <c r="F915" s="974"/>
      <c r="G915" s="977"/>
      <c r="H915" s="1073"/>
      <c r="I915" s="673" t="s">
        <v>22</v>
      </c>
      <c r="J915" s="1049"/>
      <c r="K915" s="674"/>
      <c r="L915" s="675" t="s">
        <v>649</v>
      </c>
      <c r="M915" s="675"/>
      <c r="N915" s="671">
        <v>30</v>
      </c>
      <c r="O915" s="714">
        <v>27.4</v>
      </c>
      <c r="P915" s="788">
        <f t="shared" si="382"/>
        <v>26.619999999999997</v>
      </c>
      <c r="Q915" s="714">
        <v>25.9</v>
      </c>
      <c r="R915" s="714">
        <v>24.6</v>
      </c>
      <c r="S915" s="714">
        <v>23.4</v>
      </c>
      <c r="T915" s="788">
        <f t="shared" si="383"/>
        <v>23.36</v>
      </c>
      <c r="U915" s="788">
        <f t="shared" si="384"/>
        <v>22.599999999999998</v>
      </c>
      <c r="V915" s="671">
        <f t="shared" si="380"/>
        <v>22.4</v>
      </c>
      <c r="W915" s="671">
        <v>21.4</v>
      </c>
      <c r="X915" s="671">
        <f t="shared" si="381"/>
        <v>20.7</v>
      </c>
      <c r="Y915" s="714">
        <v>20</v>
      </c>
      <c r="Z915" s="671">
        <f t="shared" ref="Z915" si="403">Y915-(0.5*(Y915-AA915))</f>
        <v>19.45</v>
      </c>
      <c r="AA915" s="714">
        <v>18.899999999999999</v>
      </c>
      <c r="AB915" s="714">
        <v>18.5</v>
      </c>
      <c r="AC915" s="714">
        <v>18.2</v>
      </c>
      <c r="AD915" s="714">
        <v>17.899999999999999</v>
      </c>
      <c r="AE915" s="714">
        <v>17.7</v>
      </c>
      <c r="AF915" s="714">
        <v>17.5</v>
      </c>
      <c r="AG915" s="714">
        <v>17.3</v>
      </c>
      <c r="AH915" s="714">
        <v>17.100000000000001</v>
      </c>
      <c r="AI915" s="715">
        <v>17</v>
      </c>
      <c r="AJ915" s="1102"/>
      <c r="AK915" s="1102"/>
    </row>
    <row r="916" spans="1:37" x14ac:dyDescent="0.2">
      <c r="A916" s="562"/>
      <c r="B916" s="991"/>
      <c r="C916" s="994"/>
      <c r="D916" s="1068"/>
      <c r="E916" s="1069"/>
      <c r="F916" s="975"/>
      <c r="G916" s="978"/>
      <c r="H916" s="1074"/>
      <c r="I916" s="673" t="s">
        <v>23</v>
      </c>
      <c r="J916" s="1049"/>
      <c r="K916" s="674"/>
      <c r="L916" s="713" t="s">
        <v>649</v>
      </c>
      <c r="M916" s="675"/>
      <c r="N916" s="671">
        <v>30</v>
      </c>
      <c r="O916" s="714">
        <v>27.4</v>
      </c>
      <c r="P916" s="788">
        <f t="shared" si="382"/>
        <v>26.619999999999997</v>
      </c>
      <c r="Q916" s="714">
        <v>25.9</v>
      </c>
      <c r="R916" s="714">
        <v>24.6</v>
      </c>
      <c r="S916" s="714">
        <v>23.4</v>
      </c>
      <c r="T916" s="788">
        <f t="shared" si="383"/>
        <v>23.36</v>
      </c>
      <c r="U916" s="788">
        <f t="shared" si="384"/>
        <v>22.599999999999998</v>
      </c>
      <c r="V916" s="671">
        <f t="shared" si="380"/>
        <v>22.4</v>
      </c>
      <c r="W916" s="671">
        <v>21.4</v>
      </c>
      <c r="X916" s="671">
        <f t="shared" si="381"/>
        <v>20.7</v>
      </c>
      <c r="Y916" s="714">
        <v>20</v>
      </c>
      <c r="Z916" s="671">
        <f t="shared" ref="Z916" si="404">Y916-(0.5*(Y916-AA916))</f>
        <v>19.45</v>
      </c>
      <c r="AA916" s="714">
        <v>18.899999999999999</v>
      </c>
      <c r="AB916" s="714">
        <v>18.5</v>
      </c>
      <c r="AC916" s="714">
        <v>18.2</v>
      </c>
      <c r="AD916" s="714">
        <v>17.899999999999999</v>
      </c>
      <c r="AE916" s="714">
        <v>17.7</v>
      </c>
      <c r="AF916" s="714">
        <v>17.5</v>
      </c>
      <c r="AG916" s="714">
        <v>17.3</v>
      </c>
      <c r="AH916" s="714">
        <v>17.100000000000001</v>
      </c>
      <c r="AI916" s="715">
        <v>17</v>
      </c>
      <c r="AJ916" s="1102"/>
      <c r="AK916" s="1102"/>
    </row>
    <row r="917" spans="1:37" ht="13.5" thickBot="1" x14ac:dyDescent="0.25">
      <c r="A917" s="562"/>
      <c r="B917" s="678" t="s">
        <v>57</v>
      </c>
      <c r="C917" s="679" t="s">
        <v>247</v>
      </c>
      <c r="D917" s="680" t="s">
        <v>87</v>
      </c>
      <c r="E917" s="681"/>
      <c r="F917" s="682" t="s">
        <v>658</v>
      </c>
      <c r="G917" s="683" t="s">
        <v>196</v>
      </c>
      <c r="H917" s="684" t="s">
        <v>24</v>
      </c>
      <c r="I917" s="679">
        <v>2007</v>
      </c>
      <c r="J917" s="1110"/>
      <c r="K917" s="685">
        <v>75</v>
      </c>
      <c r="L917" s="685">
        <v>30</v>
      </c>
      <c r="M917" s="685">
        <v>30</v>
      </c>
      <c r="N917" s="671">
        <v>30</v>
      </c>
      <c r="O917" s="685">
        <v>27.4</v>
      </c>
      <c r="P917" s="791">
        <f t="shared" si="382"/>
        <v>26.619999999999997</v>
      </c>
      <c r="Q917" s="685">
        <v>25.9</v>
      </c>
      <c r="R917" s="685">
        <v>24.6</v>
      </c>
      <c r="S917" s="685">
        <v>23.4</v>
      </c>
      <c r="T917" s="791">
        <f t="shared" si="383"/>
        <v>23.36</v>
      </c>
      <c r="U917" s="791">
        <f t="shared" si="384"/>
        <v>22.599999999999998</v>
      </c>
      <c r="V917" s="671">
        <f t="shared" si="380"/>
        <v>22.4</v>
      </c>
      <c r="W917" s="685">
        <v>21.4</v>
      </c>
      <c r="X917" s="671">
        <f t="shared" si="381"/>
        <v>20.7</v>
      </c>
      <c r="Y917" s="685">
        <v>20</v>
      </c>
      <c r="Z917" s="671">
        <f t="shared" ref="Z917" si="405">Y917-(0.5*(Y917-AA917))</f>
        <v>19.45</v>
      </c>
      <c r="AA917" s="685">
        <v>18.899999999999999</v>
      </c>
      <c r="AB917" s="685">
        <v>18.5</v>
      </c>
      <c r="AC917" s="685">
        <v>18.2</v>
      </c>
      <c r="AD917" s="685">
        <v>17.899999999999999</v>
      </c>
      <c r="AE917" s="685">
        <v>17.7</v>
      </c>
      <c r="AF917" s="685">
        <v>17.5</v>
      </c>
      <c r="AG917" s="685">
        <v>17.3</v>
      </c>
      <c r="AH917" s="685">
        <v>17.100000000000001</v>
      </c>
      <c r="AI917" s="686">
        <v>17</v>
      </c>
      <c r="AJ917" s="1102"/>
      <c r="AK917" s="1102"/>
    </row>
    <row r="918" spans="1:37" ht="13.5" thickBot="1" x14ac:dyDescent="0.25">
      <c r="A918" s="562"/>
      <c r="B918" s="651"/>
      <c r="C918" s="651"/>
      <c r="D918" s="651"/>
      <c r="E918" s="651"/>
      <c r="F918" s="652"/>
      <c r="G918" s="651"/>
      <c r="H918" s="687" t="s">
        <v>94</v>
      </c>
      <c r="I918" s="688"/>
      <c r="J918" s="689"/>
      <c r="K918" s="690">
        <f>MIN(K896:K917)</f>
        <v>75</v>
      </c>
      <c r="L918" s="724">
        <f t="shared" ref="L918:AE918" si="406">MIN(L896:L917)</f>
        <v>30</v>
      </c>
      <c r="M918" s="724">
        <f t="shared" si="406"/>
        <v>30</v>
      </c>
      <c r="N918" s="724">
        <f t="shared" si="406"/>
        <v>30</v>
      </c>
      <c r="O918" s="724">
        <f t="shared" si="406"/>
        <v>27.4</v>
      </c>
      <c r="P918" s="789">
        <f t="shared" si="382"/>
        <v>26.567999999999998</v>
      </c>
      <c r="Q918" s="724">
        <f t="shared" si="406"/>
        <v>25.8</v>
      </c>
      <c r="R918" s="724">
        <f t="shared" si="406"/>
        <v>24.55</v>
      </c>
      <c r="S918" s="724">
        <f t="shared" si="406"/>
        <v>23.3</v>
      </c>
      <c r="T918" s="789">
        <f t="shared" si="383"/>
        <v>23.262</v>
      </c>
      <c r="U918" s="789">
        <f t="shared" si="384"/>
        <v>22.54</v>
      </c>
      <c r="V918" s="724"/>
      <c r="W918" s="724">
        <f t="shared" si="406"/>
        <v>21.4</v>
      </c>
      <c r="X918" s="724"/>
      <c r="Y918" s="724">
        <f t="shared" si="406"/>
        <v>19.899999999999999</v>
      </c>
      <c r="Z918" s="724"/>
      <c r="AA918" s="724">
        <f t="shared" si="406"/>
        <v>18.8</v>
      </c>
      <c r="AB918" s="724">
        <f t="shared" si="406"/>
        <v>18.5</v>
      </c>
      <c r="AC918" s="724">
        <f t="shared" si="406"/>
        <v>18.100000000000001</v>
      </c>
      <c r="AD918" s="724">
        <f t="shared" si="406"/>
        <v>17.8</v>
      </c>
      <c r="AE918" s="724">
        <f t="shared" si="406"/>
        <v>17.600000000000001</v>
      </c>
      <c r="AF918" s="691"/>
      <c r="AG918" s="691"/>
      <c r="AH918" s="691"/>
      <c r="AI918" s="692"/>
      <c r="AJ918" s="1103"/>
      <c r="AK918" s="1103"/>
    </row>
    <row r="920" spans="1:37" ht="13.5" thickBot="1" x14ac:dyDescent="0.25"/>
    <row r="921" spans="1:37" s="698" customFormat="1" ht="12.75" customHeight="1" x14ac:dyDescent="0.2">
      <c r="B921" s="1031"/>
      <c r="C921" s="1032"/>
      <c r="D921" s="1032"/>
      <c r="E921" s="1032"/>
      <c r="F921" s="1032"/>
      <c r="G921" s="1032"/>
      <c r="H921" s="1032"/>
      <c r="I921" s="1032"/>
      <c r="J921" s="1033"/>
      <c r="K921" s="700" t="s">
        <v>95</v>
      </c>
      <c r="L921" s="701"/>
      <c r="M921" s="701"/>
      <c r="N921" s="701"/>
      <c r="O921" s="701"/>
      <c r="P921" s="701"/>
      <c r="Q921" s="701"/>
      <c r="R921" s="701"/>
      <c r="S921" s="701"/>
      <c r="T921" s="701"/>
      <c r="U921" s="701"/>
      <c r="V921" s="701"/>
      <c r="W921" s="701"/>
      <c r="X921" s="701"/>
      <c r="Y921" s="701"/>
      <c r="Z921" s="701"/>
      <c r="AA921" s="701"/>
      <c r="AB921" s="701"/>
      <c r="AC921" s="701"/>
      <c r="AD921" s="701"/>
      <c r="AE921" s="701"/>
      <c r="AF921" s="701"/>
      <c r="AG921" s="701"/>
      <c r="AH921" s="701"/>
      <c r="AI921" s="701"/>
      <c r="AJ921" s="968" t="s">
        <v>685</v>
      </c>
      <c r="AK921" s="968" t="s">
        <v>684</v>
      </c>
    </row>
    <row r="922" spans="1:37" s="698" customFormat="1" ht="13.5" thickBot="1" x14ac:dyDescent="0.25">
      <c r="B922" s="1034"/>
      <c r="C922" s="1035"/>
      <c r="D922" s="1035"/>
      <c r="E922" s="1035"/>
      <c r="F922" s="1035"/>
      <c r="G922" s="1035"/>
      <c r="H922" s="1035"/>
      <c r="I922" s="1035"/>
      <c r="J922" s="1036"/>
      <c r="K922" s="746" t="s">
        <v>169</v>
      </c>
      <c r="L922" s="747"/>
      <c r="M922" s="747"/>
      <c r="N922" s="747"/>
      <c r="O922" s="747"/>
      <c r="P922" s="747"/>
      <c r="Q922" s="747"/>
      <c r="R922" s="747"/>
      <c r="S922" s="747"/>
      <c r="T922" s="747"/>
      <c r="U922" s="747"/>
      <c r="V922" s="747"/>
      <c r="W922" s="747"/>
      <c r="X922" s="747"/>
      <c r="Y922" s="747"/>
      <c r="Z922" s="747"/>
      <c r="AA922" s="747"/>
      <c r="AB922" s="747"/>
      <c r="AC922" s="747"/>
      <c r="AD922" s="747"/>
      <c r="AE922" s="747"/>
      <c r="AF922" s="747"/>
      <c r="AG922" s="747"/>
      <c r="AH922" s="747"/>
      <c r="AI922" s="747"/>
      <c r="AJ922" s="969"/>
      <c r="AK922" s="969"/>
    </row>
    <row r="923" spans="1:37" s="698" customFormat="1" ht="26.25" thickBot="1" x14ac:dyDescent="0.25">
      <c r="B923" s="706" t="s">
        <v>41</v>
      </c>
      <c r="C923" s="707" t="s">
        <v>42</v>
      </c>
      <c r="D923" s="708" t="s">
        <v>43</v>
      </c>
      <c r="E923" s="662"/>
      <c r="F923" s="710" t="s">
        <v>177</v>
      </c>
      <c r="G923" s="663" t="s">
        <v>47</v>
      </c>
      <c r="H923" s="664" t="s">
        <v>0</v>
      </c>
      <c r="I923" s="709" t="s">
        <v>1</v>
      </c>
      <c r="J923" s="709" t="s">
        <v>2</v>
      </c>
      <c r="K923" s="710" t="s">
        <v>3</v>
      </c>
      <c r="L923" s="710" t="s">
        <v>4</v>
      </c>
      <c r="M923" s="667" t="s">
        <v>5</v>
      </c>
      <c r="N923" s="709">
        <v>100</v>
      </c>
      <c r="O923" s="668">
        <v>150</v>
      </c>
      <c r="P923" s="783">
        <v>176</v>
      </c>
      <c r="Q923" s="668">
        <v>200</v>
      </c>
      <c r="R923" s="668">
        <v>250</v>
      </c>
      <c r="S923" s="668">
        <v>300</v>
      </c>
      <c r="T923" s="783">
        <v>302</v>
      </c>
      <c r="U923" s="783">
        <v>340</v>
      </c>
      <c r="V923" s="783">
        <v>350</v>
      </c>
      <c r="W923" s="668">
        <v>400</v>
      </c>
      <c r="X923" s="668">
        <v>450</v>
      </c>
      <c r="Y923" s="668">
        <v>500</v>
      </c>
      <c r="Z923" s="668">
        <v>550</v>
      </c>
      <c r="AA923" s="668">
        <v>600</v>
      </c>
      <c r="AB923" s="668">
        <v>650</v>
      </c>
      <c r="AC923" s="668">
        <v>700</v>
      </c>
      <c r="AD923" s="668">
        <v>750</v>
      </c>
      <c r="AE923" s="668">
        <v>800</v>
      </c>
      <c r="AF923" s="668">
        <v>850</v>
      </c>
      <c r="AG923" s="668">
        <v>900</v>
      </c>
      <c r="AH923" s="668">
        <v>950</v>
      </c>
      <c r="AI923" s="669">
        <v>1000</v>
      </c>
      <c r="AJ923" s="969"/>
      <c r="AK923" s="969"/>
    </row>
    <row r="924" spans="1:37" s="698" customFormat="1" ht="12.75" customHeight="1" x14ac:dyDescent="0.2">
      <c r="B924" s="1037" t="s">
        <v>52</v>
      </c>
      <c r="C924" s="1038" t="s">
        <v>219</v>
      </c>
      <c r="D924" s="1039" t="s">
        <v>74</v>
      </c>
      <c r="E924" s="1040"/>
      <c r="F924" s="1041" t="s">
        <v>96</v>
      </c>
      <c r="G924" s="1044" t="s">
        <v>196</v>
      </c>
      <c r="H924" s="1047" t="s">
        <v>249</v>
      </c>
      <c r="I924" s="173">
        <v>1989</v>
      </c>
      <c r="J924" s="1049" t="s">
        <v>197</v>
      </c>
      <c r="K924" s="174">
        <v>75</v>
      </c>
      <c r="L924" s="174">
        <v>30</v>
      </c>
      <c r="M924" s="174"/>
      <c r="N924" s="174">
        <v>30</v>
      </c>
      <c r="O924" s="671">
        <f t="shared" ref="O924:O936" si="407">N924-(0.5*(N924-Q924))</f>
        <v>27.9</v>
      </c>
      <c r="P924" s="787">
        <f>IF(O924="",IF(N924="","",(N924-(N924-Q924)/($Q$5-$N$5)*($P$5-$N$5))),(O924-(O924-Q924)/($Q$5-$O$5)*($P$5-$O$5)))</f>
        <v>26.808</v>
      </c>
      <c r="Q924" s="174">
        <v>25.8</v>
      </c>
      <c r="R924" s="671">
        <f t="shared" ref="R924:R936" si="408">Q924-(0.5*(Q924-S924))</f>
        <v>24.55</v>
      </c>
      <c r="S924" s="174">
        <v>23.3</v>
      </c>
      <c r="T924" s="787">
        <f>IF(S924="","",(S924-(S924-W924)/($W$5-$S$5)*($T$5-$S$5)))</f>
        <v>23.262</v>
      </c>
      <c r="U924" s="787">
        <f>IF(S924="","",(S924-(S924-W924)/($W$5-$S$5)*($U$5-$S$5)))</f>
        <v>22.54</v>
      </c>
      <c r="V924" s="787">
        <f>IF(S924="","",(S924-(S924-W924)/($W$5-$S$5)*($V$5-$S$5)))</f>
        <v>22.35</v>
      </c>
      <c r="W924" s="174">
        <v>21.4</v>
      </c>
      <c r="X924" s="671">
        <f t="shared" ref="X924:Z951" si="409">W924-(0.5*(W924-Y924))</f>
        <v>20.65</v>
      </c>
      <c r="Y924" s="174">
        <v>19.899999999999999</v>
      </c>
      <c r="Z924" s="671">
        <f t="shared" si="409"/>
        <v>19.350000000000001</v>
      </c>
      <c r="AA924" s="174">
        <v>18.8</v>
      </c>
      <c r="AB924" s="174">
        <v>18.5</v>
      </c>
      <c r="AC924" s="174">
        <v>18.100000000000001</v>
      </c>
      <c r="AD924" s="174">
        <v>17.8</v>
      </c>
      <c r="AE924" s="174">
        <v>17.600000000000001</v>
      </c>
      <c r="AF924" s="174">
        <v>17.399999999999999</v>
      </c>
      <c r="AG924" s="174">
        <v>17.3</v>
      </c>
      <c r="AH924" s="174">
        <v>17.100000000000001</v>
      </c>
      <c r="AI924" s="175">
        <v>17</v>
      </c>
      <c r="AJ924" s="969"/>
      <c r="AK924" s="969"/>
    </row>
    <row r="925" spans="1:37" s="698" customFormat="1" x14ac:dyDescent="0.2">
      <c r="B925" s="1017"/>
      <c r="C925" s="1020"/>
      <c r="D925" s="1024"/>
      <c r="E925" s="1025"/>
      <c r="F925" s="1042"/>
      <c r="G925" s="1045"/>
      <c r="H925" s="1047"/>
      <c r="I925" s="176" t="s">
        <v>32</v>
      </c>
      <c r="J925" s="1049"/>
      <c r="K925" s="177"/>
      <c r="L925" s="713" t="s">
        <v>649</v>
      </c>
      <c r="M925" s="178"/>
      <c r="N925" s="174">
        <v>30</v>
      </c>
      <c r="O925" s="671">
        <f t="shared" si="407"/>
        <v>27.9</v>
      </c>
      <c r="P925" s="788">
        <f t="shared" ref="P925:P945" si="410">IF(O925="",IF(N925="","",(N925-(N925-Q925)/($Q$5-$N$5)*($P$5-$N$5))),(O925-(O925-Q925)/($Q$5-$O$5)*($P$5-$O$5)))</f>
        <v>26.808</v>
      </c>
      <c r="Q925" s="174">
        <v>25.8</v>
      </c>
      <c r="R925" s="671">
        <f t="shared" si="408"/>
        <v>24.55</v>
      </c>
      <c r="S925" s="174">
        <v>23.3</v>
      </c>
      <c r="T925" s="788">
        <f t="shared" ref="T925:T945" si="411">IF(S925="","",(S925-(S925-W925)/($W$5-$S$5)*($T$5-$S$5)))</f>
        <v>23.262</v>
      </c>
      <c r="U925" s="788">
        <f t="shared" ref="U925:U945" si="412">IF(S925="","",(S925-(S925-W925)/($W$5-$S$5)*($U$5-$S$5)))</f>
        <v>22.54</v>
      </c>
      <c r="V925" s="788">
        <f t="shared" ref="V925:V951" si="413">IF(S925="","",(S925-(S925-W925)/($W$5-$S$5)*($V$5-$S$5)))</f>
        <v>22.35</v>
      </c>
      <c r="W925" s="174">
        <v>21.4</v>
      </c>
      <c r="X925" s="671">
        <f t="shared" si="409"/>
        <v>20.65</v>
      </c>
      <c r="Y925" s="174">
        <v>19.899999999999999</v>
      </c>
      <c r="Z925" s="671">
        <f t="shared" ref="Z925" si="414">Y925-(0.5*(Y925-AA925))</f>
        <v>19.350000000000001</v>
      </c>
      <c r="AA925" s="174">
        <v>18.8</v>
      </c>
      <c r="AB925" s="174">
        <v>18.5</v>
      </c>
      <c r="AC925" s="174">
        <v>18.100000000000001</v>
      </c>
      <c r="AD925" s="174">
        <v>17.8</v>
      </c>
      <c r="AE925" s="174">
        <v>17.600000000000001</v>
      </c>
      <c r="AF925" s="174">
        <v>17.399999999999999</v>
      </c>
      <c r="AG925" s="174">
        <v>17.3</v>
      </c>
      <c r="AH925" s="174">
        <v>17.100000000000001</v>
      </c>
      <c r="AI925" s="175">
        <v>17</v>
      </c>
      <c r="AJ925" s="969"/>
      <c r="AK925" s="969"/>
    </row>
    <row r="926" spans="1:37" s="698" customFormat="1" x14ac:dyDescent="0.2">
      <c r="B926" s="1017"/>
      <c r="C926" s="1020"/>
      <c r="D926" s="1024"/>
      <c r="E926" s="1025"/>
      <c r="F926" s="1042"/>
      <c r="G926" s="1045"/>
      <c r="H926" s="1047"/>
      <c r="I926" s="176" t="s">
        <v>35</v>
      </c>
      <c r="J926" s="1049"/>
      <c r="K926" s="177"/>
      <c r="L926" s="713" t="s">
        <v>649</v>
      </c>
      <c r="M926" s="178"/>
      <c r="N926" s="174">
        <v>30</v>
      </c>
      <c r="O926" s="671">
        <f t="shared" si="407"/>
        <v>27.9</v>
      </c>
      <c r="P926" s="788">
        <f t="shared" si="410"/>
        <v>26.808</v>
      </c>
      <c r="Q926" s="174">
        <v>25.8</v>
      </c>
      <c r="R926" s="671">
        <f t="shared" si="408"/>
        <v>24.55</v>
      </c>
      <c r="S926" s="174">
        <v>23.3</v>
      </c>
      <c r="T926" s="788">
        <f t="shared" si="411"/>
        <v>23.262</v>
      </c>
      <c r="U926" s="788">
        <f t="shared" si="412"/>
        <v>22.54</v>
      </c>
      <c r="V926" s="788">
        <f t="shared" si="413"/>
        <v>22.35</v>
      </c>
      <c r="W926" s="174">
        <v>21.4</v>
      </c>
      <c r="X926" s="671">
        <f t="shared" si="409"/>
        <v>20.65</v>
      </c>
      <c r="Y926" s="174">
        <v>19.899999999999999</v>
      </c>
      <c r="Z926" s="671">
        <f t="shared" ref="Z926" si="415">Y926-(0.5*(Y926-AA926))</f>
        <v>19.350000000000001</v>
      </c>
      <c r="AA926" s="174">
        <v>18.8</v>
      </c>
      <c r="AB926" s="174">
        <v>18.5</v>
      </c>
      <c r="AC926" s="174">
        <v>18.100000000000001</v>
      </c>
      <c r="AD926" s="174">
        <v>17.8</v>
      </c>
      <c r="AE926" s="174">
        <v>17.600000000000001</v>
      </c>
      <c r="AF926" s="174">
        <v>17.399999999999999</v>
      </c>
      <c r="AG926" s="174">
        <v>17.3</v>
      </c>
      <c r="AH926" s="174">
        <v>17.100000000000001</v>
      </c>
      <c r="AI926" s="175">
        <v>17</v>
      </c>
      <c r="AJ926" s="969"/>
      <c r="AK926" s="969"/>
    </row>
    <row r="927" spans="1:37" s="698" customFormat="1" x14ac:dyDescent="0.2">
      <c r="B927" s="1018"/>
      <c r="C927" s="1021"/>
      <c r="D927" s="1026"/>
      <c r="E927" s="1027"/>
      <c r="F927" s="1043"/>
      <c r="G927" s="1046"/>
      <c r="H927" s="1048"/>
      <c r="I927" s="176" t="s">
        <v>10</v>
      </c>
      <c r="J927" s="1049"/>
      <c r="K927" s="177"/>
      <c r="L927" s="713" t="s">
        <v>649</v>
      </c>
      <c r="M927" s="178"/>
      <c r="N927" s="174">
        <v>30</v>
      </c>
      <c r="O927" s="671">
        <f t="shared" si="407"/>
        <v>27.9</v>
      </c>
      <c r="P927" s="788">
        <f t="shared" si="410"/>
        <v>26.808</v>
      </c>
      <c r="Q927" s="174">
        <v>25.8</v>
      </c>
      <c r="R927" s="671">
        <f t="shared" si="408"/>
        <v>24.55</v>
      </c>
      <c r="S927" s="174">
        <v>23.3</v>
      </c>
      <c r="T927" s="788">
        <f t="shared" si="411"/>
        <v>23.262</v>
      </c>
      <c r="U927" s="788">
        <f t="shared" si="412"/>
        <v>22.54</v>
      </c>
      <c r="V927" s="788">
        <f t="shared" si="413"/>
        <v>22.35</v>
      </c>
      <c r="W927" s="174">
        <v>21.4</v>
      </c>
      <c r="X927" s="671">
        <f t="shared" si="409"/>
        <v>20.65</v>
      </c>
      <c r="Y927" s="174">
        <v>19.899999999999999</v>
      </c>
      <c r="Z927" s="671">
        <f t="shared" ref="Z927" si="416">Y927-(0.5*(Y927-AA927))</f>
        <v>19.350000000000001</v>
      </c>
      <c r="AA927" s="174">
        <v>18.8</v>
      </c>
      <c r="AB927" s="174">
        <v>18.5</v>
      </c>
      <c r="AC927" s="174">
        <v>18.100000000000001</v>
      </c>
      <c r="AD927" s="174">
        <v>17.8</v>
      </c>
      <c r="AE927" s="174">
        <v>17.600000000000001</v>
      </c>
      <c r="AF927" s="174">
        <v>17.399999999999999</v>
      </c>
      <c r="AG927" s="174">
        <v>17.3</v>
      </c>
      <c r="AH927" s="174">
        <v>17.100000000000001</v>
      </c>
      <c r="AI927" s="175">
        <v>17</v>
      </c>
      <c r="AJ927" s="969"/>
      <c r="AK927" s="969"/>
    </row>
    <row r="928" spans="1:37" s="698" customFormat="1" ht="12.75" customHeight="1" x14ac:dyDescent="0.2">
      <c r="B928" s="1016" t="s">
        <v>57</v>
      </c>
      <c r="C928" s="1019" t="s">
        <v>85</v>
      </c>
      <c r="D928" s="1022" t="s">
        <v>75</v>
      </c>
      <c r="E928" s="1023"/>
      <c r="F928" s="1028" t="s">
        <v>260</v>
      </c>
      <c r="G928" s="1019" t="s">
        <v>196</v>
      </c>
      <c r="H928" s="1050" t="s">
        <v>249</v>
      </c>
      <c r="I928" s="176">
        <v>1992</v>
      </c>
      <c r="J928" s="1049"/>
      <c r="K928" s="179">
        <v>75</v>
      </c>
      <c r="L928" s="179">
        <v>30</v>
      </c>
      <c r="M928" s="179">
        <v>30</v>
      </c>
      <c r="N928" s="174">
        <v>30</v>
      </c>
      <c r="O928" s="671">
        <f t="shared" si="407"/>
        <v>27.9</v>
      </c>
      <c r="P928" s="788">
        <f t="shared" si="410"/>
        <v>26.808</v>
      </c>
      <c r="Q928" s="174">
        <v>25.8</v>
      </c>
      <c r="R928" s="671">
        <f t="shared" si="408"/>
        <v>24.55</v>
      </c>
      <c r="S928" s="174">
        <v>23.3</v>
      </c>
      <c r="T928" s="788">
        <f t="shared" si="411"/>
        <v>23.262</v>
      </c>
      <c r="U928" s="788">
        <f t="shared" si="412"/>
        <v>22.54</v>
      </c>
      <c r="V928" s="788">
        <f t="shared" si="413"/>
        <v>22.35</v>
      </c>
      <c r="W928" s="174">
        <v>21.4</v>
      </c>
      <c r="X928" s="671">
        <f t="shared" si="409"/>
        <v>20.65</v>
      </c>
      <c r="Y928" s="174">
        <v>19.899999999999999</v>
      </c>
      <c r="Z928" s="671">
        <f t="shared" ref="Z928" si="417">Y928-(0.5*(Y928-AA928))</f>
        <v>19.350000000000001</v>
      </c>
      <c r="AA928" s="174">
        <v>18.8</v>
      </c>
      <c r="AB928" s="174">
        <v>18.5</v>
      </c>
      <c r="AC928" s="174">
        <v>18.100000000000001</v>
      </c>
      <c r="AD928" s="174">
        <v>17.8</v>
      </c>
      <c r="AE928" s="174">
        <v>17.600000000000001</v>
      </c>
      <c r="AF928" s="174">
        <v>17.399999999999999</v>
      </c>
      <c r="AG928" s="174">
        <v>17.3</v>
      </c>
      <c r="AH928" s="174">
        <v>17.100000000000001</v>
      </c>
      <c r="AI928" s="175">
        <v>17</v>
      </c>
      <c r="AJ928" s="969"/>
      <c r="AK928" s="969"/>
    </row>
    <row r="929" spans="2:37" s="698" customFormat="1" x14ac:dyDescent="0.2">
      <c r="B929" s="1017"/>
      <c r="C929" s="1020"/>
      <c r="D929" s="1024"/>
      <c r="E929" s="1025"/>
      <c r="F929" s="1029"/>
      <c r="G929" s="1020"/>
      <c r="H929" s="1047"/>
      <c r="I929" s="176" t="s">
        <v>11</v>
      </c>
      <c r="J929" s="1049"/>
      <c r="K929" s="177"/>
      <c r="L929" s="713" t="s">
        <v>649</v>
      </c>
      <c r="M929" s="178"/>
      <c r="N929" s="174">
        <v>30</v>
      </c>
      <c r="O929" s="671">
        <f t="shared" si="407"/>
        <v>27.9</v>
      </c>
      <c r="P929" s="788">
        <f t="shared" si="410"/>
        <v>26.808</v>
      </c>
      <c r="Q929" s="174">
        <v>25.8</v>
      </c>
      <c r="R929" s="671">
        <f t="shared" si="408"/>
        <v>24.55</v>
      </c>
      <c r="S929" s="174">
        <v>23.3</v>
      </c>
      <c r="T929" s="788">
        <f t="shared" si="411"/>
        <v>23.262</v>
      </c>
      <c r="U929" s="788">
        <f t="shared" si="412"/>
        <v>22.54</v>
      </c>
      <c r="V929" s="788">
        <f t="shared" si="413"/>
        <v>22.35</v>
      </c>
      <c r="W929" s="174">
        <v>21.4</v>
      </c>
      <c r="X929" s="671">
        <f t="shared" si="409"/>
        <v>20.65</v>
      </c>
      <c r="Y929" s="174">
        <v>19.899999999999999</v>
      </c>
      <c r="Z929" s="671">
        <f t="shared" ref="Z929" si="418">Y929-(0.5*(Y929-AA929))</f>
        <v>19.350000000000001</v>
      </c>
      <c r="AA929" s="174">
        <v>18.8</v>
      </c>
      <c r="AB929" s="174">
        <v>18.5</v>
      </c>
      <c r="AC929" s="174">
        <v>18.100000000000001</v>
      </c>
      <c r="AD929" s="174">
        <v>17.8</v>
      </c>
      <c r="AE929" s="174">
        <v>17.600000000000001</v>
      </c>
      <c r="AF929" s="174">
        <v>17.399999999999999</v>
      </c>
      <c r="AG929" s="174">
        <v>17.3</v>
      </c>
      <c r="AH929" s="174">
        <v>17.100000000000001</v>
      </c>
      <c r="AI929" s="175">
        <v>17</v>
      </c>
      <c r="AJ929" s="969"/>
      <c r="AK929" s="969"/>
    </row>
    <row r="930" spans="2:37" s="698" customFormat="1" x14ac:dyDescent="0.2">
      <c r="B930" s="1017"/>
      <c r="C930" s="1020"/>
      <c r="D930" s="1024"/>
      <c r="E930" s="1025"/>
      <c r="F930" s="1029"/>
      <c r="G930" s="1020"/>
      <c r="H930" s="1047"/>
      <c r="I930" s="176" t="s">
        <v>12</v>
      </c>
      <c r="J930" s="1049"/>
      <c r="K930" s="177"/>
      <c r="L930" s="713" t="s">
        <v>649</v>
      </c>
      <c r="M930" s="178"/>
      <c r="N930" s="174">
        <v>30</v>
      </c>
      <c r="O930" s="671">
        <f t="shared" si="407"/>
        <v>27.9</v>
      </c>
      <c r="P930" s="788">
        <f t="shared" si="410"/>
        <v>26.808</v>
      </c>
      <c r="Q930" s="174">
        <v>25.8</v>
      </c>
      <c r="R930" s="671">
        <f t="shared" si="408"/>
        <v>24.55</v>
      </c>
      <c r="S930" s="174">
        <v>23.3</v>
      </c>
      <c r="T930" s="788">
        <f t="shared" si="411"/>
        <v>23.262</v>
      </c>
      <c r="U930" s="788">
        <f t="shared" si="412"/>
        <v>22.54</v>
      </c>
      <c r="V930" s="788">
        <f t="shared" si="413"/>
        <v>22.35</v>
      </c>
      <c r="W930" s="174">
        <v>21.4</v>
      </c>
      <c r="X930" s="671">
        <f t="shared" si="409"/>
        <v>20.65</v>
      </c>
      <c r="Y930" s="174">
        <v>19.899999999999999</v>
      </c>
      <c r="Z930" s="671">
        <f t="shared" ref="Z930" si="419">Y930-(0.5*(Y930-AA930))</f>
        <v>19.350000000000001</v>
      </c>
      <c r="AA930" s="174">
        <v>18.8</v>
      </c>
      <c r="AB930" s="174">
        <v>18.5</v>
      </c>
      <c r="AC930" s="174">
        <v>18.100000000000001</v>
      </c>
      <c r="AD930" s="174">
        <v>17.8</v>
      </c>
      <c r="AE930" s="174">
        <v>17.600000000000001</v>
      </c>
      <c r="AF930" s="174">
        <v>17.399999999999999</v>
      </c>
      <c r="AG930" s="174">
        <v>17.3</v>
      </c>
      <c r="AH930" s="174">
        <v>17.100000000000001</v>
      </c>
      <c r="AI930" s="175">
        <v>17</v>
      </c>
      <c r="AJ930" s="969"/>
      <c r="AK930" s="969"/>
    </row>
    <row r="931" spans="2:37" s="698" customFormat="1" x14ac:dyDescent="0.2">
      <c r="B931" s="1018"/>
      <c r="C931" s="1021"/>
      <c r="D931" s="1026"/>
      <c r="E931" s="1027"/>
      <c r="F931" s="1030"/>
      <c r="G931" s="1021"/>
      <c r="H931" s="1048"/>
      <c r="I931" s="176" t="s">
        <v>13</v>
      </c>
      <c r="J931" s="1049"/>
      <c r="K931" s="177"/>
      <c r="L931" s="713" t="s">
        <v>649</v>
      </c>
      <c r="M931" s="178"/>
      <c r="N931" s="174">
        <v>30</v>
      </c>
      <c r="O931" s="671">
        <f t="shared" si="407"/>
        <v>27.9</v>
      </c>
      <c r="P931" s="788">
        <f t="shared" si="410"/>
        <v>26.808</v>
      </c>
      <c r="Q931" s="174">
        <v>25.8</v>
      </c>
      <c r="R931" s="671">
        <f t="shared" si="408"/>
        <v>24.55</v>
      </c>
      <c r="S931" s="174">
        <v>23.3</v>
      </c>
      <c r="T931" s="788">
        <f t="shared" si="411"/>
        <v>23.262</v>
      </c>
      <c r="U931" s="788">
        <f t="shared" si="412"/>
        <v>22.54</v>
      </c>
      <c r="V931" s="788">
        <f t="shared" si="413"/>
        <v>22.35</v>
      </c>
      <c r="W931" s="174">
        <v>21.4</v>
      </c>
      <c r="X931" s="671">
        <f t="shared" si="409"/>
        <v>20.65</v>
      </c>
      <c r="Y931" s="174">
        <v>19.899999999999999</v>
      </c>
      <c r="Z931" s="671">
        <f t="shared" ref="Z931" si="420">Y931-(0.5*(Y931-AA931))</f>
        <v>19.350000000000001</v>
      </c>
      <c r="AA931" s="174">
        <v>18.8</v>
      </c>
      <c r="AB931" s="174">
        <v>18.5</v>
      </c>
      <c r="AC931" s="174">
        <v>18.100000000000001</v>
      </c>
      <c r="AD931" s="174">
        <v>17.8</v>
      </c>
      <c r="AE931" s="174">
        <v>17.600000000000001</v>
      </c>
      <c r="AF931" s="174">
        <v>17.399999999999999</v>
      </c>
      <c r="AG931" s="174">
        <v>17.3</v>
      </c>
      <c r="AH931" s="174">
        <v>17.100000000000001</v>
      </c>
      <c r="AI931" s="175">
        <v>17</v>
      </c>
      <c r="AJ931" s="969"/>
      <c r="AK931" s="969"/>
    </row>
    <row r="932" spans="2:37" s="698" customFormat="1" ht="12.75" customHeight="1" x14ac:dyDescent="0.2">
      <c r="B932" s="1016" t="s">
        <v>57</v>
      </c>
      <c r="C932" s="1019" t="s">
        <v>71</v>
      </c>
      <c r="D932" s="1022" t="s">
        <v>75</v>
      </c>
      <c r="E932" s="1023"/>
      <c r="F932" s="1028" t="s">
        <v>271</v>
      </c>
      <c r="G932" s="1051" t="s">
        <v>196</v>
      </c>
      <c r="H932" s="1050" t="s">
        <v>249</v>
      </c>
      <c r="I932" s="176">
        <v>1995</v>
      </c>
      <c r="J932" s="1049"/>
      <c r="K932" s="179">
        <v>75</v>
      </c>
      <c r="L932" s="179">
        <v>30</v>
      </c>
      <c r="M932" s="179">
        <v>30</v>
      </c>
      <c r="N932" s="174">
        <v>30</v>
      </c>
      <c r="O932" s="671">
        <f t="shared" si="407"/>
        <v>27.9</v>
      </c>
      <c r="P932" s="788">
        <f t="shared" si="410"/>
        <v>26.808</v>
      </c>
      <c r="Q932" s="174">
        <v>25.8</v>
      </c>
      <c r="R932" s="671">
        <f t="shared" si="408"/>
        <v>24.55</v>
      </c>
      <c r="S932" s="174">
        <v>23.3</v>
      </c>
      <c r="T932" s="788">
        <f t="shared" si="411"/>
        <v>23.262</v>
      </c>
      <c r="U932" s="788">
        <f t="shared" si="412"/>
        <v>22.54</v>
      </c>
      <c r="V932" s="788">
        <f t="shared" si="413"/>
        <v>22.35</v>
      </c>
      <c r="W932" s="174">
        <v>21.4</v>
      </c>
      <c r="X932" s="671">
        <f t="shared" si="409"/>
        <v>20.65</v>
      </c>
      <c r="Y932" s="174">
        <v>19.899999999999999</v>
      </c>
      <c r="Z932" s="671">
        <f t="shared" ref="Z932" si="421">Y932-(0.5*(Y932-AA932))</f>
        <v>19.350000000000001</v>
      </c>
      <c r="AA932" s="174">
        <v>18.8</v>
      </c>
      <c r="AB932" s="174">
        <v>18.5</v>
      </c>
      <c r="AC932" s="174">
        <v>18.100000000000001</v>
      </c>
      <c r="AD932" s="174">
        <v>17.8</v>
      </c>
      <c r="AE932" s="174">
        <v>17.600000000000001</v>
      </c>
      <c r="AF932" s="174">
        <v>17.399999999999999</v>
      </c>
      <c r="AG932" s="174">
        <v>17.3</v>
      </c>
      <c r="AH932" s="174">
        <v>17.100000000000001</v>
      </c>
      <c r="AI932" s="175">
        <v>17</v>
      </c>
      <c r="AJ932" s="969"/>
      <c r="AK932" s="969"/>
    </row>
    <row r="933" spans="2:37" s="698" customFormat="1" x14ac:dyDescent="0.2">
      <c r="B933" s="1017"/>
      <c r="C933" s="1020"/>
      <c r="D933" s="1024"/>
      <c r="E933" s="1025"/>
      <c r="F933" s="1029"/>
      <c r="G933" s="1020"/>
      <c r="H933" s="1047"/>
      <c r="I933" s="176" t="s">
        <v>26</v>
      </c>
      <c r="J933" s="1049"/>
      <c r="K933" s="177"/>
      <c r="L933" s="713" t="s">
        <v>649</v>
      </c>
      <c r="M933" s="178"/>
      <c r="N933" s="174">
        <v>30</v>
      </c>
      <c r="O933" s="671">
        <f t="shared" si="407"/>
        <v>27.9</v>
      </c>
      <c r="P933" s="788">
        <f t="shared" si="410"/>
        <v>26.808</v>
      </c>
      <c r="Q933" s="174">
        <v>25.8</v>
      </c>
      <c r="R933" s="671">
        <f t="shared" si="408"/>
        <v>24.55</v>
      </c>
      <c r="S933" s="174">
        <v>23.3</v>
      </c>
      <c r="T933" s="788">
        <f t="shared" si="411"/>
        <v>23.262</v>
      </c>
      <c r="U933" s="788">
        <f t="shared" si="412"/>
        <v>22.54</v>
      </c>
      <c r="V933" s="788">
        <f t="shared" si="413"/>
        <v>22.35</v>
      </c>
      <c r="W933" s="174">
        <v>21.4</v>
      </c>
      <c r="X933" s="671">
        <f t="shared" si="409"/>
        <v>20.65</v>
      </c>
      <c r="Y933" s="174">
        <v>19.899999999999999</v>
      </c>
      <c r="Z933" s="671">
        <f t="shared" ref="Z933" si="422">Y933-(0.5*(Y933-AA933))</f>
        <v>19.350000000000001</v>
      </c>
      <c r="AA933" s="174">
        <v>18.8</v>
      </c>
      <c r="AB933" s="174">
        <v>18.5</v>
      </c>
      <c r="AC933" s="174">
        <v>18.100000000000001</v>
      </c>
      <c r="AD933" s="174">
        <v>17.8</v>
      </c>
      <c r="AE933" s="174">
        <v>17.600000000000001</v>
      </c>
      <c r="AF933" s="174">
        <v>17.399999999999999</v>
      </c>
      <c r="AG933" s="174">
        <v>17.3</v>
      </c>
      <c r="AH933" s="174">
        <v>17.100000000000001</v>
      </c>
      <c r="AI933" s="175">
        <v>17</v>
      </c>
      <c r="AJ933" s="969"/>
      <c r="AK933" s="969"/>
    </row>
    <row r="934" spans="2:37" s="698" customFormat="1" x14ac:dyDescent="0.2">
      <c r="B934" s="1017"/>
      <c r="C934" s="1020"/>
      <c r="D934" s="1024"/>
      <c r="E934" s="1025"/>
      <c r="F934" s="1029"/>
      <c r="G934" s="1020"/>
      <c r="H934" s="1047"/>
      <c r="I934" s="176" t="s">
        <v>15</v>
      </c>
      <c r="J934" s="1049"/>
      <c r="K934" s="177"/>
      <c r="L934" s="713" t="s">
        <v>649</v>
      </c>
      <c r="M934" s="178"/>
      <c r="N934" s="174">
        <v>30</v>
      </c>
      <c r="O934" s="671">
        <f t="shared" si="407"/>
        <v>27.9</v>
      </c>
      <c r="P934" s="788">
        <f t="shared" si="410"/>
        <v>26.808</v>
      </c>
      <c r="Q934" s="174">
        <v>25.8</v>
      </c>
      <c r="R934" s="671">
        <f t="shared" si="408"/>
        <v>24.55</v>
      </c>
      <c r="S934" s="174">
        <v>23.3</v>
      </c>
      <c r="T934" s="788">
        <f t="shared" si="411"/>
        <v>23.262</v>
      </c>
      <c r="U934" s="788">
        <f t="shared" si="412"/>
        <v>22.54</v>
      </c>
      <c r="V934" s="788">
        <f t="shared" si="413"/>
        <v>22.35</v>
      </c>
      <c r="W934" s="174">
        <v>21.4</v>
      </c>
      <c r="X934" s="671">
        <f t="shared" si="409"/>
        <v>20.65</v>
      </c>
      <c r="Y934" s="174">
        <v>19.899999999999999</v>
      </c>
      <c r="Z934" s="671">
        <f t="shared" ref="Z934" si="423">Y934-(0.5*(Y934-AA934))</f>
        <v>19.350000000000001</v>
      </c>
      <c r="AA934" s="174">
        <v>18.8</v>
      </c>
      <c r="AB934" s="174">
        <v>18.5</v>
      </c>
      <c r="AC934" s="174">
        <v>18.100000000000001</v>
      </c>
      <c r="AD934" s="174">
        <v>17.8</v>
      </c>
      <c r="AE934" s="174">
        <v>17.600000000000001</v>
      </c>
      <c r="AF934" s="174">
        <v>17.399999999999999</v>
      </c>
      <c r="AG934" s="174">
        <v>17.3</v>
      </c>
      <c r="AH934" s="174">
        <v>17.100000000000001</v>
      </c>
      <c r="AI934" s="175">
        <v>17</v>
      </c>
      <c r="AJ934" s="969"/>
      <c r="AK934" s="969"/>
    </row>
    <row r="935" spans="2:37" s="698" customFormat="1" x14ac:dyDescent="0.2">
      <c r="B935" s="1018"/>
      <c r="C935" s="1021"/>
      <c r="D935" s="1026"/>
      <c r="E935" s="1027"/>
      <c r="F935" s="1030"/>
      <c r="G935" s="1021"/>
      <c r="H935" s="1048"/>
      <c r="I935" s="176" t="s">
        <v>27</v>
      </c>
      <c r="J935" s="1049"/>
      <c r="K935" s="177"/>
      <c r="L935" s="713" t="s">
        <v>649</v>
      </c>
      <c r="M935" s="178"/>
      <c r="N935" s="174">
        <v>30</v>
      </c>
      <c r="O935" s="671">
        <f t="shared" si="407"/>
        <v>27.9</v>
      </c>
      <c r="P935" s="788">
        <f t="shared" si="410"/>
        <v>26.808</v>
      </c>
      <c r="Q935" s="174">
        <v>25.8</v>
      </c>
      <c r="R935" s="671">
        <f t="shared" si="408"/>
        <v>24.55</v>
      </c>
      <c r="S935" s="174">
        <v>23.3</v>
      </c>
      <c r="T935" s="788">
        <f t="shared" si="411"/>
        <v>23.262</v>
      </c>
      <c r="U935" s="788">
        <f t="shared" si="412"/>
        <v>22.54</v>
      </c>
      <c r="V935" s="788">
        <f t="shared" si="413"/>
        <v>22.35</v>
      </c>
      <c r="W935" s="174">
        <v>21.4</v>
      </c>
      <c r="X935" s="671">
        <f t="shared" si="409"/>
        <v>20.65</v>
      </c>
      <c r="Y935" s="174">
        <v>19.899999999999999</v>
      </c>
      <c r="Z935" s="671">
        <f t="shared" ref="Z935" si="424">Y935-(0.5*(Y935-AA935))</f>
        <v>19.350000000000001</v>
      </c>
      <c r="AA935" s="174">
        <v>18.8</v>
      </c>
      <c r="AB935" s="174">
        <v>18.5</v>
      </c>
      <c r="AC935" s="174">
        <v>18.100000000000001</v>
      </c>
      <c r="AD935" s="174">
        <v>17.8</v>
      </c>
      <c r="AE935" s="174">
        <v>17.600000000000001</v>
      </c>
      <c r="AF935" s="174">
        <v>17.399999999999999</v>
      </c>
      <c r="AG935" s="174">
        <v>17.3</v>
      </c>
      <c r="AH935" s="174">
        <v>17.100000000000001</v>
      </c>
      <c r="AI935" s="175">
        <v>17</v>
      </c>
      <c r="AJ935" s="969"/>
      <c r="AK935" s="969"/>
    </row>
    <row r="936" spans="2:37" s="698" customFormat="1" ht="12.75" customHeight="1" x14ac:dyDescent="0.2">
      <c r="B936" s="1016" t="s">
        <v>57</v>
      </c>
      <c r="C936" s="183" t="s">
        <v>78</v>
      </c>
      <c r="D936" s="1022" t="s">
        <v>75</v>
      </c>
      <c r="E936" s="1023"/>
      <c r="F936" s="1028">
        <v>1000</v>
      </c>
      <c r="G936" s="1019" t="s">
        <v>196</v>
      </c>
      <c r="H936" s="1013" t="s">
        <v>250</v>
      </c>
      <c r="I936" s="176">
        <v>1998</v>
      </c>
      <c r="J936" s="1049"/>
      <c r="K936" s="179">
        <v>75</v>
      </c>
      <c r="L936" s="179">
        <v>30</v>
      </c>
      <c r="M936" s="179">
        <v>30</v>
      </c>
      <c r="N936" s="174">
        <v>30</v>
      </c>
      <c r="O936" s="671">
        <f t="shared" si="407"/>
        <v>27.95</v>
      </c>
      <c r="P936" s="788">
        <f t="shared" si="410"/>
        <v>26.884</v>
      </c>
      <c r="Q936" s="179">
        <v>25.9</v>
      </c>
      <c r="R936" s="671">
        <f t="shared" si="408"/>
        <v>24.65</v>
      </c>
      <c r="S936" s="179">
        <v>23.4</v>
      </c>
      <c r="T936" s="788">
        <f t="shared" si="411"/>
        <v>23.36</v>
      </c>
      <c r="U936" s="788">
        <f t="shared" si="412"/>
        <v>22.599999999999998</v>
      </c>
      <c r="V936" s="788">
        <f t="shared" si="413"/>
        <v>22.4</v>
      </c>
      <c r="W936" s="174">
        <v>21.4</v>
      </c>
      <c r="X936" s="671">
        <f t="shared" si="409"/>
        <v>20.7</v>
      </c>
      <c r="Y936" s="179">
        <v>20</v>
      </c>
      <c r="Z936" s="671">
        <f t="shared" ref="Z936" si="425">Y936-(0.5*(Y936-AA936))</f>
        <v>19.45</v>
      </c>
      <c r="AA936" s="179">
        <v>18.899999999999999</v>
      </c>
      <c r="AB936" s="174">
        <v>18.5</v>
      </c>
      <c r="AC936" s="179">
        <v>18.100000000000001</v>
      </c>
      <c r="AD936" s="179">
        <v>17.899999999999999</v>
      </c>
      <c r="AE936" s="179">
        <v>17.600000000000001</v>
      </c>
      <c r="AF936" s="179">
        <v>17.5</v>
      </c>
      <c r="AG936" s="179">
        <v>17.3</v>
      </c>
      <c r="AH936" s="179">
        <v>17.2</v>
      </c>
      <c r="AI936" s="180">
        <v>17</v>
      </c>
      <c r="AJ936" s="969"/>
      <c r="AK936" s="969"/>
    </row>
    <row r="937" spans="2:37" s="698" customFormat="1" x14ac:dyDescent="0.2">
      <c r="B937" s="1017"/>
      <c r="C937" s="183" t="s">
        <v>220</v>
      </c>
      <c r="D937" s="1024"/>
      <c r="E937" s="1025"/>
      <c r="F937" s="1029"/>
      <c r="G937" s="1020"/>
      <c r="H937" s="1014"/>
      <c r="I937" s="176" t="s">
        <v>17</v>
      </c>
      <c r="J937" s="1049"/>
      <c r="K937" s="179">
        <v>75</v>
      </c>
      <c r="L937" s="179">
        <v>30</v>
      </c>
      <c r="M937" s="179">
        <v>30</v>
      </c>
      <c r="N937" s="174">
        <v>30</v>
      </c>
      <c r="O937" s="179">
        <v>27.4</v>
      </c>
      <c r="P937" s="788">
        <f t="shared" si="410"/>
        <v>26.619999999999997</v>
      </c>
      <c r="Q937" s="179">
        <v>25.9</v>
      </c>
      <c r="R937" s="179">
        <v>24.6</v>
      </c>
      <c r="S937" s="179">
        <v>23.4</v>
      </c>
      <c r="T937" s="788">
        <f t="shared" si="411"/>
        <v>23.36</v>
      </c>
      <c r="U937" s="788">
        <f>IF(S937="","",(S937-(S937-W937)/($W$5-$S$5)*($U$5-$S$5)))</f>
        <v>22.599999999999998</v>
      </c>
      <c r="V937" s="788">
        <f t="shared" si="413"/>
        <v>22.4</v>
      </c>
      <c r="W937" s="174">
        <v>21.4</v>
      </c>
      <c r="X937" s="671">
        <f t="shared" si="409"/>
        <v>20.7</v>
      </c>
      <c r="Y937" s="179">
        <v>20</v>
      </c>
      <c r="Z937" s="671">
        <f t="shared" ref="Z937" si="426">Y937-(0.5*(Y937-AA937))</f>
        <v>19.45</v>
      </c>
      <c r="AA937" s="179">
        <v>18.899999999999999</v>
      </c>
      <c r="AB937" s="174">
        <v>18.5</v>
      </c>
      <c r="AC937" s="179">
        <v>18.2</v>
      </c>
      <c r="AD937" s="179">
        <v>17.899999999999999</v>
      </c>
      <c r="AE937" s="179">
        <v>17.7</v>
      </c>
      <c r="AF937" s="179">
        <v>17.5</v>
      </c>
      <c r="AG937" s="179">
        <v>17.3</v>
      </c>
      <c r="AH937" s="179">
        <v>17.100000000000001</v>
      </c>
      <c r="AI937" s="180">
        <v>17</v>
      </c>
      <c r="AJ937" s="969"/>
      <c r="AK937" s="969"/>
    </row>
    <row r="938" spans="2:37" s="698" customFormat="1" x14ac:dyDescent="0.2">
      <c r="B938" s="1018"/>
      <c r="C938" s="183"/>
      <c r="D938" s="1026"/>
      <c r="E938" s="1027"/>
      <c r="F938" s="1030"/>
      <c r="G938" s="1021"/>
      <c r="H938" s="1015"/>
      <c r="I938" s="176" t="s">
        <v>18</v>
      </c>
      <c r="J938" s="1049"/>
      <c r="K938" s="177"/>
      <c r="L938" s="713" t="s">
        <v>649</v>
      </c>
      <c r="M938" s="178"/>
      <c r="N938" s="174">
        <v>30</v>
      </c>
      <c r="O938" s="179">
        <v>27.4</v>
      </c>
      <c r="P938" s="788">
        <f t="shared" si="410"/>
        <v>26.619999999999997</v>
      </c>
      <c r="Q938" s="179">
        <v>25.9</v>
      </c>
      <c r="R938" s="179">
        <v>24.6</v>
      </c>
      <c r="S938" s="179">
        <v>23.4</v>
      </c>
      <c r="T938" s="788">
        <f t="shared" si="411"/>
        <v>23.36</v>
      </c>
      <c r="U938" s="788">
        <f t="shared" si="412"/>
        <v>22.599999999999998</v>
      </c>
      <c r="V938" s="788">
        <f t="shared" si="413"/>
        <v>22.4</v>
      </c>
      <c r="W938" s="174">
        <v>21.4</v>
      </c>
      <c r="X938" s="671">
        <f t="shared" si="409"/>
        <v>20.7</v>
      </c>
      <c r="Y938" s="179">
        <v>20</v>
      </c>
      <c r="Z938" s="671">
        <f t="shared" ref="Z938" si="427">Y938-(0.5*(Y938-AA938))</f>
        <v>19.45</v>
      </c>
      <c r="AA938" s="179">
        <v>18.899999999999999</v>
      </c>
      <c r="AB938" s="174">
        <v>18.5</v>
      </c>
      <c r="AC938" s="179">
        <v>18.2</v>
      </c>
      <c r="AD938" s="179">
        <v>17.899999999999999</v>
      </c>
      <c r="AE938" s="179">
        <v>17.7</v>
      </c>
      <c r="AF938" s="179">
        <v>17.5</v>
      </c>
      <c r="AG938" s="179">
        <v>17.3</v>
      </c>
      <c r="AH938" s="179">
        <v>17.100000000000001</v>
      </c>
      <c r="AI938" s="180">
        <v>17</v>
      </c>
      <c r="AJ938" s="969"/>
      <c r="AK938" s="969"/>
    </row>
    <row r="939" spans="2:37" s="698" customFormat="1" ht="12.75" customHeight="1" x14ac:dyDescent="0.2">
      <c r="B939" s="1016" t="s">
        <v>57</v>
      </c>
      <c r="C939" s="1019" t="s">
        <v>221</v>
      </c>
      <c r="D939" s="1022" t="s">
        <v>75</v>
      </c>
      <c r="E939" s="1023"/>
      <c r="F939" s="1028" t="s">
        <v>294</v>
      </c>
      <c r="G939" s="1019" t="s">
        <v>196</v>
      </c>
      <c r="H939" s="1013" t="s">
        <v>250</v>
      </c>
      <c r="I939" s="176">
        <v>2001</v>
      </c>
      <c r="J939" s="1049"/>
      <c r="K939" s="179">
        <v>75</v>
      </c>
      <c r="L939" s="179">
        <v>30</v>
      </c>
      <c r="M939" s="179"/>
      <c r="N939" s="174">
        <v>30</v>
      </c>
      <c r="O939" s="179">
        <v>27.4</v>
      </c>
      <c r="P939" s="788">
        <f t="shared" si="410"/>
        <v>26.619999999999997</v>
      </c>
      <c r="Q939" s="179">
        <v>25.9</v>
      </c>
      <c r="R939" s="179">
        <v>24.6</v>
      </c>
      <c r="S939" s="179">
        <v>23.4</v>
      </c>
      <c r="T939" s="788">
        <f t="shared" si="411"/>
        <v>23.36</v>
      </c>
      <c r="U939" s="788">
        <f t="shared" si="412"/>
        <v>22.599999999999998</v>
      </c>
      <c r="V939" s="788">
        <f t="shared" si="413"/>
        <v>22.4</v>
      </c>
      <c r="W939" s="174">
        <v>21.4</v>
      </c>
      <c r="X939" s="671">
        <f t="shared" si="409"/>
        <v>20.7</v>
      </c>
      <c r="Y939" s="179">
        <v>20</v>
      </c>
      <c r="Z939" s="671">
        <f t="shared" ref="Z939" si="428">Y939-(0.5*(Y939-AA939))</f>
        <v>19.45</v>
      </c>
      <c r="AA939" s="179">
        <v>18.899999999999999</v>
      </c>
      <c r="AB939" s="174">
        <v>18.5</v>
      </c>
      <c r="AC939" s="179">
        <v>18.2</v>
      </c>
      <c r="AD939" s="179">
        <v>17.899999999999999</v>
      </c>
      <c r="AE939" s="179">
        <v>17.7</v>
      </c>
      <c r="AF939" s="179">
        <v>17.5</v>
      </c>
      <c r="AG939" s="179">
        <v>17.3</v>
      </c>
      <c r="AH939" s="179">
        <v>17.100000000000001</v>
      </c>
      <c r="AI939" s="180">
        <v>17</v>
      </c>
      <c r="AJ939" s="969"/>
      <c r="AK939" s="969"/>
    </row>
    <row r="940" spans="2:37" s="698" customFormat="1" x14ac:dyDescent="0.2">
      <c r="B940" s="1017"/>
      <c r="C940" s="1020"/>
      <c r="D940" s="1024"/>
      <c r="E940" s="1025"/>
      <c r="F940" s="1029"/>
      <c r="G940" s="1020"/>
      <c r="H940" s="1014"/>
      <c r="I940" s="176" t="s">
        <v>20</v>
      </c>
      <c r="J940" s="1049"/>
      <c r="K940" s="177"/>
      <c r="L940" s="713" t="s">
        <v>649</v>
      </c>
      <c r="M940" s="178"/>
      <c r="N940" s="174">
        <v>30</v>
      </c>
      <c r="O940" s="179">
        <v>27.4</v>
      </c>
      <c r="P940" s="788">
        <f t="shared" si="410"/>
        <v>26.619999999999997</v>
      </c>
      <c r="Q940" s="179">
        <v>25.9</v>
      </c>
      <c r="R940" s="179">
        <v>24.6</v>
      </c>
      <c r="S940" s="179">
        <v>23.4</v>
      </c>
      <c r="T940" s="788">
        <f t="shared" si="411"/>
        <v>23.36</v>
      </c>
      <c r="U940" s="788">
        <f t="shared" si="412"/>
        <v>22.599999999999998</v>
      </c>
      <c r="V940" s="788">
        <f t="shared" si="413"/>
        <v>22.4</v>
      </c>
      <c r="W940" s="174">
        <v>21.4</v>
      </c>
      <c r="X940" s="671">
        <f t="shared" si="409"/>
        <v>20.7</v>
      </c>
      <c r="Y940" s="179">
        <v>20</v>
      </c>
      <c r="Z940" s="671">
        <f t="shared" ref="Z940" si="429">Y940-(0.5*(Y940-AA940))</f>
        <v>19.45</v>
      </c>
      <c r="AA940" s="179">
        <v>18.899999999999999</v>
      </c>
      <c r="AB940" s="174">
        <v>18.5</v>
      </c>
      <c r="AC940" s="179">
        <v>18.2</v>
      </c>
      <c r="AD940" s="179">
        <v>17.899999999999999</v>
      </c>
      <c r="AE940" s="179">
        <v>17.7</v>
      </c>
      <c r="AF940" s="179">
        <v>17.5</v>
      </c>
      <c r="AG940" s="179">
        <v>17.3</v>
      </c>
      <c r="AH940" s="179">
        <v>17.100000000000001</v>
      </c>
      <c r="AI940" s="180">
        <v>17</v>
      </c>
      <c r="AJ940" s="969"/>
      <c r="AK940" s="969"/>
    </row>
    <row r="941" spans="2:37" s="698" customFormat="1" x14ac:dyDescent="0.2">
      <c r="B941" s="1018"/>
      <c r="C941" s="1021"/>
      <c r="D941" s="1026"/>
      <c r="E941" s="1027"/>
      <c r="F941" s="1030"/>
      <c r="G941" s="1021"/>
      <c r="H941" s="1015"/>
      <c r="I941" s="176" t="s">
        <v>21</v>
      </c>
      <c r="J941" s="1049"/>
      <c r="K941" s="177"/>
      <c r="L941" s="713" t="s">
        <v>649</v>
      </c>
      <c r="M941" s="178"/>
      <c r="N941" s="174">
        <v>30</v>
      </c>
      <c r="O941" s="179">
        <v>27.4</v>
      </c>
      <c r="P941" s="788">
        <f t="shared" si="410"/>
        <v>26.619999999999997</v>
      </c>
      <c r="Q941" s="179">
        <v>25.9</v>
      </c>
      <c r="R941" s="179">
        <v>24.6</v>
      </c>
      <c r="S941" s="179">
        <v>23.4</v>
      </c>
      <c r="T941" s="788">
        <f t="shared" si="411"/>
        <v>23.36</v>
      </c>
      <c r="U941" s="788">
        <f t="shared" si="412"/>
        <v>22.599999999999998</v>
      </c>
      <c r="V941" s="788">
        <f t="shared" si="413"/>
        <v>22.4</v>
      </c>
      <c r="W941" s="174">
        <v>21.4</v>
      </c>
      <c r="X941" s="671">
        <f t="shared" si="409"/>
        <v>20.7</v>
      </c>
      <c r="Y941" s="179">
        <v>20</v>
      </c>
      <c r="Z941" s="671">
        <f t="shared" ref="Z941" si="430">Y941-(0.5*(Y941-AA941))</f>
        <v>19.45</v>
      </c>
      <c r="AA941" s="179">
        <v>18.899999999999999</v>
      </c>
      <c r="AB941" s="174">
        <v>18.5</v>
      </c>
      <c r="AC941" s="179">
        <v>18.2</v>
      </c>
      <c r="AD941" s="179">
        <v>17.899999999999999</v>
      </c>
      <c r="AE941" s="179">
        <v>17.7</v>
      </c>
      <c r="AF941" s="179">
        <v>17.5</v>
      </c>
      <c r="AG941" s="179">
        <v>17.3</v>
      </c>
      <c r="AH941" s="179">
        <v>17.100000000000001</v>
      </c>
      <c r="AI941" s="180">
        <v>17</v>
      </c>
      <c r="AJ941" s="969"/>
      <c r="AK941" s="969"/>
    </row>
    <row r="942" spans="2:37" s="698" customFormat="1" ht="12.75" customHeight="1" x14ac:dyDescent="0.2">
      <c r="B942" s="1016" t="s">
        <v>57</v>
      </c>
      <c r="C942" s="1019" t="s">
        <v>222</v>
      </c>
      <c r="D942" s="1022" t="s">
        <v>75</v>
      </c>
      <c r="E942" s="1023"/>
      <c r="F942" s="1028" t="s">
        <v>294</v>
      </c>
      <c r="G942" s="1019" t="s">
        <v>196</v>
      </c>
      <c r="H942" s="1013" t="s">
        <v>250</v>
      </c>
      <c r="I942" s="176">
        <v>2004</v>
      </c>
      <c r="J942" s="1049"/>
      <c r="K942" s="179">
        <v>75</v>
      </c>
      <c r="L942" s="179">
        <v>30</v>
      </c>
      <c r="M942" s="179"/>
      <c r="N942" s="174">
        <v>30</v>
      </c>
      <c r="O942" s="179">
        <v>27.4</v>
      </c>
      <c r="P942" s="788">
        <f t="shared" si="410"/>
        <v>26.619999999999997</v>
      </c>
      <c r="Q942" s="179">
        <v>25.9</v>
      </c>
      <c r="R942" s="179">
        <v>24.6</v>
      </c>
      <c r="S942" s="179">
        <v>23.4</v>
      </c>
      <c r="T942" s="788">
        <f t="shared" si="411"/>
        <v>23.36</v>
      </c>
      <c r="U942" s="788">
        <f t="shared" si="412"/>
        <v>22.599999999999998</v>
      </c>
      <c r="V942" s="788">
        <f t="shared" si="413"/>
        <v>22.4</v>
      </c>
      <c r="W942" s="174">
        <v>21.4</v>
      </c>
      <c r="X942" s="671">
        <f t="shared" si="409"/>
        <v>20.7</v>
      </c>
      <c r="Y942" s="179">
        <v>20</v>
      </c>
      <c r="Z942" s="671">
        <f t="shared" ref="Z942" si="431">Y942-(0.5*(Y942-AA942))</f>
        <v>19.45</v>
      </c>
      <c r="AA942" s="179">
        <v>18.899999999999999</v>
      </c>
      <c r="AB942" s="174">
        <v>18.5</v>
      </c>
      <c r="AC942" s="179">
        <v>18.2</v>
      </c>
      <c r="AD942" s="179">
        <v>17.899999999999999</v>
      </c>
      <c r="AE942" s="179">
        <v>17.899999999999999</v>
      </c>
      <c r="AF942" s="179">
        <v>17.5</v>
      </c>
      <c r="AG942" s="179">
        <v>17.3</v>
      </c>
      <c r="AH942" s="179">
        <v>17.100000000000001</v>
      </c>
      <c r="AI942" s="180">
        <v>17</v>
      </c>
      <c r="AJ942" s="969"/>
      <c r="AK942" s="969"/>
    </row>
    <row r="943" spans="2:37" s="698" customFormat="1" x14ac:dyDescent="0.2">
      <c r="B943" s="1017"/>
      <c r="C943" s="1020"/>
      <c r="D943" s="1024"/>
      <c r="E943" s="1025"/>
      <c r="F943" s="1029"/>
      <c r="G943" s="1020"/>
      <c r="H943" s="1014"/>
      <c r="I943" s="176" t="s">
        <v>22</v>
      </c>
      <c r="J943" s="1049"/>
      <c r="K943" s="177"/>
      <c r="L943" s="713" t="s">
        <v>649</v>
      </c>
      <c r="M943" s="178"/>
      <c r="N943" s="174">
        <v>30</v>
      </c>
      <c r="O943" s="179">
        <v>27.4</v>
      </c>
      <c r="P943" s="788">
        <f t="shared" si="410"/>
        <v>26.619999999999997</v>
      </c>
      <c r="Q943" s="179">
        <v>25.9</v>
      </c>
      <c r="R943" s="179">
        <v>24.6</v>
      </c>
      <c r="S943" s="179">
        <v>23.4</v>
      </c>
      <c r="T943" s="788">
        <f t="shared" si="411"/>
        <v>23.36</v>
      </c>
      <c r="U943" s="788">
        <f t="shared" si="412"/>
        <v>22.599999999999998</v>
      </c>
      <c r="V943" s="788">
        <f t="shared" si="413"/>
        <v>22.4</v>
      </c>
      <c r="W943" s="174">
        <v>21.4</v>
      </c>
      <c r="X943" s="671">
        <f t="shared" si="409"/>
        <v>20.7</v>
      </c>
      <c r="Y943" s="179">
        <v>20</v>
      </c>
      <c r="Z943" s="671">
        <f t="shared" ref="Z943" si="432">Y943-(0.5*(Y943-AA943))</f>
        <v>19.45</v>
      </c>
      <c r="AA943" s="179">
        <v>18.899999999999999</v>
      </c>
      <c r="AB943" s="174">
        <v>18.5</v>
      </c>
      <c r="AC943" s="179">
        <v>18.2</v>
      </c>
      <c r="AD943" s="179">
        <v>17.899999999999999</v>
      </c>
      <c r="AE943" s="179">
        <v>17.899999999999999</v>
      </c>
      <c r="AF943" s="179">
        <v>17.5</v>
      </c>
      <c r="AG943" s="179">
        <v>17.3</v>
      </c>
      <c r="AH943" s="179">
        <v>17.100000000000001</v>
      </c>
      <c r="AI943" s="180">
        <v>17</v>
      </c>
      <c r="AJ943" s="969"/>
      <c r="AK943" s="969"/>
    </row>
    <row r="944" spans="2:37" s="698" customFormat="1" x14ac:dyDescent="0.2">
      <c r="B944" s="1018"/>
      <c r="C944" s="1021"/>
      <c r="D944" s="1026"/>
      <c r="E944" s="1027"/>
      <c r="F944" s="1030"/>
      <c r="G944" s="1021"/>
      <c r="H944" s="1015"/>
      <c r="I944" s="176" t="s">
        <v>23</v>
      </c>
      <c r="J944" s="1049"/>
      <c r="K944" s="177"/>
      <c r="L944" s="713" t="s">
        <v>649</v>
      </c>
      <c r="M944" s="178"/>
      <c r="N944" s="174">
        <v>30</v>
      </c>
      <c r="O944" s="179">
        <v>27.4</v>
      </c>
      <c r="P944" s="788">
        <f t="shared" si="410"/>
        <v>26.619999999999997</v>
      </c>
      <c r="Q944" s="179">
        <v>25.9</v>
      </c>
      <c r="R944" s="179">
        <v>24.6</v>
      </c>
      <c r="S944" s="179">
        <v>23.4</v>
      </c>
      <c r="T944" s="788">
        <f t="shared" si="411"/>
        <v>23.36</v>
      </c>
      <c r="U944" s="788">
        <f t="shared" si="412"/>
        <v>22.599999999999998</v>
      </c>
      <c r="V944" s="788">
        <f t="shared" si="413"/>
        <v>22.4</v>
      </c>
      <c r="W944" s="174">
        <v>21.4</v>
      </c>
      <c r="X944" s="671">
        <f t="shared" si="409"/>
        <v>20.7</v>
      </c>
      <c r="Y944" s="179">
        <v>20</v>
      </c>
      <c r="Z944" s="671">
        <f t="shared" ref="Z944" si="433">Y944-(0.5*(Y944-AA944))</f>
        <v>19.45</v>
      </c>
      <c r="AA944" s="179">
        <v>18.899999999999999</v>
      </c>
      <c r="AB944" s="174">
        <v>18.5</v>
      </c>
      <c r="AC944" s="179">
        <v>18.2</v>
      </c>
      <c r="AD944" s="179">
        <v>17.899999999999999</v>
      </c>
      <c r="AE944" s="179">
        <v>17.899999999999999</v>
      </c>
      <c r="AF944" s="179">
        <v>17.5</v>
      </c>
      <c r="AG944" s="179">
        <v>17.3</v>
      </c>
      <c r="AH944" s="179">
        <v>17.100000000000001</v>
      </c>
      <c r="AI944" s="180">
        <v>17</v>
      </c>
      <c r="AJ944" s="969"/>
      <c r="AK944" s="969"/>
    </row>
    <row r="945" spans="2:37" s="698" customFormat="1" ht="13.5" thickBot="1" x14ac:dyDescent="0.25">
      <c r="B945" s="187" t="s">
        <v>57</v>
      </c>
      <c r="C945" s="220" t="s">
        <v>247</v>
      </c>
      <c r="D945" s="1247" t="s">
        <v>87</v>
      </c>
      <c r="E945" s="1248"/>
      <c r="F945" s="824" t="s">
        <v>300</v>
      </c>
      <c r="G945" s="220" t="s">
        <v>196</v>
      </c>
      <c r="H945" s="236" t="s">
        <v>250</v>
      </c>
      <c r="I945" s="224">
        <v>2007</v>
      </c>
      <c r="J945" s="1049"/>
      <c r="K945" s="250">
        <v>75</v>
      </c>
      <c r="L945" s="225">
        <v>30</v>
      </c>
      <c r="M945" s="225">
        <v>30</v>
      </c>
      <c r="N945" s="879">
        <v>30</v>
      </c>
      <c r="O945" s="225">
        <v>27.4</v>
      </c>
      <c r="P945" s="792">
        <f t="shared" si="410"/>
        <v>26.619999999999997</v>
      </c>
      <c r="Q945" s="225">
        <v>25.9</v>
      </c>
      <c r="R945" s="225">
        <v>24.6</v>
      </c>
      <c r="S945" s="225">
        <v>23.4</v>
      </c>
      <c r="T945" s="792">
        <f t="shared" si="411"/>
        <v>23.36</v>
      </c>
      <c r="U945" s="792">
        <f t="shared" si="412"/>
        <v>22.599999999999998</v>
      </c>
      <c r="V945" s="792">
        <f t="shared" si="413"/>
        <v>22.4</v>
      </c>
      <c r="W945" s="225">
        <v>21.4</v>
      </c>
      <c r="X945" s="883">
        <f t="shared" si="409"/>
        <v>20.7</v>
      </c>
      <c r="Y945" s="225">
        <v>20</v>
      </c>
      <c r="Z945" s="883">
        <f t="shared" ref="Z945" si="434">Y945-(0.5*(Y945-AA945))</f>
        <v>19.45</v>
      </c>
      <c r="AA945" s="225">
        <v>18.899999999999999</v>
      </c>
      <c r="AB945" s="225">
        <v>18.5</v>
      </c>
      <c r="AC945" s="225">
        <v>18.2</v>
      </c>
      <c r="AD945" s="225">
        <v>17.899999999999999</v>
      </c>
      <c r="AE945" s="225">
        <v>17.7</v>
      </c>
      <c r="AF945" s="179">
        <v>17.5</v>
      </c>
      <c r="AG945" s="179">
        <v>17.3</v>
      </c>
      <c r="AH945" s="179">
        <v>17.100000000000001</v>
      </c>
      <c r="AI945" s="180">
        <v>17</v>
      </c>
      <c r="AJ945" s="969"/>
      <c r="AK945" s="969"/>
    </row>
    <row r="946" spans="2:37" s="698" customFormat="1" ht="13.5" thickBot="1" x14ac:dyDescent="0.25">
      <c r="B946" s="699"/>
      <c r="C946" s="699"/>
      <c r="D946" s="699"/>
      <c r="E946" s="699"/>
      <c r="F946" s="825"/>
      <c r="G946" s="699"/>
      <c r="H946" s="722" t="s">
        <v>94</v>
      </c>
      <c r="I946" s="723"/>
      <c r="J946" s="689"/>
      <c r="K946" s="724">
        <f>MIN(K924:K945)</f>
        <v>75</v>
      </c>
      <c r="L946" s="724">
        <f t="shared" ref="L946:O946" si="435">MIN(L924:L945)</f>
        <v>30</v>
      </c>
      <c r="M946" s="724">
        <f t="shared" si="435"/>
        <v>30</v>
      </c>
      <c r="N946" s="724">
        <f t="shared" si="435"/>
        <v>30</v>
      </c>
      <c r="O946" s="724">
        <f t="shared" si="435"/>
        <v>27.4</v>
      </c>
      <c r="P946" s="789">
        <f t="shared" ref="P946:P951" si="436">IF(O946="",IF(N946="","",(N946-(N946-Q946)/($Q$5-$N$5)*($P$5-$N$5))),(O946-(O946-Q946)/($Q$5-$O$5)*($P$5-$O$5)))</f>
        <v>26.567999999999998</v>
      </c>
      <c r="Q946" s="724">
        <f t="shared" ref="Q946:S946" si="437">MIN(Q924:Q945)</f>
        <v>25.8</v>
      </c>
      <c r="R946" s="724">
        <f t="shared" si="437"/>
        <v>24.55</v>
      </c>
      <c r="S946" s="724">
        <f t="shared" si="437"/>
        <v>23.3</v>
      </c>
      <c r="T946" s="789">
        <f t="shared" ref="T946" si="438">IF(S946="","",(S946-(S946-W946)/($W$5-$S$5)*($T$5-$S$5)))</f>
        <v>23.262</v>
      </c>
      <c r="U946" s="789">
        <f t="shared" ref="U946" si="439">IF(S946="","",(S946-(S946-W946)/($W$5-$S$5)*($U$5-$S$5)))</f>
        <v>22.54</v>
      </c>
      <c r="V946" s="789">
        <f t="shared" si="413"/>
        <v>22.35</v>
      </c>
      <c r="W946" s="724">
        <f t="shared" ref="W946" si="440">MIN(W924:W945)</f>
        <v>21.4</v>
      </c>
      <c r="X946" s="724">
        <f t="shared" si="409"/>
        <v>20.65</v>
      </c>
      <c r="Y946" s="724">
        <f t="shared" ref="Y946" si="441">MIN(Y924:Y945)</f>
        <v>19.899999999999999</v>
      </c>
      <c r="Z946" s="724">
        <f t="shared" ref="Z946" si="442">Y946-(0.5*(Y946-AA946))</f>
        <v>19.350000000000001</v>
      </c>
      <c r="AA946" s="724">
        <f t="shared" ref="AA946:AE946" si="443">MIN(AA924:AA945)</f>
        <v>18.8</v>
      </c>
      <c r="AB946" s="724">
        <f t="shared" si="443"/>
        <v>18.5</v>
      </c>
      <c r="AC946" s="724">
        <f t="shared" si="443"/>
        <v>18.100000000000001</v>
      </c>
      <c r="AD946" s="724">
        <f t="shared" si="443"/>
        <v>17.8</v>
      </c>
      <c r="AE946" s="903">
        <f t="shared" si="443"/>
        <v>17.600000000000001</v>
      </c>
      <c r="AF946" s="897"/>
      <c r="AG946" s="758"/>
      <c r="AH946" s="758"/>
      <c r="AI946" s="759"/>
      <c r="AJ946" s="969"/>
      <c r="AK946" s="969"/>
    </row>
    <row r="947" spans="2:37" s="698" customFormat="1" x14ac:dyDescent="0.2">
      <c r="B947" s="1374" t="s">
        <v>57</v>
      </c>
      <c r="C947" s="1376" t="s">
        <v>247</v>
      </c>
      <c r="D947" s="1378" t="s">
        <v>87</v>
      </c>
      <c r="E947" s="1379"/>
      <c r="F947" s="1382" t="s">
        <v>690</v>
      </c>
      <c r="G947" s="1384" t="s">
        <v>196</v>
      </c>
      <c r="H947" s="1386" t="s">
        <v>686</v>
      </c>
      <c r="I947" s="898" t="s">
        <v>558</v>
      </c>
      <c r="J947" s="1370"/>
      <c r="K947" s="899"/>
      <c r="L947" s="900" t="s">
        <v>649</v>
      </c>
      <c r="M947" s="899"/>
      <c r="N947" s="901">
        <v>30</v>
      </c>
      <c r="O947" s="901">
        <v>27.4</v>
      </c>
      <c r="P947" s="790">
        <f t="shared" si="436"/>
        <v>26.619999999999997</v>
      </c>
      <c r="Q947" s="901">
        <v>25.9</v>
      </c>
      <c r="R947" s="901">
        <v>24.6</v>
      </c>
      <c r="S947" s="901">
        <v>23.4</v>
      </c>
      <c r="T947" s="790">
        <f t="shared" ref="T947:T951" si="444">IF(S947="","",(S947-(S947-W947)/($W$5-$S$5)*($T$5-$S$5)))</f>
        <v>23.36</v>
      </c>
      <c r="U947" s="790">
        <f t="shared" ref="U947:U951" si="445">IF(S947="","",(S947-(S947-W947)/($W$5-$S$5)*($U$5-$S$5)))</f>
        <v>22.599999999999998</v>
      </c>
      <c r="V947" s="790">
        <f t="shared" si="413"/>
        <v>22.4</v>
      </c>
      <c r="W947" s="901">
        <v>21.4</v>
      </c>
      <c r="X947" s="671">
        <f t="shared" si="409"/>
        <v>20.7</v>
      </c>
      <c r="Y947" s="901">
        <v>20</v>
      </c>
      <c r="Z947" s="671">
        <f t="shared" ref="Z947" si="446">Y947-(0.5*(Y947-AA947))</f>
        <v>19.45</v>
      </c>
      <c r="AA947" s="901">
        <v>18.899999999999999</v>
      </c>
      <c r="AB947" s="901">
        <v>18.5</v>
      </c>
      <c r="AC947" s="901">
        <v>18.2</v>
      </c>
      <c r="AD947" s="902">
        <v>17.899999999999999</v>
      </c>
      <c r="AE947" s="902">
        <v>17.7</v>
      </c>
      <c r="AF947" s="802">
        <v>17.5</v>
      </c>
      <c r="AG947" s="802">
        <v>17.3</v>
      </c>
      <c r="AH947" s="802">
        <v>17.100000000000001</v>
      </c>
      <c r="AI947" s="804">
        <v>17</v>
      </c>
      <c r="AJ947" s="969"/>
      <c r="AK947" s="969"/>
    </row>
    <row r="948" spans="2:37" x14ac:dyDescent="0.2">
      <c r="B948" s="1375"/>
      <c r="C948" s="1377"/>
      <c r="D948" s="1380"/>
      <c r="E948" s="1381"/>
      <c r="F948" s="1383"/>
      <c r="G948" s="1385"/>
      <c r="H948" s="1387"/>
      <c r="I948" s="811" t="s">
        <v>559</v>
      </c>
      <c r="J948" s="1370"/>
      <c r="K948" s="803"/>
      <c r="L948" s="807" t="s">
        <v>649</v>
      </c>
      <c r="M948" s="803"/>
      <c r="N948" s="816">
        <v>30</v>
      </c>
      <c r="O948" s="816">
        <v>27.4</v>
      </c>
      <c r="P948" s="788">
        <f t="shared" si="436"/>
        <v>26.619999999999997</v>
      </c>
      <c r="Q948" s="816">
        <v>25.9</v>
      </c>
      <c r="R948" s="816">
        <v>24.6</v>
      </c>
      <c r="S948" s="816">
        <v>23.4</v>
      </c>
      <c r="T948" s="788">
        <f t="shared" si="444"/>
        <v>23.36</v>
      </c>
      <c r="U948" s="788">
        <f t="shared" si="445"/>
        <v>22.599999999999998</v>
      </c>
      <c r="V948" s="788">
        <f t="shared" si="413"/>
        <v>22.4</v>
      </c>
      <c r="W948" s="816">
        <v>21.4</v>
      </c>
      <c r="X948" s="671">
        <f t="shared" si="409"/>
        <v>20.7</v>
      </c>
      <c r="Y948" s="816">
        <v>20</v>
      </c>
      <c r="Z948" s="671">
        <f t="shared" ref="Z948" si="447">Y948-(0.5*(Y948-AA948))</f>
        <v>19.45</v>
      </c>
      <c r="AA948" s="816">
        <v>18.899999999999999</v>
      </c>
      <c r="AB948" s="816">
        <v>18.5</v>
      </c>
      <c r="AC948" s="816">
        <v>18.2</v>
      </c>
      <c r="AD948" s="802">
        <v>17.899999999999999</v>
      </c>
      <c r="AE948" s="802">
        <v>17.7</v>
      </c>
      <c r="AF948" s="802">
        <v>17.5</v>
      </c>
      <c r="AG948" s="802">
        <v>17.3</v>
      </c>
      <c r="AH948" s="802">
        <v>17.100000000000001</v>
      </c>
      <c r="AI948" s="804">
        <v>17</v>
      </c>
      <c r="AJ948" s="969"/>
      <c r="AK948" s="969"/>
    </row>
    <row r="949" spans="2:37" x14ac:dyDescent="0.2">
      <c r="B949" s="1368" t="s">
        <v>57</v>
      </c>
      <c r="C949" s="815" t="s">
        <v>692</v>
      </c>
      <c r="D949" s="1366" t="s">
        <v>87</v>
      </c>
      <c r="E949" s="1362"/>
      <c r="F949" s="1372" t="s">
        <v>691</v>
      </c>
      <c r="G949" s="1364" t="s">
        <v>196</v>
      </c>
      <c r="H949" s="1362" t="s">
        <v>686</v>
      </c>
      <c r="I949" s="801">
        <v>2010</v>
      </c>
      <c r="J949" s="1370"/>
      <c r="K949" s="816">
        <v>75</v>
      </c>
      <c r="L949" s="816">
        <v>30</v>
      </c>
      <c r="M949" s="816">
        <v>30</v>
      </c>
      <c r="N949" s="816">
        <v>30</v>
      </c>
      <c r="O949" s="816">
        <v>27.4</v>
      </c>
      <c r="P949" s="788">
        <f t="shared" si="436"/>
        <v>26.619999999999997</v>
      </c>
      <c r="Q949" s="816">
        <v>25.9</v>
      </c>
      <c r="R949" s="816">
        <v>24.6</v>
      </c>
      <c r="S949" s="816">
        <v>23.4</v>
      </c>
      <c r="T949" s="788">
        <f t="shared" si="444"/>
        <v>23.36</v>
      </c>
      <c r="U949" s="788">
        <f t="shared" si="445"/>
        <v>22.599999999999998</v>
      </c>
      <c r="V949" s="788">
        <f t="shared" si="413"/>
        <v>22.4</v>
      </c>
      <c r="W949" s="816">
        <v>21.4</v>
      </c>
      <c r="X949" s="671">
        <f t="shared" si="409"/>
        <v>20.7</v>
      </c>
      <c r="Y949" s="816">
        <v>20</v>
      </c>
      <c r="Z949" s="671">
        <f t="shared" ref="Z949" si="448">Y949-(0.5*(Y949-AA949))</f>
        <v>19.45</v>
      </c>
      <c r="AA949" s="816">
        <v>18.899999999999999</v>
      </c>
      <c r="AB949" s="816">
        <v>18.5</v>
      </c>
      <c r="AC949" s="816">
        <v>18.2</v>
      </c>
      <c r="AD949" s="802">
        <v>17.899999999999999</v>
      </c>
      <c r="AE949" s="802">
        <v>17.7</v>
      </c>
      <c r="AF949" s="802">
        <v>17.5</v>
      </c>
      <c r="AG949" s="802">
        <v>17.3</v>
      </c>
      <c r="AH949" s="802">
        <v>17.100000000000001</v>
      </c>
      <c r="AI949" s="804">
        <v>17</v>
      </c>
      <c r="AJ949" s="969"/>
      <c r="AK949" s="969"/>
    </row>
    <row r="950" spans="2:37" x14ac:dyDescent="0.2">
      <c r="B950" s="1369"/>
      <c r="C950" s="815" t="s">
        <v>693</v>
      </c>
      <c r="D950" s="1367"/>
      <c r="E950" s="1363"/>
      <c r="F950" s="1373"/>
      <c r="G950" s="1365"/>
      <c r="H950" s="1363"/>
      <c r="I950" s="833" t="s">
        <v>689</v>
      </c>
      <c r="J950" s="1370"/>
      <c r="K950" s="806"/>
      <c r="L950" s="813" t="s">
        <v>649</v>
      </c>
      <c r="M950" s="806"/>
      <c r="N950" s="816">
        <v>30</v>
      </c>
      <c r="O950" s="816">
        <v>27.4</v>
      </c>
      <c r="P950" s="788">
        <f t="shared" si="436"/>
        <v>26.619999999999997</v>
      </c>
      <c r="Q950" s="816">
        <v>25.9</v>
      </c>
      <c r="R950" s="816">
        <v>24.6</v>
      </c>
      <c r="S950" s="816">
        <v>23.4</v>
      </c>
      <c r="T950" s="788">
        <f t="shared" si="444"/>
        <v>23.36</v>
      </c>
      <c r="U950" s="788">
        <f t="shared" si="445"/>
        <v>22.599999999999998</v>
      </c>
      <c r="V950" s="788">
        <f t="shared" si="413"/>
        <v>22.4</v>
      </c>
      <c r="W950" s="816">
        <v>21.4</v>
      </c>
      <c r="X950" s="671">
        <f t="shared" si="409"/>
        <v>20.7</v>
      </c>
      <c r="Y950" s="816">
        <v>20</v>
      </c>
      <c r="Z950" s="671">
        <f t="shared" ref="Z950" si="449">Y950-(0.5*(Y950-AA950))</f>
        <v>19.45</v>
      </c>
      <c r="AA950" s="816">
        <v>18.899999999999999</v>
      </c>
      <c r="AB950" s="816">
        <v>18.5</v>
      </c>
      <c r="AC950" s="816">
        <v>18.2</v>
      </c>
      <c r="AD950" s="802">
        <v>17.899999999999999</v>
      </c>
      <c r="AE950" s="802">
        <v>17.7</v>
      </c>
      <c r="AF950" s="802">
        <v>17.5</v>
      </c>
      <c r="AG950" s="802">
        <v>17.3</v>
      </c>
      <c r="AH950" s="802">
        <v>17.100000000000001</v>
      </c>
      <c r="AI950" s="804">
        <v>17</v>
      </c>
      <c r="AJ950" s="969"/>
      <c r="AK950" s="969"/>
    </row>
    <row r="951" spans="2:37" ht="13.5" thickBot="1" x14ac:dyDescent="0.25">
      <c r="B951" s="531" t="s">
        <v>57</v>
      </c>
      <c r="C951" s="794" t="s">
        <v>695</v>
      </c>
      <c r="D951" s="1157" t="s">
        <v>87</v>
      </c>
      <c r="E951" s="1158"/>
      <c r="F951" s="487" t="s">
        <v>694</v>
      </c>
      <c r="G951" s="488" t="s">
        <v>196</v>
      </c>
      <c r="H951" s="819" t="s">
        <v>686</v>
      </c>
      <c r="I951" s="503">
        <v>2013</v>
      </c>
      <c r="J951" s="1371"/>
      <c r="K951" s="504">
        <v>75</v>
      </c>
      <c r="L951" s="504">
        <v>30</v>
      </c>
      <c r="M951" s="504">
        <v>30</v>
      </c>
      <c r="N951" s="504">
        <v>30</v>
      </c>
      <c r="O951" s="504">
        <v>27.4</v>
      </c>
      <c r="P951" s="791">
        <f t="shared" si="436"/>
        <v>26.619999999999997</v>
      </c>
      <c r="Q951" s="504">
        <v>25.9</v>
      </c>
      <c r="R951" s="504">
        <v>24.6</v>
      </c>
      <c r="S951" s="504">
        <v>23.4</v>
      </c>
      <c r="T951" s="791">
        <f t="shared" si="444"/>
        <v>23.36</v>
      </c>
      <c r="U951" s="791">
        <f t="shared" si="445"/>
        <v>22.599999999999998</v>
      </c>
      <c r="V951" s="788">
        <f t="shared" si="413"/>
        <v>22.4</v>
      </c>
      <c r="W951" s="504">
        <v>21.4</v>
      </c>
      <c r="X951" s="671">
        <f t="shared" si="409"/>
        <v>20.7</v>
      </c>
      <c r="Y951" s="504">
        <v>20</v>
      </c>
      <c r="Z951" s="671">
        <f t="shared" ref="Z951" si="450">Y951-(0.5*(Y951-AA951))</f>
        <v>19.45</v>
      </c>
      <c r="AA951" s="504">
        <v>18.899999999999999</v>
      </c>
      <c r="AB951" s="504">
        <v>18.5</v>
      </c>
      <c r="AC951" s="504">
        <v>18.2</v>
      </c>
      <c r="AD951" s="504">
        <v>17.899999999999999</v>
      </c>
      <c r="AE951" s="504">
        <v>17.7</v>
      </c>
      <c r="AF951" s="504">
        <v>17.5</v>
      </c>
      <c r="AG951" s="504">
        <v>17.3</v>
      </c>
      <c r="AH951" s="504">
        <v>17.100000000000001</v>
      </c>
      <c r="AI951" s="505">
        <v>17</v>
      </c>
      <c r="AJ951" s="970"/>
      <c r="AK951" s="970"/>
    </row>
  </sheetData>
  <mergeCells count="1511">
    <mergeCell ref="D734:E736"/>
    <mergeCell ref="F734:F736"/>
    <mergeCell ref="G734:G736"/>
    <mergeCell ref="D945:E945"/>
    <mergeCell ref="H949:H950"/>
    <mergeCell ref="G949:G950"/>
    <mergeCell ref="D949:E950"/>
    <mergeCell ref="B949:B950"/>
    <mergeCell ref="AJ921:AJ951"/>
    <mergeCell ref="AK921:AK951"/>
    <mergeCell ref="D951:E951"/>
    <mergeCell ref="J947:J951"/>
    <mergeCell ref="F949:F950"/>
    <mergeCell ref="B947:B948"/>
    <mergeCell ref="C947:C948"/>
    <mergeCell ref="D947:E948"/>
    <mergeCell ref="F947:F948"/>
    <mergeCell ref="G947:G948"/>
    <mergeCell ref="H947:H948"/>
    <mergeCell ref="AJ739:AJ741"/>
    <mergeCell ref="AK739:AK741"/>
    <mergeCell ref="B744:J745"/>
    <mergeCell ref="K744:AI744"/>
    <mergeCell ref="K745:AI745"/>
    <mergeCell ref="D746:E746"/>
    <mergeCell ref="B747:B750"/>
    <mergeCell ref="C747:C750"/>
    <mergeCell ref="D747:E750"/>
    <mergeCell ref="F747:F750"/>
    <mergeCell ref="G747:G750"/>
    <mergeCell ref="H747:H750"/>
    <mergeCell ref="J747:J768"/>
    <mergeCell ref="AJ744:AJ772"/>
    <mergeCell ref="AK744:AK772"/>
    <mergeCell ref="B800:G800"/>
    <mergeCell ref="B801:B802"/>
    <mergeCell ref="C801:C802"/>
    <mergeCell ref="D801:E802"/>
    <mergeCell ref="F801:F802"/>
    <mergeCell ref="G801:G802"/>
    <mergeCell ref="H801:H802"/>
    <mergeCell ref="J801:J803"/>
    <mergeCell ref="D803:E803"/>
    <mergeCell ref="B738:G738"/>
    <mergeCell ref="B739:B740"/>
    <mergeCell ref="C739:C740"/>
    <mergeCell ref="D739:E740"/>
    <mergeCell ref="F739:F740"/>
    <mergeCell ref="G739:G740"/>
    <mergeCell ref="H739:H740"/>
    <mergeCell ref="J739:J741"/>
    <mergeCell ref="D741:E741"/>
    <mergeCell ref="B775:J776"/>
    <mergeCell ref="K775:AI775"/>
    <mergeCell ref="K776:AI776"/>
    <mergeCell ref="D777:E777"/>
    <mergeCell ref="B778:B781"/>
    <mergeCell ref="C778:C781"/>
    <mergeCell ref="D778:E781"/>
    <mergeCell ref="F778:F781"/>
    <mergeCell ref="B751:B754"/>
    <mergeCell ref="C751:C754"/>
    <mergeCell ref="D751:E754"/>
    <mergeCell ref="D755:E758"/>
    <mergeCell ref="H734:H736"/>
    <mergeCell ref="D737:E737"/>
    <mergeCell ref="H738:J738"/>
    <mergeCell ref="H778:H781"/>
    <mergeCell ref="J778:J799"/>
    <mergeCell ref="B782:B785"/>
    <mergeCell ref="C782:C785"/>
    <mergeCell ref="D782:E785"/>
    <mergeCell ref="F782:F785"/>
    <mergeCell ref="G782:G785"/>
    <mergeCell ref="H782:H785"/>
    <mergeCell ref="B786:B789"/>
    <mergeCell ref="C786:C789"/>
    <mergeCell ref="D786:E789"/>
    <mergeCell ref="F786:F789"/>
    <mergeCell ref="G786:G789"/>
    <mergeCell ref="H786:H789"/>
    <mergeCell ref="B790:B792"/>
    <mergeCell ref="F793:F795"/>
    <mergeCell ref="G793:G795"/>
    <mergeCell ref="H793:H795"/>
    <mergeCell ref="B796:B798"/>
    <mergeCell ref="C796:C798"/>
    <mergeCell ref="D796:E798"/>
    <mergeCell ref="F796:F798"/>
    <mergeCell ref="G796:G798"/>
    <mergeCell ref="H796:H798"/>
    <mergeCell ref="F751:F754"/>
    <mergeCell ref="B734:B736"/>
    <mergeCell ref="H751:H754"/>
    <mergeCell ref="B755:B758"/>
    <mergeCell ref="C755:C758"/>
    <mergeCell ref="B713:J714"/>
    <mergeCell ref="K713:AI713"/>
    <mergeCell ref="AJ713:AJ738"/>
    <mergeCell ref="AK713:AK738"/>
    <mergeCell ref="K714:AI714"/>
    <mergeCell ref="D715:E715"/>
    <mergeCell ref="B716:B719"/>
    <mergeCell ref="C716:C719"/>
    <mergeCell ref="D716:E719"/>
    <mergeCell ref="F716:F719"/>
    <mergeCell ref="G716:G719"/>
    <mergeCell ref="H716:H719"/>
    <mergeCell ref="J716:J737"/>
    <mergeCell ref="B720:B723"/>
    <mergeCell ref="C720:C723"/>
    <mergeCell ref="D720:E723"/>
    <mergeCell ref="F720:F723"/>
    <mergeCell ref="G720:G723"/>
    <mergeCell ref="H720:H723"/>
    <mergeCell ref="B724:B727"/>
    <mergeCell ref="B728:B730"/>
    <mergeCell ref="D728:E730"/>
    <mergeCell ref="F728:F730"/>
    <mergeCell ref="G728:G730"/>
    <mergeCell ref="H728:H730"/>
    <mergeCell ref="B731:B733"/>
    <mergeCell ref="C731:C733"/>
    <mergeCell ref="D731:E733"/>
    <mergeCell ref="F731:F733"/>
    <mergeCell ref="G731:G733"/>
    <mergeCell ref="H731:H733"/>
    <mergeCell ref="C734:C736"/>
    <mergeCell ref="AJ543:AJ568"/>
    <mergeCell ref="AK543:AK568"/>
    <mergeCell ref="AJ574:AJ599"/>
    <mergeCell ref="AK574:AK599"/>
    <mergeCell ref="AJ602:AJ627"/>
    <mergeCell ref="AK602:AK627"/>
    <mergeCell ref="AJ657:AJ682"/>
    <mergeCell ref="AK657:AK682"/>
    <mergeCell ref="B678:E680"/>
    <mergeCell ref="B706:E708"/>
    <mergeCell ref="AJ685:AJ710"/>
    <mergeCell ref="AK685:AK710"/>
    <mergeCell ref="C647:C648"/>
    <mergeCell ref="AJ629:AJ654"/>
    <mergeCell ref="H654:J654"/>
    <mergeCell ref="B602:J603"/>
    <mergeCell ref="K602:AI602"/>
    <mergeCell ref="K603:AI603"/>
    <mergeCell ref="AJ569:AJ571"/>
    <mergeCell ref="K630:AI630"/>
    <mergeCell ref="B558:B560"/>
    <mergeCell ref="C558:C560"/>
    <mergeCell ref="K657:AI657"/>
    <mergeCell ref="K658:AI658"/>
    <mergeCell ref="D659:E659"/>
    <mergeCell ref="B660:B663"/>
    <mergeCell ref="C660:C663"/>
    <mergeCell ref="D660:E663"/>
    <mergeCell ref="F660:F663"/>
    <mergeCell ref="G660:G663"/>
    <mergeCell ref="H569:H570"/>
    <mergeCell ref="D558:E560"/>
    <mergeCell ref="AK481:AK506"/>
    <mergeCell ref="AJ339:AJ364"/>
    <mergeCell ref="AK395:AK420"/>
    <mergeCell ref="AJ425:AJ450"/>
    <mergeCell ref="AK425:AK450"/>
    <mergeCell ref="AJ453:AJ478"/>
    <mergeCell ref="AK453:AK478"/>
    <mergeCell ref="D385:E387"/>
    <mergeCell ref="B416:B418"/>
    <mergeCell ref="C724:C727"/>
    <mergeCell ref="D724:E727"/>
    <mergeCell ref="F724:F727"/>
    <mergeCell ref="G724:G727"/>
    <mergeCell ref="H724:H727"/>
    <mergeCell ref="AJ507:AJ509"/>
    <mergeCell ref="AK507:AK509"/>
    <mergeCell ref="AJ538:AJ540"/>
    <mergeCell ref="AK538:AK540"/>
    <mergeCell ref="AK569:AK571"/>
    <mergeCell ref="AJ367:AJ392"/>
    <mergeCell ref="B605:B608"/>
    <mergeCell ref="C605:C608"/>
    <mergeCell ref="B609:B612"/>
    <mergeCell ref="C609:C612"/>
    <mergeCell ref="B617:B619"/>
    <mergeCell ref="D604:E604"/>
    <mergeCell ref="K629:AI629"/>
    <mergeCell ref="B406:B409"/>
    <mergeCell ref="B410:B412"/>
    <mergeCell ref="B413:B415"/>
    <mergeCell ref="C413:C415"/>
    <mergeCell ref="AK629:AK654"/>
    <mergeCell ref="AJ395:AJ420"/>
    <mergeCell ref="AJ3:AJ28"/>
    <mergeCell ref="AK3:AK28"/>
    <mergeCell ref="AJ31:AJ56"/>
    <mergeCell ref="AK31:AK56"/>
    <mergeCell ref="AJ59:AJ84"/>
    <mergeCell ref="AK59:AK84"/>
    <mergeCell ref="AJ227:AJ252"/>
    <mergeCell ref="AK227:AK252"/>
    <mergeCell ref="AJ255:AJ280"/>
    <mergeCell ref="AK255:AK280"/>
    <mergeCell ref="AJ283:AJ308"/>
    <mergeCell ref="AK283:AK308"/>
    <mergeCell ref="AJ311:AJ336"/>
    <mergeCell ref="AK311:AK336"/>
    <mergeCell ref="D650:E652"/>
    <mergeCell ref="F650:F652"/>
    <mergeCell ref="D605:E608"/>
    <mergeCell ref="F605:F608"/>
    <mergeCell ref="G605:G608"/>
    <mergeCell ref="H605:H608"/>
    <mergeCell ref="J605:J626"/>
    <mergeCell ref="D626:E626"/>
    <mergeCell ref="AK87:AK112"/>
    <mergeCell ref="AK115:AK140"/>
    <mergeCell ref="AK143:AK168"/>
    <mergeCell ref="AK171:AK196"/>
    <mergeCell ref="AK199:AK224"/>
    <mergeCell ref="AJ87:AJ112"/>
    <mergeCell ref="AJ115:AJ140"/>
    <mergeCell ref="AJ143:AJ168"/>
    <mergeCell ref="AJ481:AJ506"/>
    <mergeCell ref="AJ171:AJ196"/>
    <mergeCell ref="AJ199:AJ224"/>
    <mergeCell ref="G585:G588"/>
    <mergeCell ref="H585:H588"/>
    <mergeCell ref="G589:G591"/>
    <mergeCell ref="H589:H591"/>
    <mergeCell ref="D585:E588"/>
    <mergeCell ref="F585:F588"/>
    <mergeCell ref="B650:B652"/>
    <mergeCell ref="C650:C652"/>
    <mergeCell ref="H650:H652"/>
    <mergeCell ref="B647:B649"/>
    <mergeCell ref="AJ512:AJ537"/>
    <mergeCell ref="AK512:AK537"/>
    <mergeCell ref="AK339:AK364"/>
    <mergeCell ref="AK367:AK392"/>
    <mergeCell ref="B629:J630"/>
    <mergeCell ref="D623:E625"/>
    <mergeCell ref="F623:F625"/>
    <mergeCell ref="G623:G625"/>
    <mergeCell ref="H623:H625"/>
    <mergeCell ref="H627:J627"/>
    <mergeCell ref="C620:C621"/>
    <mergeCell ref="F609:F612"/>
    <mergeCell ref="G609:G612"/>
    <mergeCell ref="H609:H612"/>
    <mergeCell ref="B613:B616"/>
    <mergeCell ref="C613:C616"/>
    <mergeCell ref="D613:E616"/>
    <mergeCell ref="F613:F616"/>
    <mergeCell ref="G613:G616"/>
    <mergeCell ref="H613:H616"/>
    <mergeCell ref="B581:B583"/>
    <mergeCell ref="C581:C583"/>
    <mergeCell ref="D581:E583"/>
    <mergeCell ref="F581:F584"/>
    <mergeCell ref="G581:G584"/>
    <mergeCell ref="G577:G580"/>
    <mergeCell ref="H577:H580"/>
    <mergeCell ref="D577:E580"/>
    <mergeCell ref="F577:F580"/>
    <mergeCell ref="B374:B377"/>
    <mergeCell ref="B370:B373"/>
    <mergeCell ref="C370:C373"/>
    <mergeCell ref="D370:E373"/>
    <mergeCell ref="B382:B384"/>
    <mergeCell ref="B378:B381"/>
    <mergeCell ref="C374:C377"/>
    <mergeCell ref="B595:B597"/>
    <mergeCell ref="B398:B401"/>
    <mergeCell ref="F410:F412"/>
    <mergeCell ref="F388:F390"/>
    <mergeCell ref="F398:F401"/>
    <mergeCell ref="F385:F387"/>
    <mergeCell ref="G388:G390"/>
    <mergeCell ref="H326:H328"/>
    <mergeCell ref="H370:H373"/>
    <mergeCell ref="H298:H300"/>
    <mergeCell ref="H301:H303"/>
    <mergeCell ref="J314:J335"/>
    <mergeCell ref="J370:J391"/>
    <mergeCell ref="H354:H356"/>
    <mergeCell ref="H402:H405"/>
    <mergeCell ref="H581:H583"/>
    <mergeCell ref="D584:E584"/>
    <mergeCell ref="F108:F110"/>
    <mergeCell ref="G108:G110"/>
    <mergeCell ref="H108:H110"/>
    <mergeCell ref="J577:J598"/>
    <mergeCell ref="D248:E250"/>
    <mergeCell ref="F248:F250"/>
    <mergeCell ref="H346:H349"/>
    <mergeCell ref="B350:B353"/>
    <mergeCell ref="H350:H353"/>
    <mergeCell ref="D251:E251"/>
    <mergeCell ref="B342:B345"/>
    <mergeCell ref="C342:C345"/>
    <mergeCell ref="D342:E345"/>
    <mergeCell ref="B286:B289"/>
    <mergeCell ref="C286:C289"/>
    <mergeCell ref="F350:F353"/>
    <mergeCell ref="H342:H345"/>
    <mergeCell ref="B346:B349"/>
    <mergeCell ref="C346:C349"/>
    <mergeCell ref="D346:E349"/>
    <mergeCell ref="F346:F349"/>
    <mergeCell ref="B314:B317"/>
    <mergeCell ref="C314:C317"/>
    <mergeCell ref="D314:E317"/>
    <mergeCell ref="G314:G317"/>
    <mergeCell ref="B290:B293"/>
    <mergeCell ref="C290:C293"/>
    <mergeCell ref="D290:E293"/>
    <mergeCell ref="G290:G293"/>
    <mergeCell ref="H280:J280"/>
    <mergeCell ref="F301:F303"/>
    <mergeCell ref="F286:F289"/>
    <mergeCell ref="G326:G328"/>
    <mergeCell ref="G329:G331"/>
    <mergeCell ref="H230:H233"/>
    <mergeCell ref="J230:J251"/>
    <mergeCell ref="B234:B237"/>
    <mergeCell ref="C234:C237"/>
    <mergeCell ref="D234:E237"/>
    <mergeCell ref="F234:F237"/>
    <mergeCell ref="G234:G237"/>
    <mergeCell ref="H234:H237"/>
    <mergeCell ref="B238:B241"/>
    <mergeCell ref="H238:H241"/>
    <mergeCell ref="B242:B244"/>
    <mergeCell ref="D242:E244"/>
    <mergeCell ref="F242:F244"/>
    <mergeCell ref="G242:G244"/>
    <mergeCell ref="H242:H244"/>
    <mergeCell ref="C238:C241"/>
    <mergeCell ref="D238:E241"/>
    <mergeCell ref="F238:F241"/>
    <mergeCell ref="G238:G241"/>
    <mergeCell ref="H248:H250"/>
    <mergeCell ref="B245:B247"/>
    <mergeCell ref="C245:C247"/>
    <mergeCell ref="D245:E247"/>
    <mergeCell ref="F245:F247"/>
    <mergeCell ref="G248:G250"/>
    <mergeCell ref="B230:B233"/>
    <mergeCell ref="C230:C233"/>
    <mergeCell ref="D230:E233"/>
    <mergeCell ref="F230:F233"/>
    <mergeCell ref="H245:H247"/>
    <mergeCell ref="B248:B250"/>
    <mergeCell ref="C248:C250"/>
    <mergeCell ref="H146:H149"/>
    <mergeCell ref="B105:B107"/>
    <mergeCell ref="H210:H213"/>
    <mergeCell ref="B210:B213"/>
    <mergeCell ref="C210:C213"/>
    <mergeCell ref="D210:E213"/>
    <mergeCell ref="F210:F213"/>
    <mergeCell ref="L220:M222"/>
    <mergeCell ref="D223:E223"/>
    <mergeCell ref="L223:M223"/>
    <mergeCell ref="B220:B222"/>
    <mergeCell ref="C220:C222"/>
    <mergeCell ref="D220:E222"/>
    <mergeCell ref="F220:F222"/>
    <mergeCell ref="H214:H216"/>
    <mergeCell ref="D214:E216"/>
    <mergeCell ref="F214:F216"/>
    <mergeCell ref="G220:G222"/>
    <mergeCell ref="H220:H222"/>
    <mergeCell ref="J90:J111"/>
    <mergeCell ref="B102:B104"/>
    <mergeCell ref="H102:H104"/>
    <mergeCell ref="F102:F104"/>
    <mergeCell ref="G102:G104"/>
    <mergeCell ref="D102:E104"/>
    <mergeCell ref="H105:H107"/>
    <mergeCell ref="H182:H185"/>
    <mergeCell ref="H186:H188"/>
    <mergeCell ref="C174:C177"/>
    <mergeCell ref="G161:G163"/>
    <mergeCell ref="G164:G166"/>
    <mergeCell ref="B174:B177"/>
    <mergeCell ref="H174:H177"/>
    <mergeCell ref="G98:G101"/>
    <mergeCell ref="H98:H101"/>
    <mergeCell ref="B136:B138"/>
    <mergeCell ref="C136:C138"/>
    <mergeCell ref="F136:F138"/>
    <mergeCell ref="G136:G138"/>
    <mergeCell ref="H136:H138"/>
    <mergeCell ref="C154:C157"/>
    <mergeCell ref="L214:M216"/>
    <mergeCell ref="B217:B219"/>
    <mergeCell ref="C217:C219"/>
    <mergeCell ref="D217:E219"/>
    <mergeCell ref="F217:F219"/>
    <mergeCell ref="G217:G219"/>
    <mergeCell ref="H217:H219"/>
    <mergeCell ref="L217:M219"/>
    <mergeCell ref="B214:B216"/>
    <mergeCell ref="C214:C216"/>
    <mergeCell ref="K102:M102"/>
    <mergeCell ref="H133:H135"/>
    <mergeCell ref="C161:C163"/>
    <mergeCell ref="F150:F153"/>
    <mergeCell ref="G150:G153"/>
    <mergeCell ref="G154:G157"/>
    <mergeCell ref="H192:H194"/>
    <mergeCell ref="G206:G209"/>
    <mergeCell ref="H206:H209"/>
    <mergeCell ref="B90:B93"/>
    <mergeCell ref="C90:C93"/>
    <mergeCell ref="D90:E93"/>
    <mergeCell ref="F90:F93"/>
    <mergeCell ref="G90:G93"/>
    <mergeCell ref="H90:H93"/>
    <mergeCell ref="F186:F188"/>
    <mergeCell ref="G186:G188"/>
    <mergeCell ref="B189:B191"/>
    <mergeCell ref="C189:C191"/>
    <mergeCell ref="F189:F191"/>
    <mergeCell ref="G189:G191"/>
    <mergeCell ref="B178:B181"/>
    <mergeCell ref="H94:H97"/>
    <mergeCell ref="B98:B101"/>
    <mergeCell ref="D111:E111"/>
    <mergeCell ref="C178:C181"/>
    <mergeCell ref="F178:F181"/>
    <mergeCell ref="G178:G181"/>
    <mergeCell ref="B182:B185"/>
    <mergeCell ref="C182:C185"/>
    <mergeCell ref="F182:F185"/>
    <mergeCell ref="G182:G185"/>
    <mergeCell ref="B186:B188"/>
    <mergeCell ref="C98:C101"/>
    <mergeCell ref="D98:E101"/>
    <mergeCell ref="C94:C97"/>
    <mergeCell ref="D94:E97"/>
    <mergeCell ref="B94:B97"/>
    <mergeCell ref="F98:F101"/>
    <mergeCell ref="H34:H37"/>
    <mergeCell ref="J34:J40"/>
    <mergeCell ref="B42:B45"/>
    <mergeCell ref="C42:C45"/>
    <mergeCell ref="D42:E45"/>
    <mergeCell ref="D38:E40"/>
    <mergeCell ref="F38:F40"/>
    <mergeCell ref="G38:G41"/>
    <mergeCell ref="B38:B41"/>
    <mergeCell ref="C38:C40"/>
    <mergeCell ref="B49:B51"/>
    <mergeCell ref="C49:C51"/>
    <mergeCell ref="D49:E51"/>
    <mergeCell ref="F49:F51"/>
    <mergeCell ref="G42:G45"/>
    <mergeCell ref="H42:H45"/>
    <mergeCell ref="B46:B48"/>
    <mergeCell ref="D46:E48"/>
    <mergeCell ref="F46:F48"/>
    <mergeCell ref="H46:H48"/>
    <mergeCell ref="G49:G51"/>
    <mergeCell ref="H49:H51"/>
    <mergeCell ref="H38:H41"/>
    <mergeCell ref="D41:E41"/>
    <mergeCell ref="J41:J55"/>
    <mergeCell ref="C52:C54"/>
    <mergeCell ref="D52:E54"/>
    <mergeCell ref="F52:F54"/>
    <mergeCell ref="G52:G54"/>
    <mergeCell ref="H52:H54"/>
    <mergeCell ref="G34:G37"/>
    <mergeCell ref="H62:H65"/>
    <mergeCell ref="B52:B54"/>
    <mergeCell ref="D55:E55"/>
    <mergeCell ref="B62:B65"/>
    <mergeCell ref="C62:C65"/>
    <mergeCell ref="D62:E65"/>
    <mergeCell ref="J62:J83"/>
    <mergeCell ref="F42:F45"/>
    <mergeCell ref="B66:B69"/>
    <mergeCell ref="C66:C69"/>
    <mergeCell ref="D66:E69"/>
    <mergeCell ref="F66:F69"/>
    <mergeCell ref="G66:G69"/>
    <mergeCell ref="H66:H69"/>
    <mergeCell ref="B70:B73"/>
    <mergeCell ref="C70:C73"/>
    <mergeCell ref="D70:E73"/>
    <mergeCell ref="H70:H73"/>
    <mergeCell ref="B74:B76"/>
    <mergeCell ref="C74:C76"/>
    <mergeCell ref="D74:E76"/>
    <mergeCell ref="F74:F76"/>
    <mergeCell ref="H74:H76"/>
    <mergeCell ref="G70:G73"/>
    <mergeCell ref="G77:G79"/>
    <mergeCell ref="C77:C79"/>
    <mergeCell ref="D77:E79"/>
    <mergeCell ref="F77:F79"/>
    <mergeCell ref="H77:H79"/>
    <mergeCell ref="B80:B82"/>
    <mergeCell ref="C80:C82"/>
    <mergeCell ref="H80:H82"/>
    <mergeCell ref="B294:B297"/>
    <mergeCell ref="B276:B278"/>
    <mergeCell ref="D286:E289"/>
    <mergeCell ref="C294:C297"/>
    <mergeCell ref="C299:C300"/>
    <mergeCell ref="J146:J167"/>
    <mergeCell ref="D150:E153"/>
    <mergeCell ref="H178:H181"/>
    <mergeCell ref="B164:B166"/>
    <mergeCell ref="C164:C166"/>
    <mergeCell ref="D164:E166"/>
    <mergeCell ref="F164:F166"/>
    <mergeCell ref="H154:H156"/>
    <mergeCell ref="H158:H160"/>
    <mergeCell ref="H161:H163"/>
    <mergeCell ref="B158:B160"/>
    <mergeCell ref="D158:E160"/>
    <mergeCell ref="B192:B194"/>
    <mergeCell ref="C192:C194"/>
    <mergeCell ref="F192:F194"/>
    <mergeCell ref="G192:G194"/>
    <mergeCell ref="H164:H166"/>
    <mergeCell ref="D167:E167"/>
    <mergeCell ref="H189:H191"/>
    <mergeCell ref="J174:J195"/>
    <mergeCell ref="C186:C188"/>
    <mergeCell ref="D195:E195"/>
    <mergeCell ref="B206:B209"/>
    <mergeCell ref="C206:C209"/>
    <mergeCell ref="D206:E209"/>
    <mergeCell ref="F206:F209"/>
    <mergeCell ref="H202:H205"/>
    <mergeCell ref="B273:B275"/>
    <mergeCell ref="C273:C275"/>
    <mergeCell ref="D273:E275"/>
    <mergeCell ref="B266:B269"/>
    <mergeCell ref="C266:C269"/>
    <mergeCell ref="D266:E269"/>
    <mergeCell ref="C262:C265"/>
    <mergeCell ref="G286:G289"/>
    <mergeCell ref="B18:B20"/>
    <mergeCell ref="D427:E427"/>
    <mergeCell ref="D455:E455"/>
    <mergeCell ref="B402:B405"/>
    <mergeCell ref="G398:G401"/>
    <mergeCell ref="G382:G384"/>
    <mergeCell ref="H392:J392"/>
    <mergeCell ref="H398:H401"/>
    <mergeCell ref="C350:C353"/>
    <mergeCell ref="D350:E353"/>
    <mergeCell ref="J118:J139"/>
    <mergeCell ref="G158:G160"/>
    <mergeCell ref="D133:E135"/>
    <mergeCell ref="D130:E132"/>
    <mergeCell ref="D118:E121"/>
    <mergeCell ref="H118:H121"/>
    <mergeCell ref="D154:E157"/>
    <mergeCell ref="H122:H125"/>
    <mergeCell ref="H126:H129"/>
    <mergeCell ref="J342:J363"/>
    <mergeCell ref="G357:G359"/>
    <mergeCell ref="H357:H359"/>
    <mergeCell ref="C327:C328"/>
    <mergeCell ref="D326:E328"/>
    <mergeCell ref="J546:J567"/>
    <mergeCell ref="H506:J506"/>
    <mergeCell ref="H468:H470"/>
    <mergeCell ref="H471:H473"/>
    <mergeCell ref="H474:H476"/>
    <mergeCell ref="H484:H487"/>
    <mergeCell ref="H488:H491"/>
    <mergeCell ref="H546:H549"/>
    <mergeCell ref="H550:H553"/>
    <mergeCell ref="B329:B331"/>
    <mergeCell ref="D329:E331"/>
    <mergeCell ref="F360:F362"/>
    <mergeCell ref="B357:B359"/>
    <mergeCell ref="C357:C359"/>
    <mergeCell ref="D357:E359"/>
    <mergeCell ref="B360:B362"/>
    <mergeCell ref="C360:C362"/>
    <mergeCell ref="H507:H508"/>
    <mergeCell ref="H538:H539"/>
    <mergeCell ref="C546:C549"/>
    <mergeCell ref="D546:E549"/>
    <mergeCell ref="J456:J477"/>
    <mergeCell ref="D416:E418"/>
    <mergeCell ref="J398:J419"/>
    <mergeCell ref="G410:G412"/>
    <mergeCell ref="G406:G409"/>
    <mergeCell ref="G413:G415"/>
    <mergeCell ref="H413:H415"/>
    <mergeCell ref="G416:G418"/>
    <mergeCell ref="H416:H418"/>
    <mergeCell ref="G370:G373"/>
    <mergeCell ref="F370:F373"/>
    <mergeCell ref="C18:C20"/>
    <mergeCell ref="C105:C107"/>
    <mergeCell ref="D105:E107"/>
    <mergeCell ref="F105:F107"/>
    <mergeCell ref="G105:G107"/>
    <mergeCell ref="B10:B13"/>
    <mergeCell ref="D126:E129"/>
    <mergeCell ref="D18:E20"/>
    <mergeCell ref="B6:B9"/>
    <mergeCell ref="C6:C9"/>
    <mergeCell ref="D6:E9"/>
    <mergeCell ref="B34:B37"/>
    <mergeCell ref="C34:C37"/>
    <mergeCell ref="D34:E37"/>
    <mergeCell ref="F34:F37"/>
    <mergeCell ref="G74:G76"/>
    <mergeCell ref="F70:F73"/>
    <mergeCell ref="B77:B79"/>
    <mergeCell ref="D83:E83"/>
    <mergeCell ref="B108:B110"/>
    <mergeCell ref="C108:C110"/>
    <mergeCell ref="D108:E110"/>
    <mergeCell ref="F94:F97"/>
    <mergeCell ref="G94:G97"/>
    <mergeCell ref="D24:E26"/>
    <mergeCell ref="C21:C23"/>
    <mergeCell ref="C103:C104"/>
    <mergeCell ref="D360:E362"/>
    <mergeCell ref="D335:E335"/>
    <mergeCell ref="D304:E306"/>
    <mergeCell ref="D322:E325"/>
    <mergeCell ref="D354:E356"/>
    <mergeCell ref="G262:G265"/>
    <mergeCell ref="G346:G349"/>
    <mergeCell ref="F357:F359"/>
    <mergeCell ref="C10:C13"/>
    <mergeCell ref="D10:E13"/>
    <mergeCell ref="B14:B17"/>
    <mergeCell ref="B21:B23"/>
    <mergeCell ref="B130:B132"/>
    <mergeCell ref="D5:E5"/>
    <mergeCell ref="B126:B129"/>
    <mergeCell ref="C126:C129"/>
    <mergeCell ref="F126:F129"/>
    <mergeCell ref="G126:G129"/>
    <mergeCell ref="B122:B125"/>
    <mergeCell ref="C122:C125"/>
    <mergeCell ref="F122:F125"/>
    <mergeCell ref="G122:G125"/>
    <mergeCell ref="D122:E125"/>
    <mergeCell ref="B118:B121"/>
    <mergeCell ref="C118:C121"/>
    <mergeCell ref="F118:F121"/>
    <mergeCell ref="G118:G121"/>
    <mergeCell ref="B24:B26"/>
    <mergeCell ref="C24:C26"/>
    <mergeCell ref="B150:B153"/>
    <mergeCell ref="J428:J449"/>
    <mergeCell ref="H374:H377"/>
    <mergeCell ref="H378:H381"/>
    <mergeCell ref="H314:H317"/>
    <mergeCell ref="G10:G13"/>
    <mergeCell ref="F10:F13"/>
    <mergeCell ref="F202:F205"/>
    <mergeCell ref="G202:G205"/>
    <mergeCell ref="F158:F160"/>
    <mergeCell ref="G21:G23"/>
    <mergeCell ref="C150:C153"/>
    <mergeCell ref="D136:E138"/>
    <mergeCell ref="C133:C135"/>
    <mergeCell ref="G46:G48"/>
    <mergeCell ref="F354:F356"/>
    <mergeCell ref="G214:G216"/>
    <mergeCell ref="G245:G247"/>
    <mergeCell ref="G276:G278"/>
    <mergeCell ref="F276:F278"/>
    <mergeCell ref="G270:G272"/>
    <mergeCell ref="G18:G20"/>
    <mergeCell ref="G24:G26"/>
    <mergeCell ref="D21:E23"/>
    <mergeCell ref="C14:C17"/>
    <mergeCell ref="D14:E17"/>
    <mergeCell ref="F14:F17"/>
    <mergeCell ref="F18:F20"/>
    <mergeCell ref="G14:G17"/>
    <mergeCell ref="F62:F65"/>
    <mergeCell ref="G62:G65"/>
    <mergeCell ref="D80:E82"/>
    <mergeCell ref="C460:C463"/>
    <mergeCell ref="D474:E476"/>
    <mergeCell ref="G474:G476"/>
    <mergeCell ref="F474:F476"/>
    <mergeCell ref="C464:C467"/>
    <mergeCell ref="C276:C278"/>
    <mergeCell ref="D276:E278"/>
    <mergeCell ref="D258:E261"/>
    <mergeCell ref="D27:E27"/>
    <mergeCell ref="D257:E257"/>
    <mergeCell ref="H360:H362"/>
    <mergeCell ref="H286:H289"/>
    <mergeCell ref="H290:H293"/>
    <mergeCell ref="J286:J307"/>
    <mergeCell ref="H322:H325"/>
    <mergeCell ref="C329:C330"/>
    <mergeCell ref="D369:E369"/>
    <mergeCell ref="D378:E381"/>
    <mergeCell ref="F80:F82"/>
    <mergeCell ref="G80:G82"/>
    <mergeCell ref="C318:C321"/>
    <mergeCell ref="F304:F306"/>
    <mergeCell ref="B311:J312"/>
    <mergeCell ref="D313:E313"/>
    <mergeCell ref="D202:E205"/>
    <mergeCell ref="G210:G213"/>
    <mergeCell ref="B270:B272"/>
    <mergeCell ref="C270:C272"/>
    <mergeCell ref="D270:E272"/>
    <mergeCell ref="G258:G261"/>
    <mergeCell ref="G230:G233"/>
    <mergeCell ref="B298:B300"/>
    <mergeCell ref="D536:E536"/>
    <mergeCell ref="D530:E532"/>
    <mergeCell ref="D523:E526"/>
    <mergeCell ref="F523:F526"/>
    <mergeCell ref="F527:F529"/>
    <mergeCell ref="C523:C526"/>
    <mergeCell ref="B530:B532"/>
    <mergeCell ref="D505:E505"/>
    <mergeCell ref="F488:F491"/>
    <mergeCell ref="C488:C491"/>
    <mergeCell ref="D514:E514"/>
    <mergeCell ref="G530:G532"/>
    <mergeCell ref="G273:G275"/>
    <mergeCell ref="G266:G269"/>
    <mergeCell ref="F130:F132"/>
    <mergeCell ref="G130:G132"/>
    <mergeCell ref="F154:F157"/>
    <mergeCell ref="B133:B135"/>
    <mergeCell ref="F133:F135"/>
    <mergeCell ref="G133:G135"/>
    <mergeCell ref="D182:E185"/>
    <mergeCell ref="D186:E188"/>
    <mergeCell ref="D189:E191"/>
    <mergeCell ref="D192:E194"/>
    <mergeCell ref="D174:E177"/>
    <mergeCell ref="G298:G300"/>
    <mergeCell ref="D178:E181"/>
    <mergeCell ref="F174:F177"/>
    <mergeCell ref="G174:G177"/>
    <mergeCell ref="B202:B205"/>
    <mergeCell ref="C202:C205"/>
    <mergeCell ref="D468:E470"/>
    <mergeCell ref="J484:J505"/>
    <mergeCell ref="C496:C498"/>
    <mergeCell ref="G385:G387"/>
    <mergeCell ref="F329:F331"/>
    <mergeCell ref="F374:F377"/>
    <mergeCell ref="D406:E409"/>
    <mergeCell ref="F406:F409"/>
    <mergeCell ref="D363:E363"/>
    <mergeCell ref="B367:J368"/>
    <mergeCell ref="H329:H331"/>
    <mergeCell ref="F378:F381"/>
    <mergeCell ref="H332:H334"/>
    <mergeCell ref="H406:H409"/>
    <mergeCell ref="F416:F418"/>
    <mergeCell ref="F413:F415"/>
    <mergeCell ref="H382:H384"/>
    <mergeCell ref="H385:H387"/>
    <mergeCell ref="H388:H390"/>
    <mergeCell ref="D419:E419"/>
    <mergeCell ref="C406:C409"/>
    <mergeCell ref="G342:G345"/>
    <mergeCell ref="G354:G356"/>
    <mergeCell ref="G360:G362"/>
    <mergeCell ref="F402:F405"/>
    <mergeCell ref="D410:E412"/>
    <mergeCell ref="B354:B356"/>
    <mergeCell ref="D391:E391"/>
    <mergeCell ref="D382:E384"/>
    <mergeCell ref="F460:F463"/>
    <mergeCell ref="D460:E463"/>
    <mergeCell ref="B453:J454"/>
    <mergeCell ref="G488:G491"/>
    <mergeCell ref="D483:E483"/>
    <mergeCell ref="F484:F487"/>
    <mergeCell ref="D484:E487"/>
    <mergeCell ref="G484:G487"/>
    <mergeCell ref="G492:G495"/>
    <mergeCell ref="F492:F495"/>
    <mergeCell ref="G318:G321"/>
    <mergeCell ref="F318:F321"/>
    <mergeCell ref="G432:G435"/>
    <mergeCell ref="G378:G381"/>
    <mergeCell ref="G428:G431"/>
    <mergeCell ref="G374:G377"/>
    <mergeCell ref="F432:F435"/>
    <mergeCell ref="B456:B459"/>
    <mergeCell ref="B488:B491"/>
    <mergeCell ref="C441:C442"/>
    <mergeCell ref="D436:E439"/>
    <mergeCell ref="C434:C435"/>
    <mergeCell ref="F428:F431"/>
    <mergeCell ref="C474:C476"/>
    <mergeCell ref="C428:C431"/>
    <mergeCell ref="B440:B442"/>
    <mergeCell ref="G436:G439"/>
    <mergeCell ref="D432:E435"/>
    <mergeCell ref="B484:B487"/>
    <mergeCell ref="C484:C487"/>
    <mergeCell ref="G350:G353"/>
    <mergeCell ref="C398:C401"/>
    <mergeCell ref="D398:E401"/>
    <mergeCell ref="D413:E415"/>
    <mergeCell ref="B481:J482"/>
    <mergeCell ref="H478:J478"/>
    <mergeCell ref="B554:B557"/>
    <mergeCell ref="C554:C557"/>
    <mergeCell ref="B527:B529"/>
    <mergeCell ref="F499:F501"/>
    <mergeCell ref="B492:B495"/>
    <mergeCell ref="G502:G504"/>
    <mergeCell ref="F502:F504"/>
    <mergeCell ref="F496:F498"/>
    <mergeCell ref="C530:C531"/>
    <mergeCell ref="B506:G506"/>
    <mergeCell ref="D507:E508"/>
    <mergeCell ref="G507:G508"/>
    <mergeCell ref="F507:F508"/>
    <mergeCell ref="D509:E509"/>
    <mergeCell ref="B537:G537"/>
    <mergeCell ref="B507:B508"/>
    <mergeCell ref="C507:C508"/>
    <mergeCell ref="B538:B539"/>
    <mergeCell ref="C519:C522"/>
    <mergeCell ref="D527:E529"/>
    <mergeCell ref="B523:B526"/>
    <mergeCell ref="G499:G501"/>
    <mergeCell ref="B533:B535"/>
    <mergeCell ref="C533:C535"/>
    <mergeCell ref="G546:G549"/>
    <mergeCell ref="C515:C518"/>
    <mergeCell ref="D538:E539"/>
    <mergeCell ref="D515:E518"/>
    <mergeCell ref="G515:G518"/>
    <mergeCell ref="G523:G526"/>
    <mergeCell ref="D533:E535"/>
    <mergeCell ref="G519:G522"/>
    <mergeCell ref="J538:J540"/>
    <mergeCell ref="D540:E540"/>
    <mergeCell ref="B543:J544"/>
    <mergeCell ref="H533:H535"/>
    <mergeCell ref="K367:AI367"/>
    <mergeCell ref="K311:AI311"/>
    <mergeCell ref="K312:AI312"/>
    <mergeCell ref="G301:G303"/>
    <mergeCell ref="C382:C384"/>
    <mergeCell ref="D332:E334"/>
    <mergeCell ref="D388:E390"/>
    <mergeCell ref="F464:F467"/>
    <mergeCell ref="K368:AI368"/>
    <mergeCell ref="G402:G405"/>
    <mergeCell ref="F382:F384"/>
    <mergeCell ref="F314:F317"/>
    <mergeCell ref="K512:AI512"/>
    <mergeCell ref="K544:AI544"/>
    <mergeCell ref="K543:AI543"/>
    <mergeCell ref="K513:AI513"/>
    <mergeCell ref="K481:AI481"/>
    <mergeCell ref="K482:AI482"/>
    <mergeCell ref="K425:AI425"/>
    <mergeCell ref="K426:AI426"/>
    <mergeCell ref="F440:F442"/>
    <mergeCell ref="B446:B448"/>
    <mergeCell ref="F446:F448"/>
    <mergeCell ref="H464:H467"/>
    <mergeCell ref="G471:G473"/>
    <mergeCell ref="F471:F473"/>
    <mergeCell ref="G468:G470"/>
    <mergeCell ref="C502:C504"/>
    <mergeCell ref="B564:B566"/>
    <mergeCell ref="C564:C566"/>
    <mergeCell ref="D564:E566"/>
    <mergeCell ref="B561:B563"/>
    <mergeCell ref="C561:C562"/>
    <mergeCell ref="D561:E563"/>
    <mergeCell ref="C304:C306"/>
    <mergeCell ref="D550:E553"/>
    <mergeCell ref="D449:E449"/>
    <mergeCell ref="D402:E405"/>
    <mergeCell ref="C436:C439"/>
    <mergeCell ref="B436:B439"/>
    <mergeCell ref="C388:C390"/>
    <mergeCell ref="B322:B325"/>
    <mergeCell ref="D492:E495"/>
    <mergeCell ref="C469:C470"/>
    <mergeCell ref="B464:B467"/>
    <mergeCell ref="B385:B387"/>
    <mergeCell ref="B502:B504"/>
    <mergeCell ref="B515:B518"/>
    <mergeCell ref="B499:B501"/>
    <mergeCell ref="D519:E522"/>
    <mergeCell ref="B474:B476"/>
    <mergeCell ref="B546:B549"/>
    <mergeCell ref="D428:E431"/>
    <mergeCell ref="C385:C387"/>
    <mergeCell ref="C402:C405"/>
    <mergeCell ref="C416:C418"/>
    <mergeCell ref="C354:C356"/>
    <mergeCell ref="B512:J513"/>
    <mergeCell ref="H502:H504"/>
    <mergeCell ref="H515:H518"/>
    <mergeCell ref="K3:AI3"/>
    <mergeCell ref="K4:AI4"/>
    <mergeCell ref="G322:G325"/>
    <mergeCell ref="F322:F325"/>
    <mergeCell ref="F266:F269"/>
    <mergeCell ref="B304:B306"/>
    <mergeCell ref="F270:F272"/>
    <mergeCell ref="F273:F275"/>
    <mergeCell ref="F342:F345"/>
    <mergeCell ref="F298:F300"/>
    <mergeCell ref="K255:AI255"/>
    <mergeCell ref="K256:AI256"/>
    <mergeCell ref="K283:AI283"/>
    <mergeCell ref="K284:AI284"/>
    <mergeCell ref="B283:J284"/>
    <mergeCell ref="D285:E285"/>
    <mergeCell ref="B301:B303"/>
    <mergeCell ref="G332:G334"/>
    <mergeCell ref="F332:F334"/>
    <mergeCell ref="F290:F293"/>
    <mergeCell ref="F294:F297"/>
    <mergeCell ref="H304:H306"/>
    <mergeCell ref="F24:F26"/>
    <mergeCell ref="F258:F261"/>
    <mergeCell ref="F262:F265"/>
    <mergeCell ref="B255:J256"/>
    <mergeCell ref="D262:E265"/>
    <mergeCell ref="B258:B261"/>
    <mergeCell ref="C258:C261"/>
    <mergeCell ref="F326:F328"/>
    <mergeCell ref="D279:E279"/>
    <mergeCell ref="D307:E307"/>
    <mergeCell ref="H568:J568"/>
    <mergeCell ref="D545:E545"/>
    <mergeCell ref="D567:E567"/>
    <mergeCell ref="F558:F560"/>
    <mergeCell ref="F561:F563"/>
    <mergeCell ref="F550:F553"/>
    <mergeCell ref="F554:F557"/>
    <mergeCell ref="G558:G560"/>
    <mergeCell ref="G561:G563"/>
    <mergeCell ref="G554:G557"/>
    <mergeCell ref="D374:E377"/>
    <mergeCell ref="H308:J308"/>
    <mergeCell ref="C301:C303"/>
    <mergeCell ref="D554:E557"/>
    <mergeCell ref="D499:E501"/>
    <mergeCell ref="D496:E498"/>
    <mergeCell ref="C378:C381"/>
    <mergeCell ref="C492:C495"/>
    <mergeCell ref="F546:F549"/>
    <mergeCell ref="G456:G459"/>
    <mergeCell ref="H450:J450"/>
    <mergeCell ref="F530:F532"/>
    <mergeCell ref="F533:F535"/>
    <mergeCell ref="H537:J537"/>
    <mergeCell ref="G533:G535"/>
    <mergeCell ref="F515:F518"/>
    <mergeCell ref="F519:F522"/>
    <mergeCell ref="J515:J536"/>
    <mergeCell ref="J507:J509"/>
    <mergeCell ref="C538:C539"/>
    <mergeCell ref="F538:F539"/>
    <mergeCell ref="G538:G539"/>
    <mergeCell ref="K453:AI453"/>
    <mergeCell ref="G443:G445"/>
    <mergeCell ref="H428:H431"/>
    <mergeCell ref="H432:H435"/>
    <mergeCell ref="H436:H439"/>
    <mergeCell ref="B425:J426"/>
    <mergeCell ref="H519:H522"/>
    <mergeCell ref="C456:C459"/>
    <mergeCell ref="H460:H463"/>
    <mergeCell ref="C499:C500"/>
    <mergeCell ref="B471:B473"/>
    <mergeCell ref="C471:C473"/>
    <mergeCell ref="G496:G498"/>
    <mergeCell ref="D477:E477"/>
    <mergeCell ref="D488:E491"/>
    <mergeCell ref="K454:AI454"/>
    <mergeCell ref="B519:B522"/>
    <mergeCell ref="B496:B498"/>
    <mergeCell ref="D502:E504"/>
    <mergeCell ref="G446:G448"/>
    <mergeCell ref="F443:F445"/>
    <mergeCell ref="G440:G442"/>
    <mergeCell ref="H440:H442"/>
    <mergeCell ref="D456:E459"/>
    <mergeCell ref="D464:E467"/>
    <mergeCell ref="H443:H445"/>
    <mergeCell ref="F436:F439"/>
    <mergeCell ref="C432:C433"/>
    <mergeCell ref="H446:H448"/>
    <mergeCell ref="H456:H459"/>
    <mergeCell ref="B460:B463"/>
    <mergeCell ref="B468:B470"/>
    <mergeCell ref="H492:H495"/>
    <mergeCell ref="H496:H498"/>
    <mergeCell ref="H499:H501"/>
    <mergeCell ref="G304:G306"/>
    <mergeCell ref="B318:B321"/>
    <mergeCell ref="D318:E321"/>
    <mergeCell ref="C322:C325"/>
    <mergeCell ref="B326:B328"/>
    <mergeCell ref="B332:B334"/>
    <mergeCell ref="C332:C334"/>
    <mergeCell ref="B388:B390"/>
    <mergeCell ref="C446:C448"/>
    <mergeCell ref="F456:F459"/>
    <mergeCell ref="D446:E448"/>
    <mergeCell ref="G294:G297"/>
    <mergeCell ref="D471:E473"/>
    <mergeCell ref="F468:F470"/>
    <mergeCell ref="G460:G463"/>
    <mergeCell ref="G464:G467"/>
    <mergeCell ref="D298:E300"/>
    <mergeCell ref="D294:E297"/>
    <mergeCell ref="D301:E303"/>
    <mergeCell ref="B443:B445"/>
    <mergeCell ref="C443:C445"/>
    <mergeCell ref="D443:E445"/>
    <mergeCell ref="B428:B431"/>
    <mergeCell ref="D440:E442"/>
    <mergeCell ref="B432:B435"/>
    <mergeCell ref="H294:H297"/>
    <mergeCell ref="H336:J336"/>
    <mergeCell ref="H318:H321"/>
    <mergeCell ref="H410:H412"/>
    <mergeCell ref="B3:J4"/>
    <mergeCell ref="H6:H9"/>
    <mergeCell ref="H10:H13"/>
    <mergeCell ref="H14:H17"/>
    <mergeCell ref="H18:H20"/>
    <mergeCell ref="J6:J27"/>
    <mergeCell ref="G6:G9"/>
    <mergeCell ref="F21:F23"/>
    <mergeCell ref="B262:B265"/>
    <mergeCell ref="H130:H132"/>
    <mergeCell ref="B154:B157"/>
    <mergeCell ref="H150:H153"/>
    <mergeCell ref="B146:B149"/>
    <mergeCell ref="B161:B163"/>
    <mergeCell ref="D161:E163"/>
    <mergeCell ref="F161:F163"/>
    <mergeCell ref="G146:G149"/>
    <mergeCell ref="C146:C149"/>
    <mergeCell ref="D146:E149"/>
    <mergeCell ref="F146:F149"/>
    <mergeCell ref="H21:H23"/>
    <mergeCell ref="H24:H26"/>
    <mergeCell ref="H258:H261"/>
    <mergeCell ref="H262:H265"/>
    <mergeCell ref="H28:J28"/>
    <mergeCell ref="J258:J279"/>
    <mergeCell ref="H266:H269"/>
    <mergeCell ref="H270:H272"/>
    <mergeCell ref="H273:H275"/>
    <mergeCell ref="H276:H278"/>
    <mergeCell ref="J202:J223"/>
    <mergeCell ref="F6:F9"/>
    <mergeCell ref="H660:H663"/>
    <mergeCell ref="H523:H526"/>
    <mergeCell ref="H527:H529"/>
    <mergeCell ref="H564:H566"/>
    <mergeCell ref="H530:H532"/>
    <mergeCell ref="H554:H557"/>
    <mergeCell ref="H558:H560"/>
    <mergeCell ref="H561:H563"/>
    <mergeCell ref="F564:F566"/>
    <mergeCell ref="G564:G566"/>
    <mergeCell ref="B550:B553"/>
    <mergeCell ref="C550:C553"/>
    <mergeCell ref="G550:G553"/>
    <mergeCell ref="G527:G529"/>
    <mergeCell ref="B585:B588"/>
    <mergeCell ref="C585:C588"/>
    <mergeCell ref="B577:B580"/>
    <mergeCell ref="C577:C580"/>
    <mergeCell ref="B589:B591"/>
    <mergeCell ref="C589:C591"/>
    <mergeCell ref="D589:E591"/>
    <mergeCell ref="F589:F591"/>
    <mergeCell ref="B592:B593"/>
    <mergeCell ref="C527:C529"/>
    <mergeCell ref="C592:C593"/>
    <mergeCell ref="D592:E593"/>
    <mergeCell ref="F592:F594"/>
    <mergeCell ref="D598:E598"/>
    <mergeCell ref="G592:G594"/>
    <mergeCell ref="H592:H594"/>
    <mergeCell ref="D594:E594"/>
    <mergeCell ref="G595:G597"/>
    <mergeCell ref="H595:H597"/>
    <mergeCell ref="D647:E649"/>
    <mergeCell ref="F647:F649"/>
    <mergeCell ref="G647:G649"/>
    <mergeCell ref="D595:E597"/>
    <mergeCell ref="F595:F597"/>
    <mergeCell ref="H647:H649"/>
    <mergeCell ref="F617:F619"/>
    <mergeCell ref="G617:G619"/>
    <mergeCell ref="H617:H619"/>
    <mergeCell ref="D631:E631"/>
    <mergeCell ref="C632:C635"/>
    <mergeCell ref="D632:E635"/>
    <mergeCell ref="F632:F635"/>
    <mergeCell ref="G632:G635"/>
    <mergeCell ref="C636:C639"/>
    <mergeCell ref="D636:E639"/>
    <mergeCell ref="F636:F639"/>
    <mergeCell ref="G636:G639"/>
    <mergeCell ref="H636:H639"/>
    <mergeCell ref="C640:C643"/>
    <mergeCell ref="C644:C646"/>
    <mergeCell ref="D644:E646"/>
    <mergeCell ref="F644:F646"/>
    <mergeCell ref="D609:E612"/>
    <mergeCell ref="D687:E687"/>
    <mergeCell ref="B620:B622"/>
    <mergeCell ref="D620:E622"/>
    <mergeCell ref="F620:F622"/>
    <mergeCell ref="G620:G622"/>
    <mergeCell ref="H620:H622"/>
    <mergeCell ref="B623:B625"/>
    <mergeCell ref="C623:C625"/>
    <mergeCell ref="C617:C619"/>
    <mergeCell ref="D617:E619"/>
    <mergeCell ref="C595:C597"/>
    <mergeCell ref="G688:G691"/>
    <mergeCell ref="H688:H691"/>
    <mergeCell ref="D681:E681"/>
    <mergeCell ref="H682:J682"/>
    <mergeCell ref="C675:C677"/>
    <mergeCell ref="B685:J686"/>
    <mergeCell ref="B657:J658"/>
    <mergeCell ref="B632:B635"/>
    <mergeCell ref="J632:J653"/>
    <mergeCell ref="B636:B639"/>
    <mergeCell ref="B640:B643"/>
    <mergeCell ref="B644:B646"/>
    <mergeCell ref="G644:G646"/>
    <mergeCell ref="H644:H646"/>
    <mergeCell ref="D653:E653"/>
    <mergeCell ref="D640:E643"/>
    <mergeCell ref="F640:F643"/>
    <mergeCell ref="G640:G643"/>
    <mergeCell ref="H640:H643"/>
    <mergeCell ref="H632:H635"/>
    <mergeCell ref="G650:G652"/>
    <mergeCell ref="F668:F671"/>
    <mergeCell ref="G668:G671"/>
    <mergeCell ref="H668:H671"/>
    <mergeCell ref="B672:B674"/>
    <mergeCell ref="C672:C674"/>
    <mergeCell ref="D672:E674"/>
    <mergeCell ref="F672:F674"/>
    <mergeCell ref="G672:G674"/>
    <mergeCell ref="H672:H674"/>
    <mergeCell ref="K685:AI685"/>
    <mergeCell ref="K686:AI686"/>
    <mergeCell ref="F678:F680"/>
    <mergeCell ref="G678:G680"/>
    <mergeCell ref="H678:H680"/>
    <mergeCell ref="B675:B677"/>
    <mergeCell ref="D675:E677"/>
    <mergeCell ref="F675:F677"/>
    <mergeCell ref="G675:G677"/>
    <mergeCell ref="H675:H677"/>
    <mergeCell ref="C703:C705"/>
    <mergeCell ref="D703:E705"/>
    <mergeCell ref="F703:F705"/>
    <mergeCell ref="G703:G705"/>
    <mergeCell ref="H703:H705"/>
    <mergeCell ref="H696:H699"/>
    <mergeCell ref="B700:B702"/>
    <mergeCell ref="C700:C702"/>
    <mergeCell ref="D700:E702"/>
    <mergeCell ref="F700:F702"/>
    <mergeCell ref="G700:G702"/>
    <mergeCell ref="H700:H702"/>
    <mergeCell ref="C692:C695"/>
    <mergeCell ref="B696:B699"/>
    <mergeCell ref="C696:C699"/>
    <mergeCell ref="D696:E699"/>
    <mergeCell ref="F696:F699"/>
    <mergeCell ref="D692:E695"/>
    <mergeCell ref="F692:F695"/>
    <mergeCell ref="G692:G695"/>
    <mergeCell ref="H692:H695"/>
    <mergeCell ref="C728:C730"/>
    <mergeCell ref="J660:J681"/>
    <mergeCell ref="B664:B667"/>
    <mergeCell ref="C664:C667"/>
    <mergeCell ref="D664:E667"/>
    <mergeCell ref="F664:F667"/>
    <mergeCell ref="G664:G667"/>
    <mergeCell ref="H664:H667"/>
    <mergeCell ref="B668:B671"/>
    <mergeCell ref="C668:C671"/>
    <mergeCell ref="D668:E671"/>
    <mergeCell ref="G696:G699"/>
    <mergeCell ref="B688:B691"/>
    <mergeCell ref="C688:C691"/>
    <mergeCell ref="D688:E691"/>
    <mergeCell ref="F688:F691"/>
    <mergeCell ref="B568:G568"/>
    <mergeCell ref="B569:B570"/>
    <mergeCell ref="C569:C570"/>
    <mergeCell ref="D569:E570"/>
    <mergeCell ref="F569:F570"/>
    <mergeCell ref="G569:G570"/>
    <mergeCell ref="J569:J571"/>
    <mergeCell ref="D571:E571"/>
    <mergeCell ref="D709:E709"/>
    <mergeCell ref="H710:J710"/>
    <mergeCell ref="F706:F708"/>
    <mergeCell ref="G706:G708"/>
    <mergeCell ref="H706:H708"/>
    <mergeCell ref="J688:J709"/>
    <mergeCell ref="B692:B695"/>
    <mergeCell ref="B703:B705"/>
    <mergeCell ref="F755:F758"/>
    <mergeCell ref="G755:G758"/>
    <mergeCell ref="H755:H758"/>
    <mergeCell ref="B759:B761"/>
    <mergeCell ref="C759:C761"/>
    <mergeCell ref="D759:E761"/>
    <mergeCell ref="F759:F761"/>
    <mergeCell ref="G759:G761"/>
    <mergeCell ref="H759:H761"/>
    <mergeCell ref="B762:B764"/>
    <mergeCell ref="C762:C764"/>
    <mergeCell ref="D762:E764"/>
    <mergeCell ref="AJ775:AJ803"/>
    <mergeCell ref="G751:G754"/>
    <mergeCell ref="G778:G781"/>
    <mergeCell ref="AK775:AK803"/>
    <mergeCell ref="F762:F764"/>
    <mergeCell ref="G762:G764"/>
    <mergeCell ref="H762:H764"/>
    <mergeCell ref="B765:B767"/>
    <mergeCell ref="C765:C767"/>
    <mergeCell ref="D765:E767"/>
    <mergeCell ref="F765:F767"/>
    <mergeCell ref="G765:G767"/>
    <mergeCell ref="H765:H767"/>
    <mergeCell ref="D768:E768"/>
    <mergeCell ref="B769:G769"/>
    <mergeCell ref="H769:J769"/>
    <mergeCell ref="B770:B771"/>
    <mergeCell ref="C770:C771"/>
    <mergeCell ref="D770:E771"/>
    <mergeCell ref="F770:F771"/>
    <mergeCell ref="G770:G771"/>
    <mergeCell ref="H770:H771"/>
    <mergeCell ref="J770:J772"/>
    <mergeCell ref="D772:E772"/>
    <mergeCell ref="D799:E799"/>
    <mergeCell ref="H800:J800"/>
    <mergeCell ref="C790:C792"/>
    <mergeCell ref="D790:E792"/>
    <mergeCell ref="F790:F792"/>
    <mergeCell ref="G790:G792"/>
    <mergeCell ref="H790:H792"/>
    <mergeCell ref="B793:B795"/>
    <mergeCell ref="C793:C795"/>
    <mergeCell ref="D793:E795"/>
    <mergeCell ref="H809:H812"/>
    <mergeCell ref="J809:J830"/>
    <mergeCell ref="B817:B820"/>
    <mergeCell ref="C817:C820"/>
    <mergeCell ref="D817:E820"/>
    <mergeCell ref="F817:F820"/>
    <mergeCell ref="G817:G820"/>
    <mergeCell ref="H817:H820"/>
    <mergeCell ref="B821:B823"/>
    <mergeCell ref="C821:C823"/>
    <mergeCell ref="D821:E823"/>
    <mergeCell ref="F821:F823"/>
    <mergeCell ref="G821:G823"/>
    <mergeCell ref="H821:H823"/>
    <mergeCell ref="B824:B826"/>
    <mergeCell ref="C824:C826"/>
    <mergeCell ref="D824:E826"/>
    <mergeCell ref="D813:E814"/>
    <mergeCell ref="D815:E816"/>
    <mergeCell ref="F813:F814"/>
    <mergeCell ref="AJ806:AJ834"/>
    <mergeCell ref="AK806:AK834"/>
    <mergeCell ref="L809:M812"/>
    <mergeCell ref="F824:F826"/>
    <mergeCell ref="G824:G826"/>
    <mergeCell ref="H824:H826"/>
    <mergeCell ref="B827:B829"/>
    <mergeCell ref="C827:C829"/>
    <mergeCell ref="D827:E829"/>
    <mergeCell ref="F827:F829"/>
    <mergeCell ref="G827:G829"/>
    <mergeCell ref="H827:H829"/>
    <mergeCell ref="D830:E830"/>
    <mergeCell ref="B831:G831"/>
    <mergeCell ref="H831:J831"/>
    <mergeCell ref="B832:B833"/>
    <mergeCell ref="C832:C833"/>
    <mergeCell ref="D832:E833"/>
    <mergeCell ref="F832:F833"/>
    <mergeCell ref="G832:G833"/>
    <mergeCell ref="H832:H833"/>
    <mergeCell ref="J832:J834"/>
    <mergeCell ref="D834:E834"/>
    <mergeCell ref="B806:J807"/>
    <mergeCell ref="K806:AI806"/>
    <mergeCell ref="K807:AI807"/>
    <mergeCell ref="D808:E808"/>
    <mergeCell ref="B809:B812"/>
    <mergeCell ref="C809:C812"/>
    <mergeCell ref="D809:E812"/>
    <mergeCell ref="F809:F812"/>
    <mergeCell ref="G809:G812"/>
    <mergeCell ref="AJ837:AJ862"/>
    <mergeCell ref="AK837:AK862"/>
    <mergeCell ref="K838:AI838"/>
    <mergeCell ref="D839:E839"/>
    <mergeCell ref="B840:B843"/>
    <mergeCell ref="C840:C843"/>
    <mergeCell ref="D840:E843"/>
    <mergeCell ref="F840:F843"/>
    <mergeCell ref="G840:G843"/>
    <mergeCell ref="H840:H843"/>
    <mergeCell ref="J840:J861"/>
    <mergeCell ref="B844:B847"/>
    <mergeCell ref="C844:C847"/>
    <mergeCell ref="D844:E847"/>
    <mergeCell ref="F844:F847"/>
    <mergeCell ref="G844:G847"/>
    <mergeCell ref="H844:H847"/>
    <mergeCell ref="B848:B851"/>
    <mergeCell ref="C848:C851"/>
    <mergeCell ref="D848:E851"/>
    <mergeCell ref="F848:F851"/>
    <mergeCell ref="G848:G851"/>
    <mergeCell ref="H848:H851"/>
    <mergeCell ref="B852:B854"/>
    <mergeCell ref="C852:C854"/>
    <mergeCell ref="D852:E854"/>
    <mergeCell ref="F852:F854"/>
    <mergeCell ref="G852:G854"/>
    <mergeCell ref="H852:H854"/>
    <mergeCell ref="B855:B857"/>
    <mergeCell ref="C855:C857"/>
    <mergeCell ref="D883:E885"/>
    <mergeCell ref="F883:F885"/>
    <mergeCell ref="G883:G885"/>
    <mergeCell ref="H883:H885"/>
    <mergeCell ref="F855:F857"/>
    <mergeCell ref="G855:G857"/>
    <mergeCell ref="H855:H857"/>
    <mergeCell ref="F858:F860"/>
    <mergeCell ref="G858:G860"/>
    <mergeCell ref="H858:H860"/>
    <mergeCell ref="D861:E861"/>
    <mergeCell ref="H862:J862"/>
    <mergeCell ref="K837:AI837"/>
    <mergeCell ref="B858:B860"/>
    <mergeCell ref="C858:C860"/>
    <mergeCell ref="D858:E860"/>
    <mergeCell ref="B837:J838"/>
    <mergeCell ref="C911:C913"/>
    <mergeCell ref="D911:E913"/>
    <mergeCell ref="F911:F913"/>
    <mergeCell ref="G911:G913"/>
    <mergeCell ref="H911:H913"/>
    <mergeCell ref="AJ865:AJ890"/>
    <mergeCell ref="AK865:AK890"/>
    <mergeCell ref="B868:B871"/>
    <mergeCell ref="C868:C871"/>
    <mergeCell ref="D868:E871"/>
    <mergeCell ref="F868:F871"/>
    <mergeCell ref="G868:G871"/>
    <mergeCell ref="H868:H871"/>
    <mergeCell ref="J868:J889"/>
    <mergeCell ref="B872:B875"/>
    <mergeCell ref="D872:E875"/>
    <mergeCell ref="F872:F875"/>
    <mergeCell ref="G872:G875"/>
    <mergeCell ref="H872:H875"/>
    <mergeCell ref="B876:B879"/>
    <mergeCell ref="C876:C879"/>
    <mergeCell ref="D876:E879"/>
    <mergeCell ref="F876:F879"/>
    <mergeCell ref="G876:G879"/>
    <mergeCell ref="H876:H879"/>
    <mergeCell ref="B880:B882"/>
    <mergeCell ref="D880:E882"/>
    <mergeCell ref="F880:F882"/>
    <mergeCell ref="G880:G882"/>
    <mergeCell ref="H880:H882"/>
    <mergeCell ref="B883:B885"/>
    <mergeCell ref="C883:C885"/>
    <mergeCell ref="H886:H888"/>
    <mergeCell ref="B865:J866"/>
    <mergeCell ref="B893:J894"/>
    <mergeCell ref="C872:C874"/>
    <mergeCell ref="D855:E857"/>
    <mergeCell ref="AJ893:AJ918"/>
    <mergeCell ref="AK893:AK918"/>
    <mergeCell ref="B896:B899"/>
    <mergeCell ref="C896:C899"/>
    <mergeCell ref="D896:E899"/>
    <mergeCell ref="F896:F899"/>
    <mergeCell ref="G896:G899"/>
    <mergeCell ref="H896:H899"/>
    <mergeCell ref="J896:J917"/>
    <mergeCell ref="B900:B903"/>
    <mergeCell ref="C900:C903"/>
    <mergeCell ref="D900:E903"/>
    <mergeCell ref="F900:F903"/>
    <mergeCell ref="G900:G903"/>
    <mergeCell ref="H900:H903"/>
    <mergeCell ref="B904:B907"/>
    <mergeCell ref="C904:C907"/>
    <mergeCell ref="D904:E907"/>
    <mergeCell ref="F904:F907"/>
    <mergeCell ref="G904:G907"/>
    <mergeCell ref="H904:H907"/>
    <mergeCell ref="B908:B910"/>
    <mergeCell ref="D908:E910"/>
    <mergeCell ref="F908:F910"/>
    <mergeCell ref="G908:G910"/>
    <mergeCell ref="H908:H910"/>
    <mergeCell ref="B911:B913"/>
    <mergeCell ref="B939:B941"/>
    <mergeCell ref="C939:C941"/>
    <mergeCell ref="D939:E941"/>
    <mergeCell ref="F939:F941"/>
    <mergeCell ref="G939:G941"/>
    <mergeCell ref="P1:P2"/>
    <mergeCell ref="T1:T2"/>
    <mergeCell ref="U1:U2"/>
    <mergeCell ref="F815:F816"/>
    <mergeCell ref="G815:G816"/>
    <mergeCell ref="G813:G814"/>
    <mergeCell ref="H813:H814"/>
    <mergeCell ref="H815:H816"/>
    <mergeCell ref="B815:B816"/>
    <mergeCell ref="C815:C816"/>
    <mergeCell ref="C813:C814"/>
    <mergeCell ref="B813:B814"/>
    <mergeCell ref="L813:M814"/>
    <mergeCell ref="B914:B916"/>
    <mergeCell ref="C914:C916"/>
    <mergeCell ref="D914:E916"/>
    <mergeCell ref="F914:F916"/>
    <mergeCell ref="G914:G916"/>
    <mergeCell ref="H914:H916"/>
    <mergeCell ref="C880:C882"/>
    <mergeCell ref="L868:N871"/>
    <mergeCell ref="L872:N874"/>
    <mergeCell ref="B886:B888"/>
    <mergeCell ref="C886:C888"/>
    <mergeCell ref="D886:E888"/>
    <mergeCell ref="F886:F888"/>
    <mergeCell ref="G886:G888"/>
    <mergeCell ref="H939:H941"/>
    <mergeCell ref="B942:B944"/>
    <mergeCell ref="C942:C944"/>
    <mergeCell ref="D942:E944"/>
    <mergeCell ref="F942:F944"/>
    <mergeCell ref="G942:G944"/>
    <mergeCell ref="H942:H944"/>
    <mergeCell ref="B921:J922"/>
    <mergeCell ref="B924:B927"/>
    <mergeCell ref="C924:C927"/>
    <mergeCell ref="D924:E927"/>
    <mergeCell ref="F924:F927"/>
    <mergeCell ref="G924:G927"/>
    <mergeCell ref="H924:H927"/>
    <mergeCell ref="J924:J945"/>
    <mergeCell ref="B928:B931"/>
    <mergeCell ref="C928:C931"/>
    <mergeCell ref="D928:E931"/>
    <mergeCell ref="F928:F931"/>
    <mergeCell ref="G928:G931"/>
    <mergeCell ref="H928:H931"/>
    <mergeCell ref="B932:B935"/>
    <mergeCell ref="C932:C935"/>
    <mergeCell ref="D932:E935"/>
    <mergeCell ref="F932:F935"/>
    <mergeCell ref="G932:G935"/>
    <mergeCell ref="H932:H935"/>
    <mergeCell ref="B936:B938"/>
    <mergeCell ref="D936:E938"/>
    <mergeCell ref="F936:F938"/>
    <mergeCell ref="G936:G938"/>
    <mergeCell ref="H936:H938"/>
  </mergeCells>
  <phoneticPr fontId="0" type="noConversion"/>
  <pageMargins left="0.5" right="0.5" top="1" bottom="1" header="0.5" footer="0.5"/>
  <pageSetup paperSize="17" scale="59" orientation="landscape" r:id="rId1"/>
  <headerFooter alignWithMargins="0"/>
  <ignoredErrors>
    <ignoredError sqref="W537 W506 V28:AC28 V450:AE450 N364:O364 W308:AC308 V280:AC280 N252:O252 W568 N112:O112 V140:AC140 N168:O168 V478:AE478 V56:AC56 N224 N196:O196 V336:AC336 V392:AC392 W420:AC420 N84:O84 N599 Q599 V599:AE599 V627:AB627 V654:AB654 V682:X682 Q710 S710 W710 Y710 AA710:AC710 Z682 AC682 W738 W800 W769 Y769 W168:AC168 V84:AC84 V112:AC112 V196:AC196 Q224 V224:AI224 V252:AC252 V364:AC364 AD627:AI627 AD654:AI654 Q831:S831 W831 Y831 AA831:AC831 Q862:S862 W862 Y862 AA862:AC862 Q890:S890 W890 Y890 AA890:AC890 Q918:S918 W918 Y918 AA918:AE918 N918:O918 O890 O862 O831 O769 O738 N420:O420 O392 O336 N56:O56 O478 N140:O140 O280 O308 O450 O28 Q364:S364 Q252:S252 S224 Q196:S196 Q112:S112 Q84:S84 Q168:S168 Q769:S769 Q800 Q738:S738 Q682:S682 Q654:S654 Q627:S627 S599 Q420:S420 Q392:S392 Q336:S336 Q56:S56 Q478:S478 Q140:S140 Q568 Q280:S280 Q308:S308 Q450:S450 Q28:S28 Q506 Q537 N946:O946 Q946:U946 S506 Y506 AA506:AE506 S537 Y537 AA537:AE537 S568 Y568 AA568:AE568 Y738 AA738:AB738 AA769:AB769 S800 Y800 AA800:AC800 W946 Y946 AA946:AE946" formulaRange="1"/>
    <ignoredError sqref="N545 N514 N483 N455 N427 N369 N313 N285 N257 N5 C6 C118 C584:C593 C605 C632 N631 N604 C622 C649 B675 N659 B703 N687 B681 B660 B664 B668 B672 B688 B692 B696 B700 B709 N715 N777 N746 B782:B795 N808 N839" numberStoredAsText="1"/>
    <ignoredError sqref="P946" formula="1"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980"/>
  <sheetViews>
    <sheetView topLeftCell="G1" zoomScale="85" zoomScaleNormal="85" workbookViewId="0">
      <pane ySplit="2" topLeftCell="A453" activePane="bottomLeft" state="frozen"/>
      <selection pane="bottomLeft" activeCell="AK481" sqref="AK481"/>
    </sheetView>
  </sheetViews>
  <sheetFormatPr defaultRowHeight="12.75" x14ac:dyDescent="0.2"/>
  <cols>
    <col min="2" max="2" width="14.5703125" customWidth="1"/>
    <col min="3" max="3" width="17.28515625" style="94" customWidth="1"/>
    <col min="4" max="4" width="14.7109375" customWidth="1"/>
    <col min="5" max="5" width="14.140625" customWidth="1"/>
    <col min="6" max="6" width="16.140625" bestFit="1" customWidth="1"/>
    <col min="7" max="7" width="21.7109375" customWidth="1"/>
    <col min="8" max="8" width="14.42578125" bestFit="1" customWidth="1"/>
    <col min="9" max="9" width="20.140625" bestFit="1" customWidth="1"/>
    <col min="10" max="10" width="13.28515625" customWidth="1"/>
    <col min="11" max="11" width="31.85546875" customWidth="1"/>
    <col min="12" max="12" width="9.7109375" customWidth="1"/>
    <col min="13" max="13" width="11.140625" customWidth="1"/>
    <col min="14" max="14" width="11.140625" style="698" customWidth="1"/>
    <col min="15" max="17" width="6.7109375" customWidth="1"/>
    <col min="18" max="19" width="8" style="698" customWidth="1"/>
    <col min="20" max="20" width="7.7109375" bestFit="1" customWidth="1"/>
    <col min="21" max="33" width="6.7109375" customWidth="1"/>
    <col min="34" max="34" width="5" customWidth="1"/>
    <col min="35" max="35" width="4.28515625" customWidth="1"/>
  </cols>
  <sheetData>
    <row r="1" spans="1:35" ht="36" customHeight="1" x14ac:dyDescent="0.2">
      <c r="N1" s="910" t="s">
        <v>683</v>
      </c>
      <c r="O1" s="782"/>
      <c r="P1" s="782"/>
      <c r="Q1" s="782"/>
      <c r="R1" s="910" t="s">
        <v>683</v>
      </c>
      <c r="S1" s="910" t="s">
        <v>683</v>
      </c>
    </row>
    <row r="2" spans="1:35" ht="42.75" customHeight="1" thickBot="1" x14ac:dyDescent="0.25">
      <c r="N2" s="911"/>
      <c r="O2" s="782"/>
      <c r="P2" s="782"/>
      <c r="Q2" s="782"/>
      <c r="R2" s="911"/>
      <c r="S2" s="911"/>
    </row>
    <row r="3" spans="1:35" ht="12.75" customHeight="1" x14ac:dyDescent="0.2">
      <c r="A3" s="367"/>
      <c r="B3" s="915"/>
      <c r="C3" s="916"/>
      <c r="D3" s="916"/>
      <c r="E3" s="916"/>
      <c r="F3" s="916"/>
      <c r="G3" s="916"/>
      <c r="H3" s="916"/>
      <c r="I3" s="917"/>
      <c r="J3" s="921" t="s">
        <v>95</v>
      </c>
      <c r="K3" s="922"/>
      <c r="L3" s="922"/>
      <c r="M3" s="922"/>
      <c r="N3" s="922"/>
      <c r="O3" s="922"/>
      <c r="P3" s="922"/>
      <c r="Q3" s="922"/>
      <c r="R3" s="922"/>
      <c r="S3" s="922"/>
      <c r="T3" s="922"/>
      <c r="U3" s="922"/>
      <c r="V3" s="922"/>
      <c r="W3" s="922"/>
      <c r="X3" s="922"/>
      <c r="Y3" s="922"/>
      <c r="Z3" s="922"/>
      <c r="AA3" s="922"/>
      <c r="AB3" s="922"/>
      <c r="AC3" s="922"/>
      <c r="AD3" s="922"/>
      <c r="AE3" s="922"/>
      <c r="AF3" s="922"/>
      <c r="AG3" s="923"/>
      <c r="AH3" s="1339" t="s">
        <v>473</v>
      </c>
      <c r="AI3" s="1339" t="s">
        <v>472</v>
      </c>
    </row>
    <row r="4" spans="1:35" ht="13.5" thickBot="1" x14ac:dyDescent="0.25">
      <c r="A4" s="367"/>
      <c r="B4" s="918"/>
      <c r="C4" s="919"/>
      <c r="D4" s="919"/>
      <c r="E4" s="919"/>
      <c r="F4" s="919"/>
      <c r="G4" s="919"/>
      <c r="H4" s="919"/>
      <c r="I4" s="920"/>
      <c r="J4" s="949" t="s">
        <v>168</v>
      </c>
      <c r="K4" s="950"/>
      <c r="L4" s="950"/>
      <c r="M4" s="950"/>
      <c r="N4" s="950"/>
      <c r="O4" s="950"/>
      <c r="P4" s="950"/>
      <c r="Q4" s="950"/>
      <c r="R4" s="950"/>
      <c r="S4" s="950"/>
      <c r="T4" s="950"/>
      <c r="U4" s="950"/>
      <c r="V4" s="950"/>
      <c r="W4" s="950"/>
      <c r="X4" s="950"/>
      <c r="Y4" s="950"/>
      <c r="Z4" s="950"/>
      <c r="AA4" s="950"/>
      <c r="AB4" s="950"/>
      <c r="AC4" s="950"/>
      <c r="AD4" s="950"/>
      <c r="AE4" s="950"/>
      <c r="AF4" s="950"/>
      <c r="AG4" s="951"/>
      <c r="AH4" s="1345"/>
      <c r="AI4" s="1345"/>
    </row>
    <row r="5" spans="1:35" ht="13.5" thickBot="1" x14ac:dyDescent="0.25">
      <c r="A5" s="367"/>
      <c r="B5" s="108" t="s">
        <v>41</v>
      </c>
      <c r="C5" s="109" t="s">
        <v>42</v>
      </c>
      <c r="D5" s="1484" t="s">
        <v>43</v>
      </c>
      <c r="E5" s="1485"/>
      <c r="F5" s="110" t="s">
        <v>47</v>
      </c>
      <c r="G5" s="111" t="s">
        <v>30</v>
      </c>
      <c r="H5" s="97" t="s">
        <v>31</v>
      </c>
      <c r="I5" s="112" t="s">
        <v>2</v>
      </c>
      <c r="J5" s="113" t="s">
        <v>3</v>
      </c>
      <c r="K5" s="114" t="s">
        <v>5</v>
      </c>
      <c r="L5" s="76">
        <v>100</v>
      </c>
      <c r="M5" s="43">
        <v>150</v>
      </c>
      <c r="N5" s="780">
        <v>176</v>
      </c>
      <c r="O5" s="43">
        <v>200</v>
      </c>
      <c r="P5" s="43">
        <v>250</v>
      </c>
      <c r="Q5" s="43">
        <v>300</v>
      </c>
      <c r="R5" s="781">
        <v>302</v>
      </c>
      <c r="S5" s="781">
        <v>340</v>
      </c>
      <c r="T5" s="43">
        <v>350</v>
      </c>
      <c r="U5" s="43">
        <v>400</v>
      </c>
      <c r="V5" s="43">
        <v>450</v>
      </c>
      <c r="W5" s="43">
        <v>500</v>
      </c>
      <c r="X5" s="43">
        <v>550</v>
      </c>
      <c r="Y5" s="43">
        <v>600</v>
      </c>
      <c r="Z5" s="43">
        <v>650</v>
      </c>
      <c r="AA5" s="43">
        <v>700</v>
      </c>
      <c r="AB5" s="43">
        <v>750</v>
      </c>
      <c r="AC5" s="43">
        <v>800</v>
      </c>
      <c r="AD5" s="43">
        <v>850</v>
      </c>
      <c r="AE5" s="43">
        <v>900</v>
      </c>
      <c r="AF5" s="43">
        <v>950</v>
      </c>
      <c r="AG5" s="77">
        <v>1000</v>
      </c>
      <c r="AH5" s="1345"/>
      <c r="AI5" s="1345"/>
    </row>
    <row r="6" spans="1:35" x14ac:dyDescent="0.2">
      <c r="A6" s="367"/>
      <c r="B6" s="925" t="s">
        <v>184</v>
      </c>
      <c r="C6" s="928" t="s">
        <v>97</v>
      </c>
      <c r="D6" s="932" t="s">
        <v>101</v>
      </c>
      <c r="E6" s="933"/>
      <c r="F6" s="940" t="s">
        <v>96</v>
      </c>
      <c r="G6" s="961" t="s">
        <v>7</v>
      </c>
      <c r="H6" s="1" t="s">
        <v>37</v>
      </c>
      <c r="I6" s="1480" t="s">
        <v>8</v>
      </c>
      <c r="J6" s="78">
        <v>58</v>
      </c>
      <c r="K6" s="1"/>
      <c r="L6" s="2">
        <v>58</v>
      </c>
      <c r="M6" s="2"/>
      <c r="N6" s="788">
        <f>IF(M6="",IF(L6="","",(L6-(L6-O6)/($O$5-$L$5)*($N$5-$L$5))),(M6-(M6-O6)/($O$5-$M$5)*($N$5-$M$5)))</f>
        <v>58</v>
      </c>
      <c r="O6" s="2">
        <v>58</v>
      </c>
      <c r="P6" s="2"/>
      <c r="Q6" s="2">
        <v>58</v>
      </c>
      <c r="R6" s="788">
        <f>IF(Q6="","",(Q6-(Q6-U6)/($U$5-$Q$5)*($R$5-$Q$5)))</f>
        <v>58</v>
      </c>
      <c r="S6" s="788">
        <f>IF(Q6="","",(Q6-(Q6-U6)/($U$5-$Q$5)*($S$5-$Q$5)))</f>
        <v>58</v>
      </c>
      <c r="T6" s="2"/>
      <c r="U6" s="2">
        <v>58</v>
      </c>
      <c r="V6" s="2"/>
      <c r="W6" s="2"/>
      <c r="X6" s="2"/>
      <c r="Y6" s="2"/>
      <c r="Z6" s="2"/>
      <c r="AA6" s="2"/>
      <c r="AB6" s="2"/>
      <c r="AC6" s="2"/>
      <c r="AD6" s="2"/>
      <c r="AE6" s="2"/>
      <c r="AF6" s="2"/>
      <c r="AG6" s="23"/>
      <c r="AH6" s="1345"/>
      <c r="AI6" s="1345"/>
    </row>
    <row r="7" spans="1:35" ht="12.75" customHeight="1" x14ac:dyDescent="0.2">
      <c r="A7" s="367"/>
      <c r="B7" s="925"/>
      <c r="C7" s="928"/>
      <c r="D7" s="932"/>
      <c r="E7" s="933"/>
      <c r="F7" s="940"/>
      <c r="G7" s="962"/>
      <c r="H7" s="1" t="s">
        <v>32</v>
      </c>
      <c r="I7" s="1431"/>
      <c r="J7" s="79"/>
      <c r="K7" s="5" t="s">
        <v>9</v>
      </c>
      <c r="L7" s="766">
        <v>58</v>
      </c>
      <c r="M7" s="5"/>
      <c r="N7" s="788">
        <f t="shared" ref="N7:N28" si="0">IF(M7="",IF(L7="","",(L7-(L7-O7)/($O$5-$L$5)*($N$5-$L$5))),(M7-(M7-O7)/($O$5-$M$5)*($N$5-$M$5)))</f>
        <v>58</v>
      </c>
      <c r="O7" s="766">
        <v>58</v>
      </c>
      <c r="P7" s="5"/>
      <c r="Q7" s="766">
        <v>58</v>
      </c>
      <c r="R7" s="788">
        <f t="shared" ref="R7:R28" si="1">IF(Q7="","",(Q7-(Q7-U7)/($U$5-$Q$5)*($R$5-$Q$5)))</f>
        <v>58</v>
      </c>
      <c r="S7" s="788">
        <f t="shared" ref="S7:S28" si="2">IF(Q7="","",(Q7-(Q7-U7)/($U$5-$Q$5)*($S$5-$Q$5)))</f>
        <v>58</v>
      </c>
      <c r="T7" s="5"/>
      <c r="U7" s="766">
        <v>58</v>
      </c>
      <c r="V7" s="2"/>
      <c r="W7" s="2"/>
      <c r="X7" s="2"/>
      <c r="Y7" s="2"/>
      <c r="Z7" s="2"/>
      <c r="AA7" s="2"/>
      <c r="AB7" s="2"/>
      <c r="AC7" s="2"/>
      <c r="AD7" s="2"/>
      <c r="AE7" s="2"/>
      <c r="AF7" s="2"/>
      <c r="AG7" s="23"/>
      <c r="AH7" s="1345"/>
      <c r="AI7" s="1345"/>
    </row>
    <row r="8" spans="1:35" x14ac:dyDescent="0.2">
      <c r="A8" s="367"/>
      <c r="B8" s="925"/>
      <c r="C8" s="928"/>
      <c r="D8" s="932"/>
      <c r="E8" s="933"/>
      <c r="F8" s="940"/>
      <c r="G8" s="962"/>
      <c r="H8" s="1" t="s">
        <v>35</v>
      </c>
      <c r="I8" s="1431"/>
      <c r="J8" s="79"/>
      <c r="K8" s="5" t="s">
        <v>9</v>
      </c>
      <c r="L8" s="766">
        <v>58</v>
      </c>
      <c r="M8" s="5"/>
      <c r="N8" s="788">
        <f t="shared" si="0"/>
        <v>58</v>
      </c>
      <c r="O8" s="766">
        <v>58</v>
      </c>
      <c r="P8" s="5"/>
      <c r="Q8" s="766">
        <v>58</v>
      </c>
      <c r="R8" s="788">
        <f t="shared" si="1"/>
        <v>58</v>
      </c>
      <c r="S8" s="788">
        <f t="shared" si="2"/>
        <v>58</v>
      </c>
      <c r="T8" s="5"/>
      <c r="U8" s="766">
        <v>58</v>
      </c>
      <c r="V8" s="2"/>
      <c r="W8" s="2"/>
      <c r="X8" s="2"/>
      <c r="Y8" s="2"/>
      <c r="Z8" s="2"/>
      <c r="AA8" s="2"/>
      <c r="AB8" s="2"/>
      <c r="AC8" s="2"/>
      <c r="AD8" s="2"/>
      <c r="AE8" s="2"/>
      <c r="AF8" s="2"/>
      <c r="AG8" s="23"/>
      <c r="AH8" s="1345"/>
      <c r="AI8" s="1345"/>
    </row>
    <row r="9" spans="1:35" x14ac:dyDescent="0.2">
      <c r="A9" s="367"/>
      <c r="B9" s="985"/>
      <c r="C9" s="986"/>
      <c r="D9" s="945"/>
      <c r="E9" s="946"/>
      <c r="F9" s="948"/>
      <c r="G9" s="963"/>
      <c r="H9" s="1" t="s">
        <v>10</v>
      </c>
      <c r="I9" s="1431"/>
      <c r="J9" s="79"/>
      <c r="K9" s="5" t="s">
        <v>9</v>
      </c>
      <c r="L9" s="766">
        <v>58</v>
      </c>
      <c r="M9" s="5"/>
      <c r="N9" s="788">
        <f t="shared" si="0"/>
        <v>58</v>
      </c>
      <c r="O9" s="766">
        <v>58</v>
      </c>
      <c r="P9" s="5"/>
      <c r="Q9" s="766">
        <v>58</v>
      </c>
      <c r="R9" s="788">
        <f t="shared" si="1"/>
        <v>58</v>
      </c>
      <c r="S9" s="788">
        <f t="shared" si="2"/>
        <v>58</v>
      </c>
      <c r="T9" s="5"/>
      <c r="U9" s="766">
        <v>58</v>
      </c>
      <c r="V9" s="2"/>
      <c r="W9" s="2"/>
      <c r="X9" s="2"/>
      <c r="Y9" s="2"/>
      <c r="Z9" s="2"/>
      <c r="AA9" s="2"/>
      <c r="AB9" s="2"/>
      <c r="AC9" s="2"/>
      <c r="AD9" s="2"/>
      <c r="AE9" s="2"/>
      <c r="AF9" s="2"/>
      <c r="AG9" s="23"/>
      <c r="AH9" s="1345"/>
      <c r="AI9" s="1345"/>
    </row>
    <row r="10" spans="1:35" x14ac:dyDescent="0.2">
      <c r="A10" s="367"/>
      <c r="B10" s="924" t="s">
        <v>184</v>
      </c>
      <c r="C10" s="927" t="s">
        <v>98</v>
      </c>
      <c r="D10" s="930" t="s">
        <v>114</v>
      </c>
      <c r="E10" s="931"/>
      <c r="F10" s="939" t="s">
        <v>96</v>
      </c>
      <c r="G10" s="961" t="s">
        <v>7</v>
      </c>
      <c r="H10" s="1" t="s">
        <v>39</v>
      </c>
      <c r="I10" s="1431"/>
      <c r="J10" s="78">
        <v>58</v>
      </c>
      <c r="K10" s="1"/>
      <c r="L10" s="766">
        <v>58</v>
      </c>
      <c r="M10" s="2"/>
      <c r="N10" s="788">
        <f t="shared" si="0"/>
        <v>58</v>
      </c>
      <c r="O10" s="766">
        <v>58</v>
      </c>
      <c r="P10" s="2"/>
      <c r="Q10" s="766">
        <v>58</v>
      </c>
      <c r="R10" s="788">
        <f t="shared" si="1"/>
        <v>58</v>
      </c>
      <c r="S10" s="788">
        <f t="shared" si="2"/>
        <v>58</v>
      </c>
      <c r="T10" s="2"/>
      <c r="U10" s="766">
        <v>58</v>
      </c>
      <c r="V10" s="2"/>
      <c r="W10" s="2"/>
      <c r="X10" s="2"/>
      <c r="Y10" s="2"/>
      <c r="Z10" s="2"/>
      <c r="AA10" s="2"/>
      <c r="AB10" s="2"/>
      <c r="AC10" s="2"/>
      <c r="AD10" s="2"/>
      <c r="AE10" s="2"/>
      <c r="AF10" s="2"/>
      <c r="AG10" s="23"/>
      <c r="AH10" s="1345"/>
      <c r="AI10" s="1345"/>
    </row>
    <row r="11" spans="1:35" x14ac:dyDescent="0.2">
      <c r="A11" s="367"/>
      <c r="B11" s="925"/>
      <c r="C11" s="928"/>
      <c r="D11" s="932"/>
      <c r="E11" s="933"/>
      <c r="F11" s="940"/>
      <c r="G11" s="962"/>
      <c r="H11" s="1" t="s">
        <v>11</v>
      </c>
      <c r="I11" s="1431"/>
      <c r="J11" s="79"/>
      <c r="K11" s="5" t="s">
        <v>9</v>
      </c>
      <c r="L11" s="766">
        <v>58</v>
      </c>
      <c r="M11" s="5"/>
      <c r="N11" s="788">
        <f t="shared" si="0"/>
        <v>58</v>
      </c>
      <c r="O11" s="766">
        <v>58</v>
      </c>
      <c r="P11" s="5"/>
      <c r="Q11" s="766">
        <v>58</v>
      </c>
      <c r="R11" s="788">
        <f t="shared" si="1"/>
        <v>58</v>
      </c>
      <c r="S11" s="788">
        <f t="shared" si="2"/>
        <v>58</v>
      </c>
      <c r="T11" s="5"/>
      <c r="U11" s="766">
        <v>58</v>
      </c>
      <c r="V11" s="2"/>
      <c r="W11" s="2"/>
      <c r="X11" s="2"/>
      <c r="Y11" s="2"/>
      <c r="Z11" s="2"/>
      <c r="AA11" s="2"/>
      <c r="AB11" s="2"/>
      <c r="AC11" s="2"/>
      <c r="AD11" s="2"/>
      <c r="AE11" s="2"/>
      <c r="AF11" s="2"/>
      <c r="AG11" s="23"/>
      <c r="AH11" s="1345"/>
      <c r="AI11" s="1345"/>
    </row>
    <row r="12" spans="1:35" x14ac:dyDescent="0.2">
      <c r="A12" s="367"/>
      <c r="B12" s="925"/>
      <c r="C12" s="928"/>
      <c r="D12" s="932"/>
      <c r="E12" s="933"/>
      <c r="F12" s="940"/>
      <c r="G12" s="962"/>
      <c r="H12" s="1" t="s">
        <v>12</v>
      </c>
      <c r="I12" s="1431"/>
      <c r="J12" s="79"/>
      <c r="K12" s="5" t="s">
        <v>9</v>
      </c>
      <c r="L12" s="766">
        <v>58</v>
      </c>
      <c r="M12" s="5"/>
      <c r="N12" s="788">
        <f t="shared" si="0"/>
        <v>58</v>
      </c>
      <c r="O12" s="766">
        <v>58</v>
      </c>
      <c r="P12" s="5"/>
      <c r="Q12" s="766">
        <v>58</v>
      </c>
      <c r="R12" s="788">
        <f t="shared" si="1"/>
        <v>58</v>
      </c>
      <c r="S12" s="788">
        <f t="shared" si="2"/>
        <v>58</v>
      </c>
      <c r="T12" s="5"/>
      <c r="U12" s="766">
        <v>58</v>
      </c>
      <c r="V12" s="2"/>
      <c r="W12" s="2"/>
      <c r="X12" s="2"/>
      <c r="Y12" s="2"/>
      <c r="Z12" s="2"/>
      <c r="AA12" s="2"/>
      <c r="AB12" s="2"/>
      <c r="AC12" s="2"/>
      <c r="AD12" s="2"/>
      <c r="AE12" s="2"/>
      <c r="AF12" s="2"/>
      <c r="AG12" s="23"/>
      <c r="AH12" s="1345"/>
      <c r="AI12" s="1345"/>
    </row>
    <row r="13" spans="1:35" x14ac:dyDescent="0.2">
      <c r="A13" s="367"/>
      <c r="B13" s="985"/>
      <c r="C13" s="986"/>
      <c r="D13" s="945"/>
      <c r="E13" s="946"/>
      <c r="F13" s="948"/>
      <c r="G13" s="963"/>
      <c r="H13" s="1" t="s">
        <v>13</v>
      </c>
      <c r="I13" s="1431"/>
      <c r="J13" s="79"/>
      <c r="K13" s="5" t="s">
        <v>9</v>
      </c>
      <c r="L13" s="766">
        <v>58</v>
      </c>
      <c r="M13" s="5"/>
      <c r="N13" s="788">
        <f t="shared" si="0"/>
        <v>58</v>
      </c>
      <c r="O13" s="766">
        <v>58</v>
      </c>
      <c r="P13" s="5"/>
      <c r="Q13" s="766">
        <v>58</v>
      </c>
      <c r="R13" s="788">
        <f t="shared" si="1"/>
        <v>58</v>
      </c>
      <c r="S13" s="788">
        <f t="shared" si="2"/>
        <v>58</v>
      </c>
      <c r="T13" s="5"/>
      <c r="U13" s="766">
        <v>58</v>
      </c>
      <c r="V13" s="2"/>
      <c r="W13" s="2"/>
      <c r="X13" s="2"/>
      <c r="Y13" s="2"/>
      <c r="Z13" s="2"/>
      <c r="AA13" s="2"/>
      <c r="AB13" s="2"/>
      <c r="AC13" s="2"/>
      <c r="AD13" s="2"/>
      <c r="AE13" s="2"/>
      <c r="AF13" s="2"/>
      <c r="AG13" s="23"/>
      <c r="AH13" s="1345"/>
      <c r="AI13" s="1345"/>
    </row>
    <row r="14" spans="1:35" x14ac:dyDescent="0.2">
      <c r="A14" s="367"/>
      <c r="B14" s="924" t="s">
        <v>184</v>
      </c>
      <c r="C14" s="927" t="s">
        <v>99</v>
      </c>
      <c r="D14" s="930" t="s">
        <v>127</v>
      </c>
      <c r="E14" s="931"/>
      <c r="F14" s="939" t="s">
        <v>96</v>
      </c>
      <c r="G14" s="961" t="s">
        <v>7</v>
      </c>
      <c r="H14" s="1" t="s">
        <v>40</v>
      </c>
      <c r="I14" s="1431"/>
      <c r="J14" s="78">
        <v>58</v>
      </c>
      <c r="K14" s="1"/>
      <c r="L14" s="766">
        <v>58</v>
      </c>
      <c r="M14" s="2"/>
      <c r="N14" s="788">
        <f t="shared" si="0"/>
        <v>58</v>
      </c>
      <c r="O14" s="766">
        <v>58</v>
      </c>
      <c r="P14" s="2"/>
      <c r="Q14" s="766">
        <v>58</v>
      </c>
      <c r="R14" s="788">
        <f t="shared" si="1"/>
        <v>58</v>
      </c>
      <c r="S14" s="788">
        <f t="shared" si="2"/>
        <v>58</v>
      </c>
      <c r="T14" s="2"/>
      <c r="U14" s="766">
        <v>58</v>
      </c>
      <c r="V14" s="2"/>
      <c r="W14" s="2"/>
      <c r="X14" s="2"/>
      <c r="Y14" s="2"/>
      <c r="Z14" s="2"/>
      <c r="AA14" s="2"/>
      <c r="AB14" s="2"/>
      <c r="AC14" s="2"/>
      <c r="AD14" s="2"/>
      <c r="AE14" s="2"/>
      <c r="AF14" s="2"/>
      <c r="AG14" s="23"/>
      <c r="AH14" s="1345"/>
      <c r="AI14" s="1345"/>
    </row>
    <row r="15" spans="1:35" x14ac:dyDescent="0.2">
      <c r="A15" s="367"/>
      <c r="B15" s="925"/>
      <c r="C15" s="928"/>
      <c r="D15" s="932"/>
      <c r="E15" s="933"/>
      <c r="F15" s="940"/>
      <c r="G15" s="962"/>
      <c r="H15" s="1" t="s">
        <v>14</v>
      </c>
      <c r="I15" s="1431"/>
      <c r="J15" s="79"/>
      <c r="K15" s="5" t="s">
        <v>9</v>
      </c>
      <c r="L15" s="766">
        <v>58</v>
      </c>
      <c r="M15" s="5"/>
      <c r="N15" s="788">
        <f t="shared" si="0"/>
        <v>58</v>
      </c>
      <c r="O15" s="766">
        <v>58</v>
      </c>
      <c r="P15" s="5"/>
      <c r="Q15" s="766">
        <v>58</v>
      </c>
      <c r="R15" s="788">
        <f t="shared" si="1"/>
        <v>58</v>
      </c>
      <c r="S15" s="788">
        <f t="shared" si="2"/>
        <v>58</v>
      </c>
      <c r="T15" s="5"/>
      <c r="U15" s="766">
        <v>58</v>
      </c>
      <c r="V15" s="2"/>
      <c r="W15" s="2"/>
      <c r="X15" s="2"/>
      <c r="Y15" s="2"/>
      <c r="Z15" s="2"/>
      <c r="AA15" s="2"/>
      <c r="AB15" s="2"/>
      <c r="AC15" s="2"/>
      <c r="AD15" s="2"/>
      <c r="AE15" s="2"/>
      <c r="AF15" s="2"/>
      <c r="AG15" s="23"/>
      <c r="AH15" s="1345"/>
      <c r="AI15" s="1345"/>
    </row>
    <row r="16" spans="1:35" x14ac:dyDescent="0.2">
      <c r="A16" s="367"/>
      <c r="B16" s="925"/>
      <c r="C16" s="928"/>
      <c r="D16" s="932"/>
      <c r="E16" s="933"/>
      <c r="F16" s="940"/>
      <c r="G16" s="962"/>
      <c r="H16" s="1" t="s">
        <v>15</v>
      </c>
      <c r="I16" s="1431"/>
      <c r="J16" s="79"/>
      <c r="K16" s="5" t="s">
        <v>9</v>
      </c>
      <c r="L16" s="766">
        <v>58</v>
      </c>
      <c r="M16" s="5"/>
      <c r="N16" s="788">
        <f t="shared" si="0"/>
        <v>58</v>
      </c>
      <c r="O16" s="766">
        <v>58</v>
      </c>
      <c r="P16" s="5"/>
      <c r="Q16" s="766">
        <v>58</v>
      </c>
      <c r="R16" s="788">
        <f t="shared" si="1"/>
        <v>58</v>
      </c>
      <c r="S16" s="788">
        <f t="shared" si="2"/>
        <v>58</v>
      </c>
      <c r="T16" s="5"/>
      <c r="U16" s="766">
        <v>58</v>
      </c>
      <c r="V16" s="2"/>
      <c r="W16" s="2"/>
      <c r="X16" s="2"/>
      <c r="Y16" s="2"/>
      <c r="Z16" s="2"/>
      <c r="AA16" s="2"/>
      <c r="AB16" s="2"/>
      <c r="AC16" s="2"/>
      <c r="AD16" s="2"/>
      <c r="AE16" s="2"/>
      <c r="AF16" s="2"/>
      <c r="AG16" s="23"/>
      <c r="AH16" s="1345"/>
      <c r="AI16" s="1345"/>
    </row>
    <row r="17" spans="1:35" x14ac:dyDescent="0.2">
      <c r="A17" s="367"/>
      <c r="B17" s="985"/>
      <c r="C17" s="986"/>
      <c r="D17" s="945"/>
      <c r="E17" s="946"/>
      <c r="F17" s="948"/>
      <c r="G17" s="963"/>
      <c r="H17" s="1" t="s">
        <v>16</v>
      </c>
      <c r="I17" s="1431"/>
      <c r="J17" s="79"/>
      <c r="K17" s="5" t="s">
        <v>9</v>
      </c>
      <c r="L17" s="766">
        <v>58</v>
      </c>
      <c r="M17" s="5"/>
      <c r="N17" s="788">
        <f t="shared" si="0"/>
        <v>58</v>
      </c>
      <c r="O17" s="766">
        <v>58</v>
      </c>
      <c r="P17" s="5"/>
      <c r="Q17" s="766">
        <v>58</v>
      </c>
      <c r="R17" s="788">
        <f t="shared" si="1"/>
        <v>58</v>
      </c>
      <c r="S17" s="788">
        <f t="shared" si="2"/>
        <v>58</v>
      </c>
      <c r="T17" s="5"/>
      <c r="U17" s="766">
        <v>58</v>
      </c>
      <c r="V17" s="2"/>
      <c r="W17" s="2"/>
      <c r="X17" s="2"/>
      <c r="Y17" s="2"/>
      <c r="Z17" s="2"/>
      <c r="AA17" s="2"/>
      <c r="AB17" s="2"/>
      <c r="AC17" s="2"/>
      <c r="AD17" s="2"/>
      <c r="AE17" s="2"/>
      <c r="AF17" s="2"/>
      <c r="AG17" s="23"/>
      <c r="AH17" s="1345"/>
      <c r="AI17" s="1345"/>
    </row>
    <row r="18" spans="1:35" x14ac:dyDescent="0.2">
      <c r="A18" s="367"/>
      <c r="B18" s="70" t="s">
        <v>184</v>
      </c>
      <c r="C18" s="66" t="s">
        <v>141</v>
      </c>
      <c r="D18" s="930" t="s">
        <v>185</v>
      </c>
      <c r="E18" s="931"/>
      <c r="F18" s="67" t="s">
        <v>96</v>
      </c>
      <c r="G18" s="961" t="s">
        <v>7</v>
      </c>
      <c r="H18" s="1" t="s">
        <v>140</v>
      </c>
      <c r="I18" s="1431"/>
      <c r="J18" s="80">
        <v>58</v>
      </c>
      <c r="K18" s="4"/>
      <c r="L18" s="766">
        <v>58</v>
      </c>
      <c r="M18" s="4"/>
      <c r="N18" s="788">
        <f t="shared" si="0"/>
        <v>58</v>
      </c>
      <c r="O18" s="766">
        <v>58</v>
      </c>
      <c r="P18" s="4"/>
      <c r="Q18" s="766">
        <v>58</v>
      </c>
      <c r="R18" s="788">
        <f t="shared" si="1"/>
        <v>58</v>
      </c>
      <c r="S18" s="788">
        <f t="shared" si="2"/>
        <v>58</v>
      </c>
      <c r="T18" s="4"/>
      <c r="U18" s="766">
        <v>58</v>
      </c>
      <c r="V18" s="4"/>
      <c r="W18" s="4"/>
      <c r="X18" s="4"/>
      <c r="Y18" s="4"/>
      <c r="Z18" s="4"/>
      <c r="AA18" s="4"/>
      <c r="AB18" s="4"/>
      <c r="AC18" s="4"/>
      <c r="AD18" s="4"/>
      <c r="AE18" s="4"/>
      <c r="AF18" s="4"/>
      <c r="AG18" s="25"/>
      <c r="AH18" s="1345"/>
      <c r="AI18" s="1345"/>
    </row>
    <row r="19" spans="1:35" ht="38.25" customHeight="1" x14ac:dyDescent="0.2">
      <c r="A19" s="367"/>
      <c r="B19" s="925" t="s">
        <v>102</v>
      </c>
      <c r="C19" s="928" t="s">
        <v>100</v>
      </c>
      <c r="D19" s="932" t="s">
        <v>75</v>
      </c>
      <c r="E19" s="933"/>
      <c r="F19" s="68" t="s">
        <v>46</v>
      </c>
      <c r="G19" s="962"/>
      <c r="H19" s="1" t="s">
        <v>17</v>
      </c>
      <c r="I19" s="1431"/>
      <c r="J19" s="78">
        <v>58</v>
      </c>
      <c r="K19" s="2">
        <v>58</v>
      </c>
      <c r="L19" s="766">
        <v>58</v>
      </c>
      <c r="M19" s="2"/>
      <c r="N19" s="788">
        <f t="shared" si="0"/>
        <v>58</v>
      </c>
      <c r="O19" s="766">
        <v>58</v>
      </c>
      <c r="P19" s="2"/>
      <c r="Q19" s="766">
        <v>58</v>
      </c>
      <c r="R19" s="788">
        <f t="shared" si="1"/>
        <v>58</v>
      </c>
      <c r="S19" s="788">
        <f t="shared" si="2"/>
        <v>58</v>
      </c>
      <c r="T19" s="2"/>
      <c r="U19" s="766">
        <v>58</v>
      </c>
      <c r="V19" s="2"/>
      <c r="W19" s="2">
        <v>58</v>
      </c>
      <c r="X19" s="2"/>
      <c r="Y19" s="2">
        <v>58</v>
      </c>
      <c r="Z19" s="2">
        <v>58</v>
      </c>
      <c r="AA19" s="2">
        <v>58</v>
      </c>
      <c r="AB19" s="2">
        <v>57.3</v>
      </c>
      <c r="AC19" s="2">
        <v>53.3</v>
      </c>
      <c r="AD19" s="2">
        <v>48.5</v>
      </c>
      <c r="AE19" s="2">
        <v>43.3</v>
      </c>
      <c r="AF19" s="2">
        <v>38</v>
      </c>
      <c r="AG19" s="23">
        <v>33.4</v>
      </c>
      <c r="AH19" s="1345"/>
      <c r="AI19" s="1345"/>
    </row>
    <row r="20" spans="1:35" x14ac:dyDescent="0.2">
      <c r="A20" s="367"/>
      <c r="B20" s="985"/>
      <c r="C20" s="986"/>
      <c r="D20" s="945"/>
      <c r="E20" s="946"/>
      <c r="F20" s="69" t="s">
        <v>103</v>
      </c>
      <c r="G20" s="963"/>
      <c r="H20" s="1" t="s">
        <v>18</v>
      </c>
      <c r="I20" s="1431"/>
      <c r="J20" s="79"/>
      <c r="K20" s="5" t="s">
        <v>9</v>
      </c>
      <c r="L20" s="766">
        <v>58</v>
      </c>
      <c r="M20" s="5"/>
      <c r="N20" s="788">
        <f t="shared" si="0"/>
        <v>58</v>
      </c>
      <c r="O20" s="766">
        <v>58</v>
      </c>
      <c r="P20" s="5"/>
      <c r="Q20" s="766">
        <v>58</v>
      </c>
      <c r="R20" s="788">
        <f t="shared" si="1"/>
        <v>58</v>
      </c>
      <c r="S20" s="788">
        <f t="shared" si="2"/>
        <v>58</v>
      </c>
      <c r="T20" s="5"/>
      <c r="U20" s="766">
        <v>58</v>
      </c>
      <c r="V20" s="5"/>
      <c r="W20" s="766">
        <v>58</v>
      </c>
      <c r="X20" s="5"/>
      <c r="Y20" s="766">
        <v>58</v>
      </c>
      <c r="Z20" s="766">
        <v>58</v>
      </c>
      <c r="AA20" s="766">
        <v>58</v>
      </c>
      <c r="AB20" s="766">
        <v>57.3</v>
      </c>
      <c r="AC20" s="766">
        <v>53.3</v>
      </c>
      <c r="AD20" s="766">
        <v>48.5</v>
      </c>
      <c r="AE20" s="766">
        <v>43.3</v>
      </c>
      <c r="AF20" s="766">
        <v>38</v>
      </c>
      <c r="AG20" s="769">
        <v>33.4</v>
      </c>
      <c r="AH20" s="1345"/>
      <c r="AI20" s="1345"/>
    </row>
    <row r="21" spans="1:35" x14ac:dyDescent="0.2">
      <c r="A21" s="367"/>
      <c r="B21" s="1223" t="s">
        <v>102</v>
      </c>
      <c r="C21" s="1233" t="s">
        <v>150</v>
      </c>
      <c r="D21" s="930" t="s">
        <v>75</v>
      </c>
      <c r="E21" s="931"/>
      <c r="F21" s="939" t="s">
        <v>103</v>
      </c>
      <c r="G21" s="961" t="s">
        <v>19</v>
      </c>
      <c r="H21" s="1">
        <v>2001</v>
      </c>
      <c r="I21" s="1431"/>
      <c r="J21" s="78">
        <v>58</v>
      </c>
      <c r="K21" s="2">
        <v>58</v>
      </c>
      <c r="L21" s="766">
        <v>58</v>
      </c>
      <c r="M21" s="2"/>
      <c r="N21" s="788">
        <f t="shared" si="0"/>
        <v>58</v>
      </c>
      <c r="O21" s="766">
        <v>58</v>
      </c>
      <c r="P21" s="2"/>
      <c r="Q21" s="766">
        <v>58</v>
      </c>
      <c r="R21" s="788">
        <f t="shared" si="1"/>
        <v>58</v>
      </c>
      <c r="S21" s="788">
        <f t="shared" si="2"/>
        <v>58</v>
      </c>
      <c r="T21" s="2"/>
      <c r="U21" s="766">
        <v>58</v>
      </c>
      <c r="V21" s="2"/>
      <c r="W21" s="766">
        <v>58</v>
      </c>
      <c r="X21" s="2"/>
      <c r="Y21" s="766">
        <v>58</v>
      </c>
      <c r="Z21" s="766">
        <v>58</v>
      </c>
      <c r="AA21" s="766">
        <v>58</v>
      </c>
      <c r="AB21" s="766">
        <v>57.3</v>
      </c>
      <c r="AC21" s="766">
        <v>53.3</v>
      </c>
      <c r="AD21" s="766">
        <v>48.5</v>
      </c>
      <c r="AE21" s="766">
        <v>43.3</v>
      </c>
      <c r="AF21" s="766">
        <v>38</v>
      </c>
      <c r="AG21" s="769">
        <v>33.4</v>
      </c>
      <c r="AH21" s="1345"/>
      <c r="AI21" s="1345"/>
    </row>
    <row r="22" spans="1:35" x14ac:dyDescent="0.2">
      <c r="A22" s="367"/>
      <c r="B22" s="1135"/>
      <c r="C22" s="1193"/>
      <c r="D22" s="932"/>
      <c r="E22" s="933"/>
      <c r="F22" s="940"/>
      <c r="G22" s="962"/>
      <c r="H22" s="1" t="s">
        <v>20</v>
      </c>
      <c r="I22" s="1431"/>
      <c r="J22" s="79"/>
      <c r="K22" s="5" t="s">
        <v>9</v>
      </c>
      <c r="L22" s="766">
        <v>58</v>
      </c>
      <c r="M22" s="5"/>
      <c r="N22" s="788">
        <f t="shared" si="0"/>
        <v>58</v>
      </c>
      <c r="O22" s="766">
        <v>58</v>
      </c>
      <c r="P22" s="5"/>
      <c r="Q22" s="766">
        <v>58</v>
      </c>
      <c r="R22" s="788">
        <f t="shared" si="1"/>
        <v>58</v>
      </c>
      <c r="S22" s="788">
        <f t="shared" si="2"/>
        <v>58</v>
      </c>
      <c r="T22" s="5"/>
      <c r="U22" s="766">
        <v>58</v>
      </c>
      <c r="V22" s="5"/>
      <c r="W22" s="766">
        <v>58</v>
      </c>
      <c r="X22" s="5"/>
      <c r="Y22" s="766">
        <v>58</v>
      </c>
      <c r="Z22" s="766">
        <v>58</v>
      </c>
      <c r="AA22" s="766">
        <v>58</v>
      </c>
      <c r="AB22" s="766">
        <v>57.3</v>
      </c>
      <c r="AC22" s="766">
        <v>53.3</v>
      </c>
      <c r="AD22" s="766">
        <v>48.5</v>
      </c>
      <c r="AE22" s="766">
        <v>43.3</v>
      </c>
      <c r="AF22" s="766">
        <v>38</v>
      </c>
      <c r="AG22" s="769">
        <v>33.4</v>
      </c>
      <c r="AH22" s="1345"/>
      <c r="AI22" s="1345"/>
    </row>
    <row r="23" spans="1:35" x14ac:dyDescent="0.2">
      <c r="A23" s="367"/>
      <c r="B23" s="1136"/>
      <c r="C23" s="1194"/>
      <c r="D23" s="945"/>
      <c r="E23" s="946"/>
      <c r="F23" s="948"/>
      <c r="G23" s="963"/>
      <c r="H23" s="1" t="s">
        <v>21</v>
      </c>
      <c r="I23" s="1431"/>
      <c r="J23" s="79"/>
      <c r="K23" s="5" t="s">
        <v>9</v>
      </c>
      <c r="L23" s="766">
        <v>58</v>
      </c>
      <c r="M23" s="5"/>
      <c r="N23" s="788">
        <f t="shared" si="0"/>
        <v>58</v>
      </c>
      <c r="O23" s="766">
        <v>58</v>
      </c>
      <c r="P23" s="5"/>
      <c r="Q23" s="766">
        <v>58</v>
      </c>
      <c r="R23" s="788">
        <f t="shared" si="1"/>
        <v>58</v>
      </c>
      <c r="S23" s="788">
        <f t="shared" si="2"/>
        <v>58</v>
      </c>
      <c r="T23" s="5"/>
      <c r="U23" s="766">
        <v>58</v>
      </c>
      <c r="V23" s="5"/>
      <c r="W23" s="766">
        <v>58</v>
      </c>
      <c r="X23" s="5"/>
      <c r="Y23" s="766">
        <v>58</v>
      </c>
      <c r="Z23" s="766">
        <v>58</v>
      </c>
      <c r="AA23" s="766">
        <v>58</v>
      </c>
      <c r="AB23" s="766">
        <v>57.3</v>
      </c>
      <c r="AC23" s="766">
        <v>53.3</v>
      </c>
      <c r="AD23" s="766">
        <v>48.5</v>
      </c>
      <c r="AE23" s="766">
        <v>43.3</v>
      </c>
      <c r="AF23" s="766">
        <v>38</v>
      </c>
      <c r="AG23" s="769">
        <v>33.4</v>
      </c>
      <c r="AH23" s="1345"/>
      <c r="AI23" s="1345"/>
    </row>
    <row r="24" spans="1:35" x14ac:dyDescent="0.2">
      <c r="B24" s="1223" t="s">
        <v>102</v>
      </c>
      <c r="C24" s="927" t="s">
        <v>100</v>
      </c>
      <c r="D24" s="930" t="s">
        <v>75</v>
      </c>
      <c r="E24" s="931"/>
      <c r="F24" s="939" t="s">
        <v>103</v>
      </c>
      <c r="G24" s="961" t="s">
        <v>19</v>
      </c>
      <c r="H24" s="1">
        <v>2004</v>
      </c>
      <c r="I24" s="1431"/>
      <c r="J24" s="78">
        <v>58</v>
      </c>
      <c r="K24" s="2">
        <v>58</v>
      </c>
      <c r="L24" s="766">
        <v>58</v>
      </c>
      <c r="M24" s="2"/>
      <c r="N24" s="788">
        <f t="shared" si="0"/>
        <v>58</v>
      </c>
      <c r="O24" s="766">
        <v>58</v>
      </c>
      <c r="P24" s="2"/>
      <c r="Q24" s="766">
        <v>58</v>
      </c>
      <c r="R24" s="788">
        <f t="shared" si="1"/>
        <v>58</v>
      </c>
      <c r="S24" s="788">
        <f t="shared" si="2"/>
        <v>58</v>
      </c>
      <c r="T24" s="2"/>
      <c r="U24" s="766">
        <v>58</v>
      </c>
      <c r="V24" s="2"/>
      <c r="W24" s="766">
        <v>58</v>
      </c>
      <c r="X24" s="2"/>
      <c r="Y24" s="766">
        <v>58</v>
      </c>
      <c r="Z24" s="766">
        <v>58</v>
      </c>
      <c r="AA24" s="766">
        <v>58</v>
      </c>
      <c r="AB24" s="766">
        <v>57.3</v>
      </c>
      <c r="AC24" s="766">
        <v>53.3</v>
      </c>
      <c r="AD24" s="766">
        <v>48.5</v>
      </c>
      <c r="AE24" s="766">
        <v>43.3</v>
      </c>
      <c r="AF24" s="766">
        <v>38</v>
      </c>
      <c r="AG24" s="769">
        <v>33.4</v>
      </c>
      <c r="AH24" s="1345"/>
      <c r="AI24" s="1345"/>
    </row>
    <row r="25" spans="1:35" x14ac:dyDescent="0.2">
      <c r="B25" s="1135"/>
      <c r="C25" s="928"/>
      <c r="D25" s="932"/>
      <c r="E25" s="933"/>
      <c r="F25" s="940"/>
      <c r="G25" s="962"/>
      <c r="H25" s="1" t="s">
        <v>22</v>
      </c>
      <c r="I25" s="1431"/>
      <c r="J25" s="79"/>
      <c r="K25" s="5" t="s">
        <v>9</v>
      </c>
      <c r="L25" s="766">
        <v>58</v>
      </c>
      <c r="M25" s="5"/>
      <c r="N25" s="788">
        <f t="shared" si="0"/>
        <v>58</v>
      </c>
      <c r="O25" s="766">
        <v>58</v>
      </c>
      <c r="P25" s="5"/>
      <c r="Q25" s="766">
        <v>58</v>
      </c>
      <c r="R25" s="788">
        <f t="shared" si="1"/>
        <v>58</v>
      </c>
      <c r="S25" s="788">
        <f t="shared" si="2"/>
        <v>58</v>
      </c>
      <c r="T25" s="5"/>
      <c r="U25" s="766">
        <v>58</v>
      </c>
      <c r="V25" s="5"/>
      <c r="W25" s="766">
        <v>58</v>
      </c>
      <c r="X25" s="5"/>
      <c r="Y25" s="766">
        <v>58</v>
      </c>
      <c r="Z25" s="766">
        <v>58</v>
      </c>
      <c r="AA25" s="766">
        <v>58</v>
      </c>
      <c r="AB25" s="766">
        <v>57.3</v>
      </c>
      <c r="AC25" s="766">
        <v>53.3</v>
      </c>
      <c r="AD25" s="766">
        <v>48.5</v>
      </c>
      <c r="AE25" s="766">
        <v>43.3</v>
      </c>
      <c r="AF25" s="766">
        <v>38</v>
      </c>
      <c r="AG25" s="769">
        <v>33.4</v>
      </c>
      <c r="AH25" s="1345"/>
      <c r="AI25" s="1345"/>
    </row>
    <row r="26" spans="1:35" x14ac:dyDescent="0.2">
      <c r="B26" s="1136"/>
      <c r="C26" s="986"/>
      <c r="D26" s="945"/>
      <c r="E26" s="946"/>
      <c r="F26" s="948"/>
      <c r="G26" s="963"/>
      <c r="H26" s="1" t="s">
        <v>23</v>
      </c>
      <c r="I26" s="1431"/>
      <c r="J26" s="79"/>
      <c r="K26" s="5" t="s">
        <v>9</v>
      </c>
      <c r="L26" s="766">
        <v>58</v>
      </c>
      <c r="M26" s="5"/>
      <c r="N26" s="788">
        <f t="shared" si="0"/>
        <v>58</v>
      </c>
      <c r="O26" s="766">
        <v>58</v>
      </c>
      <c r="P26" s="5"/>
      <c r="Q26" s="766">
        <v>58</v>
      </c>
      <c r="R26" s="788">
        <f t="shared" si="1"/>
        <v>58</v>
      </c>
      <c r="S26" s="788">
        <f t="shared" si="2"/>
        <v>58</v>
      </c>
      <c r="T26" s="5"/>
      <c r="U26" s="766">
        <v>58</v>
      </c>
      <c r="V26" s="5"/>
      <c r="W26" s="766">
        <v>58</v>
      </c>
      <c r="X26" s="5"/>
      <c r="Y26" s="766">
        <v>58</v>
      </c>
      <c r="Z26" s="766">
        <v>58</v>
      </c>
      <c r="AA26" s="766">
        <v>58</v>
      </c>
      <c r="AB26" s="766">
        <v>57.3</v>
      </c>
      <c r="AC26" s="766">
        <v>53.3</v>
      </c>
      <c r="AD26" s="766">
        <v>48.5</v>
      </c>
      <c r="AE26" s="766">
        <v>43.3</v>
      </c>
      <c r="AF26" s="766">
        <v>38</v>
      </c>
      <c r="AG26" s="769">
        <v>33.4</v>
      </c>
      <c r="AH26" s="1345"/>
      <c r="AI26" s="1345"/>
    </row>
    <row r="27" spans="1:35" ht="13.5" thickBot="1" x14ac:dyDescent="0.25">
      <c r="B27" s="41" t="s">
        <v>102</v>
      </c>
      <c r="C27" s="42" t="s">
        <v>104</v>
      </c>
      <c r="D27" s="1176" t="s">
        <v>87</v>
      </c>
      <c r="E27" s="1158"/>
      <c r="F27" s="48" t="s">
        <v>103</v>
      </c>
      <c r="G27" s="141" t="s">
        <v>19</v>
      </c>
      <c r="H27" s="26">
        <v>2007</v>
      </c>
      <c r="I27" s="1432"/>
      <c r="J27" s="115">
        <v>58</v>
      </c>
      <c r="K27" s="116">
        <v>58</v>
      </c>
      <c r="L27" s="766">
        <v>58</v>
      </c>
      <c r="M27" s="116"/>
      <c r="N27" s="792">
        <f t="shared" si="0"/>
        <v>58</v>
      </c>
      <c r="O27" s="116">
        <v>58</v>
      </c>
      <c r="P27" s="116"/>
      <c r="Q27" s="116">
        <v>58</v>
      </c>
      <c r="R27" s="792">
        <f t="shared" si="1"/>
        <v>58</v>
      </c>
      <c r="S27" s="792">
        <f t="shared" si="2"/>
        <v>58</v>
      </c>
      <c r="T27" s="116"/>
      <c r="U27" s="116">
        <v>58</v>
      </c>
      <c r="V27" s="116"/>
      <c r="W27" s="116">
        <v>58</v>
      </c>
      <c r="X27" s="116"/>
      <c r="Y27" s="116">
        <v>58</v>
      </c>
      <c r="Z27" s="116">
        <v>58</v>
      </c>
      <c r="AA27" s="116">
        <v>58</v>
      </c>
      <c r="AB27" s="116">
        <v>57.3</v>
      </c>
      <c r="AC27" s="116">
        <v>53.3</v>
      </c>
      <c r="AD27" s="116">
        <v>48.5</v>
      </c>
      <c r="AE27" s="116">
        <v>43.3</v>
      </c>
      <c r="AF27" s="116">
        <v>38</v>
      </c>
      <c r="AG27" s="117">
        <v>33.4</v>
      </c>
      <c r="AH27" s="1345"/>
      <c r="AI27" s="1345"/>
    </row>
    <row r="28" spans="1:35" ht="13.5" thickBot="1" x14ac:dyDescent="0.25">
      <c r="G28" s="912" t="s">
        <v>94</v>
      </c>
      <c r="H28" s="913"/>
      <c r="I28" s="913"/>
      <c r="J28" s="118">
        <f>MIN(J6:J27)</f>
        <v>58</v>
      </c>
      <c r="K28" s="119">
        <f>MIN(K6:K27)</f>
        <v>58</v>
      </c>
      <c r="L28" s="119">
        <f>MIN(L6:L27)</f>
        <v>58</v>
      </c>
      <c r="M28" s="119"/>
      <c r="N28" s="793">
        <f t="shared" si="0"/>
        <v>58</v>
      </c>
      <c r="O28" s="119">
        <f>MIN(O6:O27)</f>
        <v>58</v>
      </c>
      <c r="P28" s="119"/>
      <c r="Q28" s="119">
        <f>MIN(Q6:Q27)</f>
        <v>58</v>
      </c>
      <c r="R28" s="793">
        <f t="shared" si="1"/>
        <v>58</v>
      </c>
      <c r="S28" s="793">
        <f t="shared" si="2"/>
        <v>58</v>
      </c>
      <c r="T28" s="119"/>
      <c r="U28" s="119">
        <f>MIN(U6:U27)</f>
        <v>58</v>
      </c>
      <c r="V28" s="119"/>
      <c r="W28" s="119">
        <f>MIN(W6:W27)</f>
        <v>58</v>
      </c>
      <c r="X28" s="119"/>
      <c r="Y28" s="119">
        <f>MIN(Y6:Y27)</f>
        <v>58</v>
      </c>
      <c r="Z28" s="119">
        <f>MIN(Z6:Z27)</f>
        <v>58</v>
      </c>
      <c r="AA28" s="119">
        <f>MIN(AA6:AA27)</f>
        <v>58</v>
      </c>
      <c r="AB28" s="131"/>
      <c r="AC28" s="131"/>
      <c r="AD28" s="131"/>
      <c r="AE28" s="131"/>
      <c r="AF28" s="131"/>
      <c r="AG28" s="132"/>
      <c r="AH28" s="1345"/>
      <c r="AI28" s="1345"/>
    </row>
    <row r="29" spans="1:35" ht="13.5" thickBot="1" x14ac:dyDescent="0.25">
      <c r="G29" s="912" t="s">
        <v>175</v>
      </c>
      <c r="H29" s="913"/>
      <c r="I29" s="913"/>
      <c r="J29" s="913"/>
      <c r="K29" s="913"/>
      <c r="L29" s="913"/>
      <c r="M29" s="913"/>
      <c r="N29" s="913"/>
      <c r="O29" s="913"/>
      <c r="P29" s="913"/>
      <c r="Q29" s="913"/>
      <c r="R29" s="913"/>
      <c r="S29" s="913"/>
      <c r="T29" s="913"/>
      <c r="U29" s="913"/>
      <c r="V29" s="1472"/>
      <c r="W29" s="130" t="s">
        <v>172</v>
      </c>
      <c r="X29" s="63"/>
      <c r="Y29" s="49" t="s">
        <v>172</v>
      </c>
      <c r="Z29" s="49" t="s">
        <v>172</v>
      </c>
      <c r="AA29" s="49" t="s">
        <v>172</v>
      </c>
      <c r="AB29" s="133"/>
      <c r="AC29" s="133"/>
      <c r="AD29" s="133"/>
      <c r="AE29" s="133"/>
      <c r="AF29" s="133"/>
      <c r="AG29" s="134"/>
      <c r="AH29" s="1346"/>
      <c r="AI29" s="1346"/>
    </row>
    <row r="30" spans="1:35" x14ac:dyDescent="0.2">
      <c r="G30" s="16"/>
      <c r="H30" s="16"/>
      <c r="I30" s="16"/>
      <c r="J30" s="16"/>
      <c r="K30" s="16"/>
      <c r="L30" s="16"/>
      <c r="M30" s="16"/>
      <c r="N30" s="773"/>
      <c r="O30" s="16"/>
      <c r="P30" s="16"/>
      <c r="Q30" s="16"/>
      <c r="R30" s="773"/>
      <c r="S30" s="773"/>
      <c r="T30" s="16"/>
      <c r="U30" s="16"/>
      <c r="V30" s="16"/>
      <c r="W30" s="17"/>
      <c r="X30" s="17"/>
      <c r="Y30" s="17"/>
      <c r="Z30" s="17"/>
      <c r="AA30" s="17"/>
      <c r="AB30" s="93"/>
      <c r="AC30" s="93"/>
      <c r="AD30" s="93"/>
      <c r="AE30" s="93"/>
      <c r="AF30" s="93"/>
      <c r="AG30" s="93"/>
    </row>
    <row r="31" spans="1:35" ht="13.5" thickBot="1" x14ac:dyDescent="0.25">
      <c r="G31" s="16"/>
      <c r="H31" s="16"/>
      <c r="I31" s="16"/>
      <c r="J31" s="16"/>
      <c r="K31" s="16"/>
      <c r="L31" s="16"/>
      <c r="M31" s="16"/>
      <c r="N31" s="773"/>
      <c r="O31" s="16"/>
      <c r="P31" s="16"/>
      <c r="Q31" s="16"/>
      <c r="R31" s="773"/>
      <c r="S31" s="773"/>
      <c r="T31" s="16"/>
      <c r="U31" s="16"/>
      <c r="V31" s="16"/>
      <c r="W31" s="17"/>
      <c r="X31" s="17"/>
      <c r="Y31" s="17"/>
      <c r="Z31" s="17"/>
      <c r="AA31" s="17"/>
      <c r="AB31" s="93"/>
      <c r="AC31" s="93"/>
      <c r="AD31" s="93"/>
      <c r="AE31" s="93"/>
      <c r="AF31" s="93"/>
      <c r="AG31" s="93"/>
    </row>
    <row r="32" spans="1:35" x14ac:dyDescent="0.2">
      <c r="B32" s="145"/>
      <c r="C32" s="146"/>
      <c r="D32" s="146"/>
      <c r="E32" s="146"/>
      <c r="F32" s="146"/>
      <c r="G32" s="146"/>
      <c r="H32" s="146"/>
      <c r="I32" s="147"/>
      <c r="J32" s="148" t="s">
        <v>95</v>
      </c>
      <c r="K32" s="149"/>
      <c r="L32" s="149"/>
      <c r="M32" s="149"/>
      <c r="N32" s="701"/>
      <c r="O32" s="149"/>
      <c r="P32" s="149"/>
      <c r="Q32" s="149"/>
      <c r="R32" s="701"/>
      <c r="S32" s="701"/>
      <c r="T32" s="149"/>
      <c r="U32" s="149"/>
      <c r="V32" s="149"/>
      <c r="W32" s="149"/>
      <c r="X32" s="149"/>
      <c r="Y32" s="149"/>
      <c r="Z32" s="149"/>
      <c r="AA32" s="149"/>
      <c r="AB32" s="149"/>
      <c r="AC32" s="149"/>
      <c r="AD32" s="149"/>
      <c r="AE32" s="149"/>
      <c r="AF32" s="149"/>
      <c r="AG32" s="150"/>
      <c r="AH32" s="968" t="s">
        <v>675</v>
      </c>
      <c r="AI32" s="968" t="s">
        <v>676</v>
      </c>
    </row>
    <row r="33" spans="2:35" ht="13.5" thickBot="1" x14ac:dyDescent="0.25">
      <c r="B33" s="151"/>
      <c r="C33" s="152"/>
      <c r="D33" s="152"/>
      <c r="E33" s="152"/>
      <c r="F33" s="152"/>
      <c r="G33" s="152"/>
      <c r="H33" s="152"/>
      <c r="I33" s="153"/>
      <c r="J33" s="154" t="s">
        <v>168</v>
      </c>
      <c r="K33" s="155"/>
      <c r="L33" s="155"/>
      <c r="M33" s="155"/>
      <c r="N33" s="704"/>
      <c r="O33" s="155"/>
      <c r="P33" s="155"/>
      <c r="Q33" s="155"/>
      <c r="R33" s="704"/>
      <c r="S33" s="704"/>
      <c r="T33" s="155"/>
      <c r="U33" s="155"/>
      <c r="V33" s="155"/>
      <c r="W33" s="155"/>
      <c r="X33" s="155"/>
      <c r="Y33" s="155"/>
      <c r="Z33" s="155"/>
      <c r="AA33" s="155"/>
      <c r="AB33" s="155"/>
      <c r="AC33" s="155"/>
      <c r="AD33" s="155"/>
      <c r="AE33" s="155"/>
      <c r="AF33" s="155"/>
      <c r="AG33" s="156"/>
      <c r="AH33" s="1102"/>
      <c r="AI33" s="1102"/>
    </row>
    <row r="34" spans="2:35" ht="13.5" thickBot="1" x14ac:dyDescent="0.25">
      <c r="B34" s="157" t="s">
        <v>41</v>
      </c>
      <c r="C34" s="158" t="s">
        <v>42</v>
      </c>
      <c r="D34" s="159" t="s">
        <v>43</v>
      </c>
      <c r="E34" s="160"/>
      <c r="F34" s="212" t="s">
        <v>47</v>
      </c>
      <c r="G34" s="163" t="s">
        <v>30</v>
      </c>
      <c r="H34" s="164" t="s">
        <v>31</v>
      </c>
      <c r="I34" s="243" t="s">
        <v>2</v>
      </c>
      <c r="J34" s="244" t="s">
        <v>3</v>
      </c>
      <c r="K34" s="165" t="s">
        <v>5</v>
      </c>
      <c r="L34" s="164">
        <v>100</v>
      </c>
      <c r="M34" s="164">
        <v>150</v>
      </c>
      <c r="N34" s="783">
        <v>176</v>
      </c>
      <c r="O34" s="164">
        <v>200</v>
      </c>
      <c r="P34" s="164">
        <v>250</v>
      </c>
      <c r="Q34" s="164">
        <v>300</v>
      </c>
      <c r="R34" s="783">
        <v>302</v>
      </c>
      <c r="S34" s="783">
        <v>340</v>
      </c>
      <c r="T34" s="164">
        <v>350</v>
      </c>
      <c r="U34" s="164">
        <v>400</v>
      </c>
      <c r="V34" s="164">
        <v>450</v>
      </c>
      <c r="W34" s="164">
        <v>500</v>
      </c>
      <c r="X34" s="164">
        <v>550</v>
      </c>
      <c r="Y34" s="164">
        <v>600</v>
      </c>
      <c r="Z34" s="164">
        <v>650</v>
      </c>
      <c r="AA34" s="164">
        <v>700</v>
      </c>
      <c r="AB34" s="164">
        <v>750</v>
      </c>
      <c r="AC34" s="164">
        <v>800</v>
      </c>
      <c r="AD34" s="164">
        <v>850</v>
      </c>
      <c r="AE34" s="164">
        <v>900</v>
      </c>
      <c r="AF34" s="164">
        <v>950</v>
      </c>
      <c r="AG34" s="243">
        <v>1000</v>
      </c>
      <c r="AH34" s="1102"/>
      <c r="AI34" s="1102"/>
    </row>
    <row r="35" spans="2:35" ht="20.25" customHeight="1" x14ac:dyDescent="0.2">
      <c r="B35" s="1489" t="s">
        <v>677</v>
      </c>
      <c r="C35" s="1038" t="s">
        <v>254</v>
      </c>
      <c r="D35" s="1039" t="s">
        <v>74</v>
      </c>
      <c r="E35" s="1040"/>
      <c r="F35" s="1258" t="s">
        <v>213</v>
      </c>
      <c r="G35" s="1292" t="s">
        <v>235</v>
      </c>
      <c r="H35" s="239">
        <v>1989</v>
      </c>
      <c r="I35" s="1388" t="s">
        <v>236</v>
      </c>
      <c r="J35" s="248">
        <v>60</v>
      </c>
      <c r="K35" s="1574" t="s">
        <v>674</v>
      </c>
      <c r="L35" s="240"/>
      <c r="M35" s="240"/>
      <c r="N35" s="788" t="str">
        <f>IF(M35="",IF(L35="","",(L35-(L35-O35)/($O$5-$L$5)*($N$5-$L$5))),(M35-(M35-O35)/($O$5-$M$5)*($N$5-$M$5)))</f>
        <v/>
      </c>
      <c r="O35" s="240"/>
      <c r="P35" s="240"/>
      <c r="Q35" s="240"/>
      <c r="R35" s="788" t="str">
        <f>IF(Q35="","",(Q35-(Q35-U35)/($U$5-$Q$5)*($R$5-$Q$5)))</f>
        <v/>
      </c>
      <c r="S35" s="788" t="str">
        <f>IF(Q35="","",(Q35-(Q35-U35)/($U$5-$Q$5)*($S$5-$Q$5)))</f>
        <v/>
      </c>
      <c r="T35" s="240"/>
      <c r="U35" s="240"/>
      <c r="V35" s="240"/>
      <c r="W35" s="240"/>
      <c r="X35" s="240"/>
      <c r="Y35" s="240"/>
      <c r="Z35" s="240"/>
      <c r="AA35" s="240"/>
      <c r="AB35" s="240"/>
      <c r="AC35" s="240"/>
      <c r="AD35" s="240"/>
      <c r="AE35" s="240"/>
      <c r="AF35" s="240"/>
      <c r="AG35" s="241"/>
      <c r="AH35" s="1102"/>
      <c r="AI35" s="1102"/>
    </row>
    <row r="36" spans="2:35" ht="20.25" customHeight="1" x14ac:dyDescent="0.2">
      <c r="B36" s="1487"/>
      <c r="C36" s="1020"/>
      <c r="D36" s="1024"/>
      <c r="E36" s="1025"/>
      <c r="F36" s="1250"/>
      <c r="G36" s="1236"/>
      <c r="H36" s="176" t="s">
        <v>32</v>
      </c>
      <c r="I36" s="1389"/>
      <c r="J36" s="249"/>
      <c r="K36" s="1575"/>
      <c r="L36" s="178"/>
      <c r="M36" s="178"/>
      <c r="N36" s="788" t="str">
        <f t="shared" ref="N36:N57" si="3">IF(M36="",IF(L36="","",(L36-(L36-O36)/($O$5-$L$5)*($N$5-$L$5))),(M36-(M36-O36)/($O$5-$M$5)*($N$5-$M$5)))</f>
        <v/>
      </c>
      <c r="O36" s="178"/>
      <c r="P36" s="178"/>
      <c r="Q36" s="178"/>
      <c r="R36" s="788" t="str">
        <f t="shared" ref="R36:R57" si="4">IF(Q36="","",(Q36-(Q36-U36)/($U$5-$Q$5)*($R$5-$Q$5)))</f>
        <v/>
      </c>
      <c r="S36" s="788" t="str">
        <f t="shared" ref="S36:S57" si="5">IF(Q36="","",(Q36-(Q36-U36)/($U$5-$Q$5)*($S$5-$Q$5)))</f>
        <v/>
      </c>
      <c r="T36" s="178"/>
      <c r="U36" s="178"/>
      <c r="V36" s="178"/>
      <c r="W36" s="178"/>
      <c r="X36" s="178"/>
      <c r="Y36" s="178"/>
      <c r="Z36" s="178"/>
      <c r="AA36" s="178"/>
      <c r="AB36" s="179"/>
      <c r="AC36" s="179"/>
      <c r="AD36" s="179"/>
      <c r="AE36" s="179"/>
      <c r="AF36" s="179"/>
      <c r="AG36" s="180"/>
      <c r="AH36" s="1102"/>
      <c r="AI36" s="1102"/>
    </row>
    <row r="37" spans="2:35" ht="18.75" customHeight="1" x14ac:dyDescent="0.2">
      <c r="B37" s="1487"/>
      <c r="C37" s="1020"/>
      <c r="D37" s="1024"/>
      <c r="E37" s="1025"/>
      <c r="F37" s="1250"/>
      <c r="G37" s="1236"/>
      <c r="H37" s="176" t="s">
        <v>35</v>
      </c>
      <c r="I37" s="1389"/>
      <c r="J37" s="249"/>
      <c r="K37" s="1575"/>
      <c r="L37" s="178"/>
      <c r="M37" s="178"/>
      <c r="N37" s="788" t="str">
        <f t="shared" si="3"/>
        <v/>
      </c>
      <c r="O37" s="178"/>
      <c r="P37" s="178"/>
      <c r="Q37" s="178"/>
      <c r="R37" s="788" t="str">
        <f t="shared" si="4"/>
        <v/>
      </c>
      <c r="S37" s="788" t="str">
        <f t="shared" si="5"/>
        <v/>
      </c>
      <c r="T37" s="178"/>
      <c r="U37" s="178"/>
      <c r="V37" s="178"/>
      <c r="W37" s="178"/>
      <c r="X37" s="178"/>
      <c r="Y37" s="178"/>
      <c r="Z37" s="178"/>
      <c r="AA37" s="178"/>
      <c r="AB37" s="179"/>
      <c r="AC37" s="179"/>
      <c r="AD37" s="179"/>
      <c r="AE37" s="179"/>
      <c r="AF37" s="179"/>
      <c r="AG37" s="180"/>
      <c r="AH37" s="1102"/>
      <c r="AI37" s="1102"/>
    </row>
    <row r="38" spans="2:35" ht="18.75" customHeight="1" x14ac:dyDescent="0.2">
      <c r="B38" s="1488"/>
      <c r="C38" s="1021"/>
      <c r="D38" s="1026"/>
      <c r="E38" s="1027"/>
      <c r="F38" s="1251"/>
      <c r="G38" s="1237"/>
      <c r="H38" s="176" t="s">
        <v>10</v>
      </c>
      <c r="I38" s="1389"/>
      <c r="J38" s="249"/>
      <c r="K38" s="1576"/>
      <c r="L38" s="178"/>
      <c r="M38" s="178"/>
      <c r="N38" s="788" t="str">
        <f t="shared" si="3"/>
        <v/>
      </c>
      <c r="O38" s="178"/>
      <c r="P38" s="178"/>
      <c r="Q38" s="178"/>
      <c r="R38" s="788" t="str">
        <f t="shared" si="4"/>
        <v/>
      </c>
      <c r="S38" s="788" t="str">
        <f t="shared" si="5"/>
        <v/>
      </c>
      <c r="T38" s="178"/>
      <c r="U38" s="178"/>
      <c r="V38" s="178"/>
      <c r="W38" s="178"/>
      <c r="X38" s="178"/>
      <c r="Y38" s="178"/>
      <c r="Z38" s="178"/>
      <c r="AA38" s="178"/>
      <c r="AB38" s="179"/>
      <c r="AC38" s="179"/>
      <c r="AD38" s="179"/>
      <c r="AE38" s="179"/>
      <c r="AF38" s="179"/>
      <c r="AG38" s="180"/>
      <c r="AH38" s="1102"/>
      <c r="AI38" s="1102"/>
    </row>
    <row r="39" spans="2:35" x14ac:dyDescent="0.2">
      <c r="B39" s="1486" t="s">
        <v>678</v>
      </c>
      <c r="C39" s="1019" t="s">
        <v>266</v>
      </c>
      <c r="D39" s="1022" t="s">
        <v>75</v>
      </c>
      <c r="E39" s="1023"/>
      <c r="F39" s="1249" t="s">
        <v>213</v>
      </c>
      <c r="G39" s="1235" t="s">
        <v>235</v>
      </c>
      <c r="H39" s="176">
        <v>1992</v>
      </c>
      <c r="I39" s="1389"/>
      <c r="J39" s="246">
        <v>60</v>
      </c>
      <c r="K39" s="1577" t="s">
        <v>674</v>
      </c>
      <c r="L39" s="179"/>
      <c r="M39" s="179"/>
      <c r="N39" s="788" t="str">
        <f t="shared" si="3"/>
        <v/>
      </c>
      <c r="O39" s="179"/>
      <c r="P39" s="179"/>
      <c r="Q39" s="179"/>
      <c r="R39" s="788" t="str">
        <f t="shared" si="4"/>
        <v/>
      </c>
      <c r="S39" s="788" t="str">
        <f t="shared" si="5"/>
        <v/>
      </c>
      <c r="T39" s="179"/>
      <c r="U39" s="179"/>
      <c r="V39" s="179"/>
      <c r="W39" s="179"/>
      <c r="X39" s="179"/>
      <c r="Y39" s="179"/>
      <c r="Z39" s="179"/>
      <c r="AA39" s="179"/>
      <c r="AB39" s="179"/>
      <c r="AC39" s="179"/>
      <c r="AD39" s="179"/>
      <c r="AE39" s="179"/>
      <c r="AF39" s="179"/>
      <c r="AG39" s="180"/>
      <c r="AH39" s="1102"/>
      <c r="AI39" s="1102"/>
    </row>
    <row r="40" spans="2:35" x14ac:dyDescent="0.2">
      <c r="B40" s="1487"/>
      <c r="C40" s="1020"/>
      <c r="D40" s="1024"/>
      <c r="E40" s="1025"/>
      <c r="F40" s="1250"/>
      <c r="G40" s="1236"/>
      <c r="H40" s="176" t="s">
        <v>11</v>
      </c>
      <c r="I40" s="1389"/>
      <c r="J40" s="249"/>
      <c r="K40" s="1575"/>
      <c r="L40" s="178"/>
      <c r="M40" s="178"/>
      <c r="N40" s="788" t="str">
        <f t="shared" si="3"/>
        <v/>
      </c>
      <c r="O40" s="178"/>
      <c r="P40" s="178"/>
      <c r="Q40" s="178"/>
      <c r="R40" s="788" t="str">
        <f t="shared" si="4"/>
        <v/>
      </c>
      <c r="S40" s="788" t="str">
        <f t="shared" si="5"/>
        <v/>
      </c>
      <c r="T40" s="178"/>
      <c r="U40" s="178"/>
      <c r="V40" s="178"/>
      <c r="W40" s="178"/>
      <c r="X40" s="178"/>
      <c r="Y40" s="178"/>
      <c r="Z40" s="178"/>
      <c r="AA40" s="178"/>
      <c r="AB40" s="179"/>
      <c r="AC40" s="179"/>
      <c r="AD40" s="179"/>
      <c r="AE40" s="179"/>
      <c r="AF40" s="179"/>
      <c r="AG40" s="180"/>
      <c r="AH40" s="1102"/>
      <c r="AI40" s="1102"/>
    </row>
    <row r="41" spans="2:35" ht="13.5" thickBot="1" x14ac:dyDescent="0.25">
      <c r="B41" s="1487"/>
      <c r="C41" s="1020"/>
      <c r="D41" s="1024"/>
      <c r="E41" s="1025"/>
      <c r="F41" s="1250"/>
      <c r="G41" s="1236"/>
      <c r="H41" s="176" t="s">
        <v>12</v>
      </c>
      <c r="I41" s="1389"/>
      <c r="J41" s="249"/>
      <c r="K41" s="1575"/>
      <c r="L41" s="178"/>
      <c r="M41" s="178"/>
      <c r="N41" s="788" t="str">
        <f t="shared" si="3"/>
        <v/>
      </c>
      <c r="O41" s="178"/>
      <c r="P41" s="178"/>
      <c r="Q41" s="178"/>
      <c r="R41" s="788" t="str">
        <f t="shared" si="4"/>
        <v/>
      </c>
      <c r="S41" s="788" t="str">
        <f t="shared" si="5"/>
        <v/>
      </c>
      <c r="T41" s="178"/>
      <c r="U41" s="178"/>
      <c r="V41" s="178"/>
      <c r="W41" s="178"/>
      <c r="X41" s="178"/>
      <c r="Y41" s="178"/>
      <c r="Z41" s="178"/>
      <c r="AA41" s="178"/>
      <c r="AB41" s="179"/>
      <c r="AC41" s="179"/>
      <c r="AD41" s="179"/>
      <c r="AE41" s="179"/>
      <c r="AF41" s="179"/>
      <c r="AG41" s="180"/>
      <c r="AH41" s="1102"/>
      <c r="AI41" s="1102"/>
    </row>
    <row r="42" spans="2:35" x14ac:dyDescent="0.2">
      <c r="B42" s="1488"/>
      <c r="C42" s="1021"/>
      <c r="D42" s="1026"/>
      <c r="E42" s="1027"/>
      <c r="F42" s="1251"/>
      <c r="G42" s="1237"/>
      <c r="H42" s="176" t="s">
        <v>13</v>
      </c>
      <c r="I42" s="1481" t="s">
        <v>290</v>
      </c>
      <c r="J42" s="249"/>
      <c r="K42" s="1576"/>
      <c r="L42" s="178"/>
      <c r="M42" s="178"/>
      <c r="N42" s="788" t="str">
        <f t="shared" si="3"/>
        <v/>
      </c>
      <c r="O42" s="178"/>
      <c r="P42" s="178"/>
      <c r="Q42" s="178"/>
      <c r="R42" s="788" t="str">
        <f t="shared" si="4"/>
        <v/>
      </c>
      <c r="S42" s="788" t="str">
        <f t="shared" si="5"/>
        <v/>
      </c>
      <c r="T42" s="178"/>
      <c r="U42" s="178"/>
      <c r="V42" s="178"/>
      <c r="W42" s="178"/>
      <c r="X42" s="178"/>
      <c r="Y42" s="178"/>
      <c r="Z42" s="178"/>
      <c r="AA42" s="178"/>
      <c r="AB42" s="179"/>
      <c r="AC42" s="179"/>
      <c r="AD42" s="179"/>
      <c r="AE42" s="179"/>
      <c r="AF42" s="179"/>
      <c r="AG42" s="180"/>
      <c r="AH42" s="1102"/>
      <c r="AI42" s="1102"/>
    </row>
    <row r="43" spans="2:35" ht="12.75" customHeight="1" x14ac:dyDescent="0.2">
      <c r="B43" s="1486" t="s">
        <v>679</v>
      </c>
      <c r="C43" s="1019" t="s">
        <v>281</v>
      </c>
      <c r="D43" s="1022" t="s">
        <v>75</v>
      </c>
      <c r="E43" s="1023"/>
      <c r="F43" s="1249" t="s">
        <v>213</v>
      </c>
      <c r="G43" s="1235" t="s">
        <v>235</v>
      </c>
      <c r="H43" s="176">
        <v>1995</v>
      </c>
      <c r="I43" s="1482"/>
      <c r="J43" s="246">
        <v>60</v>
      </c>
      <c r="K43" s="1578" t="s">
        <v>674</v>
      </c>
      <c r="L43" s="179"/>
      <c r="M43" s="179"/>
      <c r="N43" s="788" t="str">
        <f t="shared" si="3"/>
        <v/>
      </c>
      <c r="O43" s="179"/>
      <c r="P43" s="179"/>
      <c r="Q43" s="179"/>
      <c r="R43" s="788" t="str">
        <f t="shared" si="4"/>
        <v/>
      </c>
      <c r="S43" s="788" t="str">
        <f t="shared" si="5"/>
        <v/>
      </c>
      <c r="T43" s="179"/>
      <c r="U43" s="179"/>
      <c r="V43" s="179"/>
      <c r="W43" s="179"/>
      <c r="X43" s="179"/>
      <c r="Y43" s="179"/>
      <c r="Z43" s="179"/>
      <c r="AA43" s="179"/>
      <c r="AB43" s="179"/>
      <c r="AC43" s="179"/>
      <c r="AD43" s="179"/>
      <c r="AE43" s="179"/>
      <c r="AF43" s="179"/>
      <c r="AG43" s="180"/>
      <c r="AH43" s="1102"/>
      <c r="AI43" s="1102"/>
    </row>
    <row r="44" spans="2:35" x14ac:dyDescent="0.2">
      <c r="B44" s="1487"/>
      <c r="C44" s="1020"/>
      <c r="D44" s="1024"/>
      <c r="E44" s="1025"/>
      <c r="F44" s="1250"/>
      <c r="G44" s="1236"/>
      <c r="H44" s="176" t="s">
        <v>26</v>
      </c>
      <c r="I44" s="1482"/>
      <c r="J44" s="249"/>
      <c r="K44" s="1578"/>
      <c r="L44" s="178"/>
      <c r="M44" s="178"/>
      <c r="N44" s="788" t="str">
        <f t="shared" si="3"/>
        <v/>
      </c>
      <c r="O44" s="178"/>
      <c r="P44" s="178"/>
      <c r="Q44" s="178"/>
      <c r="R44" s="788" t="str">
        <f t="shared" si="4"/>
        <v/>
      </c>
      <c r="S44" s="788" t="str">
        <f t="shared" si="5"/>
        <v/>
      </c>
      <c r="T44" s="178"/>
      <c r="U44" s="178"/>
      <c r="V44" s="178"/>
      <c r="W44" s="178"/>
      <c r="X44" s="178"/>
      <c r="Y44" s="178"/>
      <c r="Z44" s="178"/>
      <c r="AA44" s="178"/>
      <c r="AB44" s="179"/>
      <c r="AC44" s="179"/>
      <c r="AD44" s="179"/>
      <c r="AE44" s="179"/>
      <c r="AF44" s="179"/>
      <c r="AG44" s="180"/>
      <c r="AH44" s="1102"/>
      <c r="AI44" s="1102"/>
    </row>
    <row r="45" spans="2:35" x14ac:dyDescent="0.2">
      <c r="B45" s="1487"/>
      <c r="C45" s="1020"/>
      <c r="D45" s="1024"/>
      <c r="E45" s="1025"/>
      <c r="F45" s="1250"/>
      <c r="G45" s="1236"/>
      <c r="H45" s="176" t="s">
        <v>15</v>
      </c>
      <c r="I45" s="1482"/>
      <c r="J45" s="249"/>
      <c r="K45" s="1578"/>
      <c r="L45" s="178"/>
      <c r="M45" s="178"/>
      <c r="N45" s="788" t="str">
        <f t="shared" si="3"/>
        <v/>
      </c>
      <c r="O45" s="178"/>
      <c r="P45" s="178"/>
      <c r="Q45" s="178"/>
      <c r="R45" s="788" t="str">
        <f t="shared" si="4"/>
        <v/>
      </c>
      <c r="S45" s="788" t="str">
        <f t="shared" si="5"/>
        <v/>
      </c>
      <c r="T45" s="178"/>
      <c r="U45" s="178"/>
      <c r="V45" s="178"/>
      <c r="W45" s="178"/>
      <c r="X45" s="178"/>
      <c r="Y45" s="178"/>
      <c r="Z45" s="178"/>
      <c r="AA45" s="178"/>
      <c r="AB45" s="179"/>
      <c r="AC45" s="179"/>
      <c r="AD45" s="179"/>
      <c r="AE45" s="179"/>
      <c r="AF45" s="179"/>
      <c r="AG45" s="180"/>
      <c r="AH45" s="1102"/>
      <c r="AI45" s="1102"/>
    </row>
    <row r="46" spans="2:35" x14ac:dyDescent="0.2">
      <c r="B46" s="1488"/>
      <c r="C46" s="1021"/>
      <c r="D46" s="1026"/>
      <c r="E46" s="1027"/>
      <c r="F46" s="1251"/>
      <c r="G46" s="1237"/>
      <c r="H46" s="176" t="s">
        <v>27</v>
      </c>
      <c r="I46" s="1482"/>
      <c r="J46" s="249"/>
      <c r="K46" s="1578"/>
      <c r="L46" s="178"/>
      <c r="M46" s="178"/>
      <c r="N46" s="788" t="str">
        <f t="shared" si="3"/>
        <v/>
      </c>
      <c r="O46" s="178"/>
      <c r="P46" s="178"/>
      <c r="Q46" s="178"/>
      <c r="R46" s="788" t="str">
        <f t="shared" si="4"/>
        <v/>
      </c>
      <c r="S46" s="788" t="str">
        <f t="shared" si="5"/>
        <v/>
      </c>
      <c r="T46" s="178"/>
      <c r="U46" s="178"/>
      <c r="V46" s="178"/>
      <c r="W46" s="178"/>
      <c r="X46" s="178"/>
      <c r="Y46" s="178"/>
      <c r="Z46" s="178"/>
      <c r="AA46" s="178"/>
      <c r="AB46" s="179"/>
      <c r="AC46" s="179"/>
      <c r="AD46" s="179"/>
      <c r="AE46" s="179"/>
      <c r="AF46" s="179"/>
      <c r="AG46" s="180"/>
      <c r="AH46" s="1102"/>
      <c r="AI46" s="1102"/>
    </row>
    <row r="47" spans="2:35" x14ac:dyDescent="0.2">
      <c r="B47" s="765" t="s">
        <v>680</v>
      </c>
      <c r="C47" s="183" t="s">
        <v>291</v>
      </c>
      <c r="D47" s="1022" t="s">
        <v>75</v>
      </c>
      <c r="E47" s="1023"/>
      <c r="F47" s="1249" t="s">
        <v>213</v>
      </c>
      <c r="G47" s="1235" t="s">
        <v>202</v>
      </c>
      <c r="H47" s="176">
        <v>1998</v>
      </c>
      <c r="I47" s="1482"/>
      <c r="J47" s="246">
        <v>60</v>
      </c>
      <c r="K47" s="1579"/>
      <c r="L47" s="179"/>
      <c r="M47" s="179"/>
      <c r="N47" s="788" t="str">
        <f t="shared" si="3"/>
        <v/>
      </c>
      <c r="O47" s="179"/>
      <c r="P47" s="179"/>
      <c r="Q47" s="179"/>
      <c r="R47" s="788" t="str">
        <f t="shared" si="4"/>
        <v/>
      </c>
      <c r="S47" s="788" t="str">
        <f t="shared" si="5"/>
        <v/>
      </c>
      <c r="T47" s="179"/>
      <c r="U47" s="179"/>
      <c r="V47" s="179"/>
      <c r="W47" s="179"/>
      <c r="X47" s="179"/>
      <c r="Y47" s="179"/>
      <c r="Z47" s="179"/>
      <c r="AA47" s="179"/>
      <c r="AB47" s="179"/>
      <c r="AC47" s="179"/>
      <c r="AD47" s="179"/>
      <c r="AE47" s="179"/>
      <c r="AF47" s="179"/>
      <c r="AG47" s="180"/>
      <c r="AH47" s="1102"/>
      <c r="AI47" s="1102"/>
    </row>
    <row r="48" spans="2:35" x14ac:dyDescent="0.2">
      <c r="B48" s="1017" t="s">
        <v>102</v>
      </c>
      <c r="C48" s="1020" t="s">
        <v>100</v>
      </c>
      <c r="D48" s="1024"/>
      <c r="E48" s="1025"/>
      <c r="F48" s="1250"/>
      <c r="G48" s="1236"/>
      <c r="H48" s="176" t="s">
        <v>17</v>
      </c>
      <c r="I48" s="1482"/>
      <c r="J48" s="246">
        <v>60</v>
      </c>
      <c r="K48" s="179">
        <v>60</v>
      </c>
      <c r="L48" s="179">
        <v>60</v>
      </c>
      <c r="M48" s="179"/>
      <c r="N48" s="788">
        <f t="shared" si="3"/>
        <v>60</v>
      </c>
      <c r="O48" s="179">
        <v>60</v>
      </c>
      <c r="P48" s="179"/>
      <c r="Q48" s="179">
        <v>60</v>
      </c>
      <c r="R48" s="788">
        <f t="shared" si="4"/>
        <v>60</v>
      </c>
      <c r="S48" s="788">
        <f t="shared" si="5"/>
        <v>60</v>
      </c>
      <c r="T48" s="179"/>
      <c r="U48" s="179">
        <v>60</v>
      </c>
      <c r="V48" s="179"/>
      <c r="W48" s="179">
        <v>60</v>
      </c>
      <c r="X48" s="179"/>
      <c r="Y48" s="179">
        <v>60</v>
      </c>
      <c r="Z48" s="179">
        <v>60</v>
      </c>
      <c r="AA48" s="179">
        <v>60</v>
      </c>
      <c r="AB48" s="179">
        <v>59.3</v>
      </c>
      <c r="AC48" s="179">
        <v>55.1</v>
      </c>
      <c r="AD48" s="179">
        <v>50.2</v>
      </c>
      <c r="AE48" s="179">
        <v>44.8</v>
      </c>
      <c r="AF48" s="179">
        <v>39.4</v>
      </c>
      <c r="AG48" s="180">
        <v>34.6</v>
      </c>
      <c r="AH48" s="1102"/>
      <c r="AI48" s="1102"/>
    </row>
    <row r="49" spans="2:35" x14ac:dyDescent="0.2">
      <c r="B49" s="1018"/>
      <c r="C49" s="1021"/>
      <c r="D49" s="1026"/>
      <c r="E49" s="1027"/>
      <c r="F49" s="1251"/>
      <c r="G49" s="1237"/>
      <c r="H49" s="176" t="s">
        <v>18</v>
      </c>
      <c r="I49" s="1482"/>
      <c r="J49" s="249"/>
      <c r="K49" s="178" t="s">
        <v>9</v>
      </c>
      <c r="L49" s="179">
        <v>60</v>
      </c>
      <c r="M49" s="178"/>
      <c r="N49" s="788">
        <f t="shared" si="3"/>
        <v>60</v>
      </c>
      <c r="O49" s="179">
        <v>60</v>
      </c>
      <c r="P49" s="179"/>
      <c r="Q49" s="179">
        <v>60</v>
      </c>
      <c r="R49" s="788">
        <f t="shared" si="4"/>
        <v>60</v>
      </c>
      <c r="S49" s="788">
        <f t="shared" si="5"/>
        <v>60</v>
      </c>
      <c r="T49" s="178"/>
      <c r="U49" s="179">
        <v>60</v>
      </c>
      <c r="V49" s="178"/>
      <c r="W49" s="179">
        <v>60</v>
      </c>
      <c r="X49" s="179"/>
      <c r="Y49" s="179">
        <v>60</v>
      </c>
      <c r="Z49" s="179">
        <v>60</v>
      </c>
      <c r="AA49" s="179">
        <v>60</v>
      </c>
      <c r="AB49" s="179">
        <v>59.3</v>
      </c>
      <c r="AC49" s="179">
        <v>55.1</v>
      </c>
      <c r="AD49" s="179">
        <v>50.2</v>
      </c>
      <c r="AE49" s="179">
        <v>44.8</v>
      </c>
      <c r="AF49" s="179">
        <v>39.4</v>
      </c>
      <c r="AG49" s="180">
        <v>34.6</v>
      </c>
      <c r="AH49" s="1102"/>
      <c r="AI49" s="1102"/>
    </row>
    <row r="50" spans="2:35" x14ac:dyDescent="0.2">
      <c r="B50" s="1016" t="s">
        <v>102</v>
      </c>
      <c r="C50" s="1019" t="s">
        <v>150</v>
      </c>
      <c r="D50" s="1022" t="s">
        <v>75</v>
      </c>
      <c r="E50" s="1023"/>
      <c r="F50" s="1249" t="s">
        <v>213</v>
      </c>
      <c r="G50" s="1235" t="s">
        <v>202</v>
      </c>
      <c r="H50" s="176">
        <v>2001</v>
      </c>
      <c r="I50" s="1482"/>
      <c r="J50" s="246">
        <v>60</v>
      </c>
      <c r="K50" s="179">
        <v>60</v>
      </c>
      <c r="L50" s="179">
        <v>60</v>
      </c>
      <c r="M50" s="179"/>
      <c r="N50" s="788">
        <f t="shared" si="3"/>
        <v>60</v>
      </c>
      <c r="O50" s="179">
        <v>60</v>
      </c>
      <c r="P50" s="179"/>
      <c r="Q50" s="179">
        <v>60</v>
      </c>
      <c r="R50" s="788">
        <f t="shared" si="4"/>
        <v>60</v>
      </c>
      <c r="S50" s="788">
        <f t="shared" si="5"/>
        <v>60</v>
      </c>
      <c r="T50" s="179"/>
      <c r="U50" s="179">
        <v>60</v>
      </c>
      <c r="V50" s="179"/>
      <c r="W50" s="179">
        <v>60</v>
      </c>
      <c r="X50" s="179"/>
      <c r="Y50" s="179">
        <v>60</v>
      </c>
      <c r="Z50" s="179">
        <v>60</v>
      </c>
      <c r="AA50" s="179">
        <v>60</v>
      </c>
      <c r="AB50" s="179">
        <v>59.3</v>
      </c>
      <c r="AC50" s="179">
        <v>55.1</v>
      </c>
      <c r="AD50" s="179">
        <v>50.2</v>
      </c>
      <c r="AE50" s="179">
        <v>44.8</v>
      </c>
      <c r="AF50" s="179">
        <v>39.4</v>
      </c>
      <c r="AG50" s="180">
        <v>34.6</v>
      </c>
      <c r="AH50" s="1102"/>
      <c r="AI50" s="1102"/>
    </row>
    <row r="51" spans="2:35" x14ac:dyDescent="0.2">
      <c r="B51" s="1017"/>
      <c r="C51" s="1020"/>
      <c r="D51" s="1024"/>
      <c r="E51" s="1025"/>
      <c r="F51" s="1250"/>
      <c r="G51" s="1236"/>
      <c r="H51" s="176" t="s">
        <v>20</v>
      </c>
      <c r="I51" s="1482"/>
      <c r="J51" s="249"/>
      <c r="K51" s="178" t="s">
        <v>9</v>
      </c>
      <c r="L51" s="179">
        <v>60</v>
      </c>
      <c r="M51" s="178"/>
      <c r="N51" s="788">
        <f t="shared" si="3"/>
        <v>60</v>
      </c>
      <c r="O51" s="179">
        <v>60</v>
      </c>
      <c r="P51" s="179"/>
      <c r="Q51" s="179">
        <v>60</v>
      </c>
      <c r="R51" s="788">
        <f t="shared" si="4"/>
        <v>60</v>
      </c>
      <c r="S51" s="788">
        <f t="shared" si="5"/>
        <v>60</v>
      </c>
      <c r="T51" s="178"/>
      <c r="U51" s="179">
        <v>60</v>
      </c>
      <c r="V51" s="178"/>
      <c r="W51" s="179">
        <v>60</v>
      </c>
      <c r="X51" s="179"/>
      <c r="Y51" s="179">
        <v>60</v>
      </c>
      <c r="Z51" s="179">
        <v>60</v>
      </c>
      <c r="AA51" s="179">
        <v>60</v>
      </c>
      <c r="AB51" s="179">
        <v>59.3</v>
      </c>
      <c r="AC51" s="179">
        <v>55.1</v>
      </c>
      <c r="AD51" s="179">
        <v>50.2</v>
      </c>
      <c r="AE51" s="179">
        <v>44.8</v>
      </c>
      <c r="AF51" s="179">
        <v>39.4</v>
      </c>
      <c r="AG51" s="180">
        <v>34.6</v>
      </c>
      <c r="AH51" s="1102"/>
      <c r="AI51" s="1102"/>
    </row>
    <row r="52" spans="2:35" x14ac:dyDescent="0.2">
      <c r="B52" s="1018"/>
      <c r="C52" s="1021"/>
      <c r="D52" s="1026"/>
      <c r="E52" s="1027"/>
      <c r="F52" s="1251"/>
      <c r="G52" s="1237"/>
      <c r="H52" s="176" t="s">
        <v>21</v>
      </c>
      <c r="I52" s="1482"/>
      <c r="J52" s="249"/>
      <c r="K52" s="178" t="s">
        <v>9</v>
      </c>
      <c r="L52" s="179">
        <v>60</v>
      </c>
      <c r="M52" s="178"/>
      <c r="N52" s="788">
        <f t="shared" si="3"/>
        <v>60</v>
      </c>
      <c r="O52" s="179">
        <v>60</v>
      </c>
      <c r="P52" s="179"/>
      <c r="Q52" s="179">
        <v>60</v>
      </c>
      <c r="R52" s="788">
        <f t="shared" si="4"/>
        <v>60</v>
      </c>
      <c r="S52" s="788">
        <f t="shared" si="5"/>
        <v>60</v>
      </c>
      <c r="T52" s="178"/>
      <c r="U52" s="179">
        <v>60</v>
      </c>
      <c r="V52" s="178"/>
      <c r="W52" s="179">
        <v>60</v>
      </c>
      <c r="X52" s="179"/>
      <c r="Y52" s="179">
        <v>60</v>
      </c>
      <c r="Z52" s="179">
        <v>60</v>
      </c>
      <c r="AA52" s="179">
        <v>60</v>
      </c>
      <c r="AB52" s="179">
        <v>59.3</v>
      </c>
      <c r="AC52" s="179">
        <v>55.1</v>
      </c>
      <c r="AD52" s="179">
        <v>50.2</v>
      </c>
      <c r="AE52" s="179">
        <v>44.8</v>
      </c>
      <c r="AF52" s="179">
        <v>39.4</v>
      </c>
      <c r="AG52" s="180">
        <v>34.6</v>
      </c>
      <c r="AH52" s="1102"/>
      <c r="AI52" s="1102"/>
    </row>
    <row r="53" spans="2:35" x14ac:dyDescent="0.2">
      <c r="B53" s="1016" t="s">
        <v>102</v>
      </c>
      <c r="C53" s="1019" t="s">
        <v>100</v>
      </c>
      <c r="D53" s="1022" t="s">
        <v>75</v>
      </c>
      <c r="E53" s="1023"/>
      <c r="F53" s="1249" t="s">
        <v>213</v>
      </c>
      <c r="G53" s="1235" t="s">
        <v>202</v>
      </c>
      <c r="H53" s="176">
        <v>2004</v>
      </c>
      <c r="I53" s="1482"/>
      <c r="J53" s="246">
        <v>60</v>
      </c>
      <c r="K53" s="179">
        <v>60</v>
      </c>
      <c r="L53" s="179">
        <v>60</v>
      </c>
      <c r="M53" s="179"/>
      <c r="N53" s="788">
        <f t="shared" si="3"/>
        <v>60</v>
      </c>
      <c r="O53" s="179">
        <v>60</v>
      </c>
      <c r="P53" s="179"/>
      <c r="Q53" s="179">
        <v>60</v>
      </c>
      <c r="R53" s="788">
        <f t="shared" si="4"/>
        <v>60</v>
      </c>
      <c r="S53" s="788">
        <f t="shared" si="5"/>
        <v>60</v>
      </c>
      <c r="T53" s="179"/>
      <c r="U53" s="179">
        <v>60</v>
      </c>
      <c r="V53" s="179"/>
      <c r="W53" s="179">
        <v>60</v>
      </c>
      <c r="X53" s="179"/>
      <c r="Y53" s="179">
        <v>60</v>
      </c>
      <c r="Z53" s="179">
        <v>60</v>
      </c>
      <c r="AA53" s="179">
        <v>60</v>
      </c>
      <c r="AB53" s="179">
        <v>59.3</v>
      </c>
      <c r="AC53" s="179">
        <v>55.1</v>
      </c>
      <c r="AD53" s="179">
        <v>50.2</v>
      </c>
      <c r="AE53" s="179">
        <v>44.8</v>
      </c>
      <c r="AF53" s="179">
        <v>39.4</v>
      </c>
      <c r="AG53" s="180">
        <v>34.6</v>
      </c>
      <c r="AH53" s="1102"/>
      <c r="AI53" s="1102"/>
    </row>
    <row r="54" spans="2:35" x14ac:dyDescent="0.2">
      <c r="B54" s="1017"/>
      <c r="C54" s="1020"/>
      <c r="D54" s="1024"/>
      <c r="E54" s="1025"/>
      <c r="F54" s="1250"/>
      <c r="G54" s="1236"/>
      <c r="H54" s="176" t="s">
        <v>22</v>
      </c>
      <c r="I54" s="1482"/>
      <c r="J54" s="249"/>
      <c r="K54" s="178" t="s">
        <v>9</v>
      </c>
      <c r="L54" s="179">
        <v>60</v>
      </c>
      <c r="M54" s="178"/>
      <c r="N54" s="788">
        <f t="shared" si="3"/>
        <v>60</v>
      </c>
      <c r="O54" s="179">
        <v>60</v>
      </c>
      <c r="P54" s="179"/>
      <c r="Q54" s="179">
        <v>60</v>
      </c>
      <c r="R54" s="788">
        <f t="shared" si="4"/>
        <v>60</v>
      </c>
      <c r="S54" s="788">
        <f t="shared" si="5"/>
        <v>60</v>
      </c>
      <c r="T54" s="178"/>
      <c r="U54" s="179">
        <v>60</v>
      </c>
      <c r="V54" s="178"/>
      <c r="W54" s="179">
        <v>60</v>
      </c>
      <c r="X54" s="179"/>
      <c r="Y54" s="179">
        <v>60</v>
      </c>
      <c r="Z54" s="179">
        <v>60</v>
      </c>
      <c r="AA54" s="179">
        <v>60</v>
      </c>
      <c r="AB54" s="179">
        <v>59.3</v>
      </c>
      <c r="AC54" s="179">
        <v>55.1</v>
      </c>
      <c r="AD54" s="179">
        <v>50.2</v>
      </c>
      <c r="AE54" s="179">
        <v>44.8</v>
      </c>
      <c r="AF54" s="179">
        <v>39.4</v>
      </c>
      <c r="AG54" s="180">
        <v>34.6</v>
      </c>
      <c r="AH54" s="1102"/>
      <c r="AI54" s="1102"/>
    </row>
    <row r="55" spans="2:35" x14ac:dyDescent="0.2">
      <c r="B55" s="1018"/>
      <c r="C55" s="1021"/>
      <c r="D55" s="1026"/>
      <c r="E55" s="1027"/>
      <c r="F55" s="1251"/>
      <c r="G55" s="1237"/>
      <c r="H55" s="176" t="s">
        <v>23</v>
      </c>
      <c r="I55" s="1482"/>
      <c r="J55" s="249"/>
      <c r="K55" s="178" t="s">
        <v>9</v>
      </c>
      <c r="L55" s="179">
        <v>60</v>
      </c>
      <c r="M55" s="178"/>
      <c r="N55" s="788">
        <f t="shared" si="3"/>
        <v>60</v>
      </c>
      <c r="O55" s="179">
        <v>60</v>
      </c>
      <c r="P55" s="179"/>
      <c r="Q55" s="179">
        <v>60</v>
      </c>
      <c r="R55" s="788">
        <f t="shared" si="4"/>
        <v>60</v>
      </c>
      <c r="S55" s="788">
        <f t="shared" si="5"/>
        <v>60</v>
      </c>
      <c r="T55" s="178"/>
      <c r="U55" s="179">
        <v>60</v>
      </c>
      <c r="V55" s="178"/>
      <c r="W55" s="179">
        <v>60</v>
      </c>
      <c r="X55" s="179"/>
      <c r="Y55" s="179">
        <v>60</v>
      </c>
      <c r="Z55" s="179">
        <v>60</v>
      </c>
      <c r="AA55" s="179">
        <v>60</v>
      </c>
      <c r="AB55" s="179">
        <v>59.3</v>
      </c>
      <c r="AC55" s="179">
        <v>55.1</v>
      </c>
      <c r="AD55" s="179">
        <v>50.2</v>
      </c>
      <c r="AE55" s="179">
        <v>44.8</v>
      </c>
      <c r="AF55" s="179">
        <v>39.4</v>
      </c>
      <c r="AG55" s="180">
        <v>34.6</v>
      </c>
      <c r="AH55" s="1102"/>
      <c r="AI55" s="1102"/>
    </row>
    <row r="56" spans="2:35" ht="13.5" thickBot="1" x14ac:dyDescent="0.25">
      <c r="B56" s="187" t="s">
        <v>102</v>
      </c>
      <c r="C56" s="220" t="s">
        <v>104</v>
      </c>
      <c r="D56" s="1247" t="s">
        <v>87</v>
      </c>
      <c r="E56" s="1248"/>
      <c r="F56" s="192" t="s">
        <v>213</v>
      </c>
      <c r="G56" s="193" t="s">
        <v>202</v>
      </c>
      <c r="H56" s="188">
        <v>2007</v>
      </c>
      <c r="I56" s="1483"/>
      <c r="J56" s="250">
        <v>60</v>
      </c>
      <c r="K56" s="225">
        <v>60</v>
      </c>
      <c r="L56" s="179">
        <v>60</v>
      </c>
      <c r="M56" s="225"/>
      <c r="N56" s="792">
        <f t="shared" si="3"/>
        <v>60</v>
      </c>
      <c r="O56" s="225">
        <v>60</v>
      </c>
      <c r="P56" s="225"/>
      <c r="Q56" s="225">
        <v>60</v>
      </c>
      <c r="R56" s="792">
        <f t="shared" si="4"/>
        <v>60</v>
      </c>
      <c r="S56" s="792">
        <f t="shared" si="5"/>
        <v>60</v>
      </c>
      <c r="T56" s="225"/>
      <c r="U56" s="225">
        <v>60</v>
      </c>
      <c r="V56" s="225"/>
      <c r="W56" s="225">
        <v>60</v>
      </c>
      <c r="X56" s="225"/>
      <c r="Y56" s="225">
        <v>60</v>
      </c>
      <c r="Z56" s="225">
        <v>60</v>
      </c>
      <c r="AA56" s="225">
        <v>60</v>
      </c>
      <c r="AB56" s="225">
        <v>59.3</v>
      </c>
      <c r="AC56" s="225">
        <v>55.1</v>
      </c>
      <c r="AD56" s="225">
        <v>50.2</v>
      </c>
      <c r="AE56" s="225">
        <v>44.8</v>
      </c>
      <c r="AF56" s="225">
        <v>39.4</v>
      </c>
      <c r="AG56" s="226">
        <v>34.6</v>
      </c>
      <c r="AH56" s="1102"/>
      <c r="AI56" s="1102"/>
    </row>
    <row r="57" spans="2:35" ht="13.5" thickBot="1" x14ac:dyDescent="0.25">
      <c r="B57" s="143"/>
      <c r="C57" s="143"/>
      <c r="D57" s="143"/>
      <c r="E57" s="143"/>
      <c r="F57" s="143"/>
      <c r="G57" s="196" t="s">
        <v>94</v>
      </c>
      <c r="H57" s="197"/>
      <c r="I57" s="197"/>
      <c r="J57" s="202">
        <f>MIN(J35:J56)</f>
        <v>60</v>
      </c>
      <c r="K57" s="199">
        <f>MIN(K35:K56)</f>
        <v>60</v>
      </c>
      <c r="L57" s="119"/>
      <c r="M57" s="199"/>
      <c r="N57" s="793" t="str">
        <f t="shared" si="3"/>
        <v/>
      </c>
      <c r="O57" s="199">
        <f>MIN(O35:O56)</f>
        <v>60</v>
      </c>
      <c r="P57" s="199"/>
      <c r="Q57" s="199">
        <f>MIN(Q35:Q56)</f>
        <v>60</v>
      </c>
      <c r="R57" s="793">
        <f t="shared" si="4"/>
        <v>60</v>
      </c>
      <c r="S57" s="793">
        <f t="shared" si="5"/>
        <v>60</v>
      </c>
      <c r="T57" s="199"/>
      <c r="U57" s="199">
        <f>MIN(U35:U56)</f>
        <v>60</v>
      </c>
      <c r="V57" s="199"/>
      <c r="W57" s="199">
        <f>MIN(W35:W56)</f>
        <v>60</v>
      </c>
      <c r="X57" s="199"/>
      <c r="Y57" s="199">
        <f>MIN(Y35:Y56)</f>
        <v>60</v>
      </c>
      <c r="Z57" s="199">
        <f>MIN(Z35:Z56)</f>
        <v>60</v>
      </c>
      <c r="AA57" s="199">
        <f>MIN(AA35:AA56)</f>
        <v>60</v>
      </c>
      <c r="AB57" s="302"/>
      <c r="AC57" s="302"/>
      <c r="AD57" s="302"/>
      <c r="AE57" s="302"/>
      <c r="AF57" s="302"/>
      <c r="AG57" s="303"/>
      <c r="AH57" s="1103"/>
      <c r="AI57" s="1103"/>
    </row>
    <row r="58" spans="2:35" x14ac:dyDescent="0.2">
      <c r="G58" s="16"/>
      <c r="H58" s="16"/>
      <c r="I58" s="16"/>
      <c r="J58" s="16"/>
      <c r="K58" s="16"/>
      <c r="L58" s="16"/>
      <c r="M58" s="16"/>
      <c r="N58" s="773"/>
      <c r="O58" s="16"/>
      <c r="P58" s="16"/>
      <c r="Q58" s="16"/>
      <c r="R58" s="773"/>
      <c r="S58" s="773"/>
      <c r="T58" s="16"/>
      <c r="U58" s="16"/>
      <c r="V58" s="16"/>
      <c r="W58" s="17"/>
      <c r="X58" s="17"/>
      <c r="Y58" s="17"/>
      <c r="Z58" s="17"/>
      <c r="AA58" s="17"/>
      <c r="AB58" s="93"/>
      <c r="AC58" s="93"/>
      <c r="AD58" s="93"/>
      <c r="AE58" s="93"/>
      <c r="AF58" s="93"/>
      <c r="AG58" s="93"/>
    </row>
    <row r="59" spans="2:35" ht="13.5" thickBot="1" x14ac:dyDescent="0.25">
      <c r="G59" s="16"/>
      <c r="H59" s="16"/>
      <c r="I59" s="16"/>
      <c r="J59" s="16"/>
      <c r="K59" s="16"/>
      <c r="L59" s="16"/>
      <c r="M59" s="16"/>
      <c r="N59" s="773"/>
      <c r="O59" s="16"/>
      <c r="P59" s="16"/>
      <c r="Q59" s="16"/>
      <c r="R59" s="773"/>
      <c r="S59" s="773"/>
      <c r="T59" s="16"/>
      <c r="U59" s="16"/>
      <c r="V59" s="16"/>
      <c r="W59" s="17"/>
      <c r="X59" s="17"/>
      <c r="Y59" s="17"/>
      <c r="Z59" s="17"/>
      <c r="AA59" s="17"/>
      <c r="AB59" s="93"/>
      <c r="AC59" s="93"/>
      <c r="AD59" s="93"/>
      <c r="AE59" s="93"/>
      <c r="AF59" s="93"/>
      <c r="AG59" s="93"/>
    </row>
    <row r="60" spans="2:35" ht="12.75" customHeight="1" x14ac:dyDescent="0.2">
      <c r="B60" s="253"/>
      <c r="C60" s="254"/>
      <c r="D60" s="254"/>
      <c r="E60" s="254"/>
      <c r="F60" s="254"/>
      <c r="G60" s="254"/>
      <c r="H60" s="254"/>
      <c r="I60" s="255"/>
      <c r="J60" s="148" t="s">
        <v>95</v>
      </c>
      <c r="K60" s="149"/>
      <c r="L60" s="149"/>
      <c r="M60" s="149"/>
      <c r="N60" s="701"/>
      <c r="O60" s="149"/>
      <c r="P60" s="149"/>
      <c r="Q60" s="149"/>
      <c r="R60" s="701"/>
      <c r="S60" s="701"/>
      <c r="T60" s="149"/>
      <c r="U60" s="149"/>
      <c r="V60" s="149"/>
      <c r="W60" s="149"/>
      <c r="X60" s="149"/>
      <c r="Y60" s="149"/>
      <c r="Z60" s="149"/>
      <c r="AA60" s="149"/>
      <c r="AB60" s="149"/>
      <c r="AC60" s="149"/>
      <c r="AD60" s="149"/>
      <c r="AE60" s="149"/>
      <c r="AF60" s="149"/>
      <c r="AG60" s="150"/>
      <c r="AH60" s="1339" t="s">
        <v>473</v>
      </c>
      <c r="AI60" s="1339" t="s">
        <v>472</v>
      </c>
    </row>
    <row r="61" spans="2:35" x14ac:dyDescent="0.2">
      <c r="B61" s="256"/>
      <c r="C61" s="257"/>
      <c r="D61" s="257"/>
      <c r="E61" s="257"/>
      <c r="F61" s="257"/>
      <c r="G61" s="257"/>
      <c r="H61" s="257"/>
      <c r="I61" s="258"/>
      <c r="J61" s="259" t="s">
        <v>168</v>
      </c>
      <c r="K61" s="260"/>
      <c r="L61" s="260"/>
      <c r="M61" s="260"/>
      <c r="N61" s="747"/>
      <c r="O61" s="260"/>
      <c r="P61" s="260"/>
      <c r="Q61" s="260"/>
      <c r="R61" s="747"/>
      <c r="S61" s="747"/>
      <c r="T61" s="260"/>
      <c r="U61" s="260"/>
      <c r="V61" s="260"/>
      <c r="W61" s="260"/>
      <c r="X61" s="260"/>
      <c r="Y61" s="260"/>
      <c r="Z61" s="260"/>
      <c r="AA61" s="260"/>
      <c r="AB61" s="260"/>
      <c r="AC61" s="260"/>
      <c r="AD61" s="260"/>
      <c r="AE61" s="260"/>
      <c r="AF61" s="260"/>
      <c r="AG61" s="261"/>
      <c r="AH61" s="1345"/>
      <c r="AI61" s="1345"/>
    </row>
    <row r="62" spans="2:35" ht="13.5" thickBot="1" x14ac:dyDescent="0.25">
      <c r="B62" s="262"/>
      <c r="C62" s="263"/>
      <c r="D62" s="263"/>
      <c r="E62" s="263"/>
      <c r="F62" s="263"/>
      <c r="G62" s="263"/>
      <c r="H62" s="263"/>
      <c r="I62" s="264"/>
      <c r="J62" s="154"/>
      <c r="K62" s="155"/>
      <c r="L62" s="155"/>
      <c r="M62" s="155"/>
      <c r="N62" s="704"/>
      <c r="O62" s="155"/>
      <c r="P62" s="155"/>
      <c r="Q62" s="155"/>
      <c r="R62" s="704"/>
      <c r="S62" s="704"/>
      <c r="T62" s="155"/>
      <c r="U62" s="155"/>
      <c r="V62" s="155"/>
      <c r="W62" s="155"/>
      <c r="X62" s="155"/>
      <c r="Y62" s="155"/>
      <c r="Z62" s="155"/>
      <c r="AA62" s="155"/>
      <c r="AB62" s="155"/>
      <c r="AC62" s="155"/>
      <c r="AD62" s="155"/>
      <c r="AE62" s="155"/>
      <c r="AF62" s="155"/>
      <c r="AG62" s="156"/>
      <c r="AH62" s="1345"/>
      <c r="AI62" s="1345"/>
    </row>
    <row r="63" spans="2:35" ht="13.5" thickBot="1" x14ac:dyDescent="0.25">
      <c r="B63" s="157" t="s">
        <v>41</v>
      </c>
      <c r="C63" s="158" t="s">
        <v>42</v>
      </c>
      <c r="D63" s="159" t="s">
        <v>43</v>
      </c>
      <c r="E63" s="211"/>
      <c r="F63" s="212" t="s">
        <v>47</v>
      </c>
      <c r="G63" s="163" t="s">
        <v>30</v>
      </c>
      <c r="H63" s="164" t="s">
        <v>31</v>
      </c>
      <c r="I63" s="243" t="s">
        <v>2</v>
      </c>
      <c r="J63" s="244" t="s">
        <v>3</v>
      </c>
      <c r="K63" s="165" t="s">
        <v>5</v>
      </c>
      <c r="L63" s="164">
        <v>100</v>
      </c>
      <c r="M63" s="164">
        <v>150</v>
      </c>
      <c r="N63" s="783">
        <v>176</v>
      </c>
      <c r="O63" s="164">
        <v>200</v>
      </c>
      <c r="P63" s="164">
        <v>250</v>
      </c>
      <c r="Q63" s="164">
        <v>300</v>
      </c>
      <c r="R63" s="783">
        <v>302</v>
      </c>
      <c r="S63" s="783">
        <v>340</v>
      </c>
      <c r="T63" s="164">
        <v>350</v>
      </c>
      <c r="U63" s="164">
        <v>400</v>
      </c>
      <c r="V63" s="164">
        <v>450</v>
      </c>
      <c r="W63" s="164">
        <v>500</v>
      </c>
      <c r="X63" s="164">
        <v>550</v>
      </c>
      <c r="Y63" s="164">
        <v>600</v>
      </c>
      <c r="Z63" s="164">
        <v>650</v>
      </c>
      <c r="AA63" s="164">
        <v>700</v>
      </c>
      <c r="AB63" s="164">
        <v>750</v>
      </c>
      <c r="AC63" s="164">
        <v>800</v>
      </c>
      <c r="AD63" s="164">
        <v>850</v>
      </c>
      <c r="AE63" s="164">
        <v>900</v>
      </c>
      <c r="AF63" s="164">
        <v>950</v>
      </c>
      <c r="AG63" s="243">
        <v>1000</v>
      </c>
      <c r="AH63" s="1345"/>
      <c r="AI63" s="1345"/>
    </row>
    <row r="64" spans="2:35" x14ac:dyDescent="0.2">
      <c r="B64" s="1037" t="s">
        <v>106</v>
      </c>
      <c r="C64" s="1038" t="s">
        <v>188</v>
      </c>
      <c r="D64" s="1039" t="s">
        <v>74</v>
      </c>
      <c r="E64" s="1040"/>
      <c r="F64" s="1258" t="s">
        <v>186</v>
      </c>
      <c r="G64" s="1292" t="s">
        <v>202</v>
      </c>
      <c r="H64" s="239">
        <v>1989</v>
      </c>
      <c r="I64" s="1388" t="s">
        <v>233</v>
      </c>
      <c r="J64" s="265">
        <v>60</v>
      </c>
      <c r="K64" s="266"/>
      <c r="L64" s="200">
        <v>60</v>
      </c>
      <c r="M64" s="200"/>
      <c r="N64" s="792">
        <f>IF(M64="",IF(L64="","",(L64-(L64-O64)/($O$5-$L$5)*($N$5-$L$5))),(M64-(M64-O64)/($O$5-$M$5)*($N$5-$M$5)))</f>
        <v>60</v>
      </c>
      <c r="O64" s="200">
        <v>60</v>
      </c>
      <c r="P64" s="200"/>
      <c r="Q64" s="200">
        <v>60</v>
      </c>
      <c r="R64" s="788">
        <f>IF(Q64="","",(Q64-(Q64-U64)/($U$5-$Q$5)*($R$5-$Q$5)))</f>
        <v>60</v>
      </c>
      <c r="S64" s="788">
        <f>IF(Q64="","",(Q64-(Q64-U64)/($U$5-$Q$5)*($S$5-$Q$5)))</f>
        <v>60</v>
      </c>
      <c r="T64" s="240"/>
      <c r="U64" s="240">
        <v>60</v>
      </c>
      <c r="V64" s="240"/>
      <c r="W64" s="240">
        <v>60</v>
      </c>
      <c r="X64" s="240"/>
      <c r="Y64" s="240">
        <v>60</v>
      </c>
      <c r="Z64" s="240">
        <v>60</v>
      </c>
      <c r="AA64" s="240">
        <v>60</v>
      </c>
      <c r="AB64" s="240">
        <v>59.4</v>
      </c>
      <c r="AC64" s="240">
        <v>55.1</v>
      </c>
      <c r="AD64" s="240">
        <v>50.2</v>
      </c>
      <c r="AE64" s="240">
        <v>44.6</v>
      </c>
      <c r="AF64" s="240">
        <v>39.6</v>
      </c>
      <c r="AG64" s="241">
        <v>34.5</v>
      </c>
      <c r="AH64" s="1345"/>
      <c r="AI64" s="1345"/>
    </row>
    <row r="65" spans="2:35" x14ac:dyDescent="0.2">
      <c r="B65" s="1017"/>
      <c r="C65" s="1020"/>
      <c r="D65" s="1024"/>
      <c r="E65" s="1025"/>
      <c r="F65" s="1250"/>
      <c r="G65" s="1236"/>
      <c r="H65" s="176" t="s">
        <v>32</v>
      </c>
      <c r="I65" s="1389"/>
      <c r="J65" s="177"/>
      <c r="K65" s="178" t="s">
        <v>9</v>
      </c>
      <c r="L65" s="179">
        <v>60</v>
      </c>
      <c r="M65" s="178"/>
      <c r="N65" s="788">
        <f t="shared" ref="N65:N86" si="6">IF(M65="",IF(L65="","",(L65-(L65-O65)/($O$5-$L$5)*($N$5-$L$5))),(M65-(M65-O65)/($O$5-$M$5)*($N$5-$M$5)))</f>
        <v>60</v>
      </c>
      <c r="O65" s="179">
        <v>60</v>
      </c>
      <c r="P65" s="179"/>
      <c r="Q65" s="179">
        <v>60</v>
      </c>
      <c r="R65" s="788">
        <f t="shared" ref="R65:R86" si="7">IF(Q65="","",(Q65-(Q65-U65)/($U$5-$Q$5)*($R$5-$Q$5)))</f>
        <v>60</v>
      </c>
      <c r="S65" s="788">
        <f t="shared" ref="S65:S86" si="8">IF(Q65="","",(Q65-(Q65-U65)/($U$5-$Q$5)*($S$5-$Q$5)))</f>
        <v>60</v>
      </c>
      <c r="T65" s="178"/>
      <c r="U65" s="179">
        <v>60</v>
      </c>
      <c r="V65" s="179"/>
      <c r="W65" s="179">
        <v>60</v>
      </c>
      <c r="X65" s="179"/>
      <c r="Y65" s="179">
        <v>60</v>
      </c>
      <c r="Z65" s="179">
        <v>60</v>
      </c>
      <c r="AA65" s="179">
        <v>60</v>
      </c>
      <c r="AB65" s="179">
        <v>59.4</v>
      </c>
      <c r="AC65" s="179">
        <v>55.1</v>
      </c>
      <c r="AD65" s="179">
        <v>50.2</v>
      </c>
      <c r="AE65" s="179">
        <v>44.6</v>
      </c>
      <c r="AF65" s="179">
        <v>39.6</v>
      </c>
      <c r="AG65" s="180">
        <v>34.5</v>
      </c>
      <c r="AH65" s="1345"/>
      <c r="AI65" s="1345"/>
    </row>
    <row r="66" spans="2:35" x14ac:dyDescent="0.2">
      <c r="B66" s="1017"/>
      <c r="C66" s="1020"/>
      <c r="D66" s="1024"/>
      <c r="E66" s="1025"/>
      <c r="F66" s="1250"/>
      <c r="G66" s="1236"/>
      <c r="H66" s="176" t="s">
        <v>35</v>
      </c>
      <c r="I66" s="1389"/>
      <c r="J66" s="177"/>
      <c r="K66" s="178" t="s">
        <v>9</v>
      </c>
      <c r="L66" s="179">
        <v>60</v>
      </c>
      <c r="M66" s="178"/>
      <c r="N66" s="788">
        <f t="shared" si="6"/>
        <v>60</v>
      </c>
      <c r="O66" s="179">
        <v>60</v>
      </c>
      <c r="P66" s="179"/>
      <c r="Q66" s="179">
        <v>60</v>
      </c>
      <c r="R66" s="788">
        <f t="shared" si="7"/>
        <v>60</v>
      </c>
      <c r="S66" s="788">
        <f t="shared" si="8"/>
        <v>60</v>
      </c>
      <c r="T66" s="178"/>
      <c r="U66" s="179">
        <v>60</v>
      </c>
      <c r="V66" s="179"/>
      <c r="W66" s="179">
        <v>60</v>
      </c>
      <c r="X66" s="179"/>
      <c r="Y66" s="179">
        <v>60</v>
      </c>
      <c r="Z66" s="179">
        <v>60</v>
      </c>
      <c r="AA66" s="179">
        <v>60</v>
      </c>
      <c r="AB66" s="179">
        <v>59.4</v>
      </c>
      <c r="AC66" s="179">
        <v>55.1</v>
      </c>
      <c r="AD66" s="179">
        <v>50.2</v>
      </c>
      <c r="AE66" s="179">
        <v>44.6</v>
      </c>
      <c r="AF66" s="179">
        <v>39.6</v>
      </c>
      <c r="AG66" s="180">
        <v>34.5</v>
      </c>
      <c r="AH66" s="1345"/>
      <c r="AI66" s="1345"/>
    </row>
    <row r="67" spans="2:35" x14ac:dyDescent="0.2">
      <c r="B67" s="1018"/>
      <c r="C67" s="1021"/>
      <c r="D67" s="1026"/>
      <c r="E67" s="1027"/>
      <c r="F67" s="1251"/>
      <c r="G67" s="1237"/>
      <c r="H67" s="176" t="s">
        <v>10</v>
      </c>
      <c r="I67" s="1389"/>
      <c r="J67" s="177"/>
      <c r="K67" s="178" t="s">
        <v>9</v>
      </c>
      <c r="L67" s="179">
        <v>60</v>
      </c>
      <c r="M67" s="178"/>
      <c r="N67" s="788">
        <f t="shared" si="6"/>
        <v>60</v>
      </c>
      <c r="O67" s="179">
        <v>60</v>
      </c>
      <c r="P67" s="179"/>
      <c r="Q67" s="179">
        <v>60</v>
      </c>
      <c r="R67" s="788">
        <f t="shared" si="7"/>
        <v>60</v>
      </c>
      <c r="S67" s="788">
        <f t="shared" si="8"/>
        <v>60</v>
      </c>
      <c r="T67" s="178"/>
      <c r="U67" s="179">
        <v>60</v>
      </c>
      <c r="V67" s="179"/>
      <c r="W67" s="179">
        <v>60</v>
      </c>
      <c r="X67" s="179"/>
      <c r="Y67" s="179">
        <v>60</v>
      </c>
      <c r="Z67" s="179">
        <v>60</v>
      </c>
      <c r="AA67" s="179">
        <v>60</v>
      </c>
      <c r="AB67" s="179">
        <v>59.4</v>
      </c>
      <c r="AC67" s="179">
        <v>55.1</v>
      </c>
      <c r="AD67" s="179">
        <v>50.2</v>
      </c>
      <c r="AE67" s="179">
        <v>44.6</v>
      </c>
      <c r="AF67" s="179">
        <v>39.6</v>
      </c>
      <c r="AG67" s="180">
        <v>34.5</v>
      </c>
      <c r="AH67" s="1345"/>
      <c r="AI67" s="1345"/>
    </row>
    <row r="68" spans="2:35" x14ac:dyDescent="0.2">
      <c r="B68" s="1016" t="s">
        <v>102</v>
      </c>
      <c r="C68" s="1273" t="s">
        <v>189</v>
      </c>
      <c r="D68" s="1022" t="s">
        <v>75</v>
      </c>
      <c r="E68" s="1023"/>
      <c r="F68" s="1249" t="s">
        <v>187</v>
      </c>
      <c r="G68" s="1235" t="s">
        <v>202</v>
      </c>
      <c r="H68" s="176">
        <v>1992</v>
      </c>
      <c r="I68" s="1389"/>
      <c r="J68" s="267">
        <v>60</v>
      </c>
      <c r="K68" s="268">
        <v>60</v>
      </c>
      <c r="L68" s="179">
        <v>60</v>
      </c>
      <c r="M68" s="179"/>
      <c r="N68" s="788">
        <f t="shared" si="6"/>
        <v>60</v>
      </c>
      <c r="O68" s="179">
        <v>60</v>
      </c>
      <c r="P68" s="179"/>
      <c r="Q68" s="179">
        <v>60</v>
      </c>
      <c r="R68" s="788">
        <f t="shared" si="7"/>
        <v>60</v>
      </c>
      <c r="S68" s="788">
        <f t="shared" si="8"/>
        <v>60</v>
      </c>
      <c r="T68" s="179"/>
      <c r="U68" s="179">
        <v>60</v>
      </c>
      <c r="V68" s="179"/>
      <c r="W68" s="179">
        <v>60</v>
      </c>
      <c r="X68" s="179"/>
      <c r="Y68" s="179">
        <v>60</v>
      </c>
      <c r="Z68" s="179">
        <v>60</v>
      </c>
      <c r="AA68" s="179">
        <v>60</v>
      </c>
      <c r="AB68" s="179">
        <v>59.4</v>
      </c>
      <c r="AC68" s="179">
        <v>55.1</v>
      </c>
      <c r="AD68" s="179">
        <v>50.2</v>
      </c>
      <c r="AE68" s="179">
        <v>44.6</v>
      </c>
      <c r="AF68" s="179">
        <v>39.6</v>
      </c>
      <c r="AG68" s="180">
        <v>34.5</v>
      </c>
      <c r="AH68" s="1345"/>
      <c r="AI68" s="1345"/>
    </row>
    <row r="69" spans="2:35" x14ac:dyDescent="0.2">
      <c r="B69" s="1017"/>
      <c r="C69" s="1274"/>
      <c r="D69" s="1024"/>
      <c r="E69" s="1025"/>
      <c r="F69" s="1250"/>
      <c r="G69" s="1236"/>
      <c r="H69" s="176" t="s">
        <v>11</v>
      </c>
      <c r="I69" s="1389"/>
      <c r="J69" s="177"/>
      <c r="K69" s="178" t="s">
        <v>9</v>
      </c>
      <c r="L69" s="179">
        <v>60</v>
      </c>
      <c r="M69" s="178"/>
      <c r="N69" s="788">
        <f t="shared" si="6"/>
        <v>60</v>
      </c>
      <c r="O69" s="179">
        <v>60</v>
      </c>
      <c r="P69" s="179"/>
      <c r="Q69" s="179">
        <v>60</v>
      </c>
      <c r="R69" s="788">
        <f t="shared" si="7"/>
        <v>60</v>
      </c>
      <c r="S69" s="788">
        <f t="shared" si="8"/>
        <v>60</v>
      </c>
      <c r="T69" s="178"/>
      <c r="U69" s="179">
        <v>60</v>
      </c>
      <c r="V69" s="179"/>
      <c r="W69" s="179">
        <v>60</v>
      </c>
      <c r="X69" s="179"/>
      <c r="Y69" s="179">
        <v>60</v>
      </c>
      <c r="Z69" s="179">
        <v>60</v>
      </c>
      <c r="AA69" s="179">
        <v>60</v>
      </c>
      <c r="AB69" s="179">
        <v>59.4</v>
      </c>
      <c r="AC69" s="179">
        <v>55.1</v>
      </c>
      <c r="AD69" s="179">
        <v>50.2</v>
      </c>
      <c r="AE69" s="179">
        <v>44.6</v>
      </c>
      <c r="AF69" s="179">
        <v>39.6</v>
      </c>
      <c r="AG69" s="180">
        <v>34.5</v>
      </c>
      <c r="AH69" s="1345"/>
      <c r="AI69" s="1345"/>
    </row>
    <row r="70" spans="2:35" x14ac:dyDescent="0.2">
      <c r="B70" s="1017"/>
      <c r="C70" s="1274"/>
      <c r="D70" s="1024"/>
      <c r="E70" s="1025"/>
      <c r="F70" s="1250"/>
      <c r="G70" s="1236"/>
      <c r="H70" s="176" t="s">
        <v>12</v>
      </c>
      <c r="I70" s="1389"/>
      <c r="J70" s="177"/>
      <c r="K70" s="178" t="s">
        <v>9</v>
      </c>
      <c r="L70" s="179">
        <v>60</v>
      </c>
      <c r="M70" s="178"/>
      <c r="N70" s="788">
        <f t="shared" si="6"/>
        <v>60</v>
      </c>
      <c r="O70" s="179">
        <v>60</v>
      </c>
      <c r="P70" s="179"/>
      <c r="Q70" s="179">
        <v>60</v>
      </c>
      <c r="R70" s="788">
        <f t="shared" si="7"/>
        <v>60</v>
      </c>
      <c r="S70" s="788">
        <f t="shared" si="8"/>
        <v>60</v>
      </c>
      <c r="T70" s="178"/>
      <c r="U70" s="179">
        <v>60</v>
      </c>
      <c r="V70" s="179"/>
      <c r="W70" s="179">
        <v>60</v>
      </c>
      <c r="X70" s="179"/>
      <c r="Y70" s="179">
        <v>60</v>
      </c>
      <c r="Z70" s="179">
        <v>60</v>
      </c>
      <c r="AA70" s="179">
        <v>60</v>
      </c>
      <c r="AB70" s="179">
        <v>59.4</v>
      </c>
      <c r="AC70" s="179">
        <v>55.1</v>
      </c>
      <c r="AD70" s="179">
        <v>50.2</v>
      </c>
      <c r="AE70" s="179">
        <v>44.6</v>
      </c>
      <c r="AF70" s="179">
        <v>39.6</v>
      </c>
      <c r="AG70" s="180">
        <v>34.5</v>
      </c>
      <c r="AH70" s="1345"/>
      <c r="AI70" s="1345"/>
    </row>
    <row r="71" spans="2:35" x14ac:dyDescent="0.2">
      <c r="B71" s="1018"/>
      <c r="C71" s="1275"/>
      <c r="D71" s="1026"/>
      <c r="E71" s="1027"/>
      <c r="F71" s="1251"/>
      <c r="G71" s="1237"/>
      <c r="H71" s="176" t="s">
        <v>13</v>
      </c>
      <c r="I71" s="1389"/>
      <c r="J71" s="177"/>
      <c r="K71" s="178" t="s">
        <v>9</v>
      </c>
      <c r="L71" s="179">
        <v>60</v>
      </c>
      <c r="M71" s="178"/>
      <c r="N71" s="788">
        <f t="shared" si="6"/>
        <v>60</v>
      </c>
      <c r="O71" s="179">
        <v>60</v>
      </c>
      <c r="P71" s="179"/>
      <c r="Q71" s="179">
        <v>60</v>
      </c>
      <c r="R71" s="788">
        <f t="shared" si="7"/>
        <v>60</v>
      </c>
      <c r="S71" s="788">
        <f t="shared" si="8"/>
        <v>60</v>
      </c>
      <c r="T71" s="178"/>
      <c r="U71" s="179">
        <v>60</v>
      </c>
      <c r="V71" s="179"/>
      <c r="W71" s="179">
        <v>60</v>
      </c>
      <c r="X71" s="179"/>
      <c r="Y71" s="179">
        <v>60</v>
      </c>
      <c r="Z71" s="179">
        <v>60</v>
      </c>
      <c r="AA71" s="179">
        <v>60</v>
      </c>
      <c r="AB71" s="179">
        <v>59.4</v>
      </c>
      <c r="AC71" s="179">
        <v>55.1</v>
      </c>
      <c r="AD71" s="179">
        <v>50.2</v>
      </c>
      <c r="AE71" s="179">
        <v>44.6</v>
      </c>
      <c r="AF71" s="179">
        <v>39.6</v>
      </c>
      <c r="AG71" s="180">
        <v>34.5</v>
      </c>
      <c r="AH71" s="1345"/>
      <c r="AI71" s="1345"/>
    </row>
    <row r="72" spans="2:35" x14ac:dyDescent="0.2">
      <c r="B72" s="1016" t="s">
        <v>102</v>
      </c>
      <c r="C72" s="1273" t="s">
        <v>150</v>
      </c>
      <c r="D72" s="1022" t="s">
        <v>75</v>
      </c>
      <c r="E72" s="1023"/>
      <c r="F72" s="1249" t="s">
        <v>187</v>
      </c>
      <c r="G72" s="1235" t="s">
        <v>202</v>
      </c>
      <c r="H72" s="176">
        <v>1995</v>
      </c>
      <c r="I72" s="1389"/>
      <c r="J72" s="267">
        <v>60</v>
      </c>
      <c r="K72" s="268">
        <v>60</v>
      </c>
      <c r="L72" s="179">
        <v>60</v>
      </c>
      <c r="M72" s="179"/>
      <c r="N72" s="788">
        <f t="shared" si="6"/>
        <v>60</v>
      </c>
      <c r="O72" s="179">
        <v>60</v>
      </c>
      <c r="P72" s="179"/>
      <c r="Q72" s="179">
        <v>60</v>
      </c>
      <c r="R72" s="788">
        <f t="shared" si="7"/>
        <v>60</v>
      </c>
      <c r="S72" s="788">
        <f t="shared" si="8"/>
        <v>60</v>
      </c>
      <c r="T72" s="179"/>
      <c r="U72" s="179">
        <v>60</v>
      </c>
      <c r="V72" s="179"/>
      <c r="W72" s="179">
        <v>60</v>
      </c>
      <c r="X72" s="179"/>
      <c r="Y72" s="179">
        <v>60</v>
      </c>
      <c r="Z72" s="179">
        <v>60</v>
      </c>
      <c r="AA72" s="179">
        <v>60</v>
      </c>
      <c r="AB72" s="179">
        <v>59.4</v>
      </c>
      <c r="AC72" s="179">
        <v>55.1</v>
      </c>
      <c r="AD72" s="179">
        <v>50.2</v>
      </c>
      <c r="AE72" s="179">
        <v>44.6</v>
      </c>
      <c r="AF72" s="179">
        <v>39.6</v>
      </c>
      <c r="AG72" s="180">
        <v>34.5</v>
      </c>
      <c r="AH72" s="1345"/>
      <c r="AI72" s="1345"/>
    </row>
    <row r="73" spans="2:35" x14ac:dyDescent="0.2">
      <c r="B73" s="1017"/>
      <c r="C73" s="1274"/>
      <c r="D73" s="1024"/>
      <c r="E73" s="1025"/>
      <c r="F73" s="1250"/>
      <c r="G73" s="1236"/>
      <c r="H73" s="176" t="s">
        <v>26</v>
      </c>
      <c r="I73" s="1389"/>
      <c r="J73" s="177"/>
      <c r="K73" s="178" t="s">
        <v>9</v>
      </c>
      <c r="L73" s="179">
        <v>60</v>
      </c>
      <c r="M73" s="178"/>
      <c r="N73" s="788">
        <f t="shared" si="6"/>
        <v>60</v>
      </c>
      <c r="O73" s="179">
        <v>60</v>
      </c>
      <c r="P73" s="179"/>
      <c r="Q73" s="179">
        <v>60</v>
      </c>
      <c r="R73" s="788">
        <f t="shared" si="7"/>
        <v>60</v>
      </c>
      <c r="S73" s="788">
        <f t="shared" si="8"/>
        <v>60</v>
      </c>
      <c r="T73" s="178"/>
      <c r="U73" s="179">
        <v>60</v>
      </c>
      <c r="V73" s="179"/>
      <c r="W73" s="179">
        <v>60</v>
      </c>
      <c r="X73" s="179"/>
      <c r="Y73" s="179">
        <v>60</v>
      </c>
      <c r="Z73" s="179">
        <v>60</v>
      </c>
      <c r="AA73" s="179">
        <v>60</v>
      </c>
      <c r="AB73" s="179">
        <v>59.4</v>
      </c>
      <c r="AC73" s="179">
        <v>55.1</v>
      </c>
      <c r="AD73" s="179">
        <v>50.2</v>
      </c>
      <c r="AE73" s="179">
        <v>44.6</v>
      </c>
      <c r="AF73" s="179">
        <v>39.6</v>
      </c>
      <c r="AG73" s="180">
        <v>34.5</v>
      </c>
      <c r="AH73" s="1345"/>
      <c r="AI73" s="1345"/>
    </row>
    <row r="74" spans="2:35" x14ac:dyDescent="0.2">
      <c r="B74" s="1017"/>
      <c r="C74" s="1274"/>
      <c r="D74" s="1024"/>
      <c r="E74" s="1025"/>
      <c r="F74" s="1250"/>
      <c r="G74" s="1236"/>
      <c r="H74" s="176" t="s">
        <v>15</v>
      </c>
      <c r="I74" s="1389"/>
      <c r="J74" s="177"/>
      <c r="K74" s="178" t="s">
        <v>9</v>
      </c>
      <c r="L74" s="179">
        <v>60</v>
      </c>
      <c r="M74" s="178"/>
      <c r="N74" s="788">
        <f t="shared" si="6"/>
        <v>60</v>
      </c>
      <c r="O74" s="179">
        <v>60</v>
      </c>
      <c r="P74" s="179"/>
      <c r="Q74" s="179">
        <v>60</v>
      </c>
      <c r="R74" s="788">
        <f t="shared" si="7"/>
        <v>60</v>
      </c>
      <c r="S74" s="788">
        <f t="shared" si="8"/>
        <v>60</v>
      </c>
      <c r="T74" s="178"/>
      <c r="U74" s="179">
        <v>60</v>
      </c>
      <c r="V74" s="179"/>
      <c r="W74" s="179">
        <v>60</v>
      </c>
      <c r="X74" s="179"/>
      <c r="Y74" s="179">
        <v>60</v>
      </c>
      <c r="Z74" s="179">
        <v>60</v>
      </c>
      <c r="AA74" s="179">
        <v>60</v>
      </c>
      <c r="AB74" s="179">
        <v>59.4</v>
      </c>
      <c r="AC74" s="179">
        <v>55.1</v>
      </c>
      <c r="AD74" s="179">
        <v>50.2</v>
      </c>
      <c r="AE74" s="179">
        <v>44.6</v>
      </c>
      <c r="AF74" s="179">
        <v>39.6</v>
      </c>
      <c r="AG74" s="180">
        <v>34.5</v>
      </c>
      <c r="AH74" s="1345"/>
      <c r="AI74" s="1345"/>
    </row>
    <row r="75" spans="2:35" x14ac:dyDescent="0.2">
      <c r="B75" s="1018"/>
      <c r="C75" s="1275"/>
      <c r="D75" s="1026"/>
      <c r="E75" s="1027"/>
      <c r="F75" s="1251"/>
      <c r="G75" s="1237"/>
      <c r="H75" s="176" t="s">
        <v>27</v>
      </c>
      <c r="I75" s="1389"/>
      <c r="J75" s="177"/>
      <c r="K75" s="178" t="s">
        <v>9</v>
      </c>
      <c r="L75" s="179">
        <v>60</v>
      </c>
      <c r="M75" s="178"/>
      <c r="N75" s="788">
        <f t="shared" si="6"/>
        <v>60</v>
      </c>
      <c r="O75" s="179">
        <v>60</v>
      </c>
      <c r="P75" s="179"/>
      <c r="Q75" s="179">
        <v>60</v>
      </c>
      <c r="R75" s="788">
        <f t="shared" si="7"/>
        <v>60</v>
      </c>
      <c r="S75" s="788">
        <f t="shared" si="8"/>
        <v>60</v>
      </c>
      <c r="T75" s="178"/>
      <c r="U75" s="179">
        <v>60</v>
      </c>
      <c r="V75" s="179"/>
      <c r="W75" s="179">
        <v>60</v>
      </c>
      <c r="X75" s="179"/>
      <c r="Y75" s="179">
        <v>60</v>
      </c>
      <c r="Z75" s="179">
        <v>60</v>
      </c>
      <c r="AA75" s="179">
        <v>60</v>
      </c>
      <c r="AB75" s="179">
        <v>59.4</v>
      </c>
      <c r="AC75" s="179">
        <v>55.1</v>
      </c>
      <c r="AD75" s="179">
        <v>50.2</v>
      </c>
      <c r="AE75" s="179">
        <v>44.6</v>
      </c>
      <c r="AF75" s="179">
        <v>39.6</v>
      </c>
      <c r="AG75" s="180">
        <v>34.5</v>
      </c>
      <c r="AH75" s="1345"/>
      <c r="AI75" s="1345"/>
    </row>
    <row r="76" spans="2:35" x14ac:dyDescent="0.2">
      <c r="B76" s="1016" t="s">
        <v>102</v>
      </c>
      <c r="C76" s="1019" t="s">
        <v>100</v>
      </c>
      <c r="D76" s="1022" t="s">
        <v>75</v>
      </c>
      <c r="E76" s="1023"/>
      <c r="F76" s="1249" t="s">
        <v>187</v>
      </c>
      <c r="G76" s="1235" t="s">
        <v>202</v>
      </c>
      <c r="H76" s="176">
        <v>1998</v>
      </c>
      <c r="I76" s="1389"/>
      <c r="J76" s="267">
        <v>60</v>
      </c>
      <c r="K76" s="268">
        <v>60</v>
      </c>
      <c r="L76" s="179">
        <v>60</v>
      </c>
      <c r="M76" s="179"/>
      <c r="N76" s="788">
        <f t="shared" si="6"/>
        <v>60</v>
      </c>
      <c r="O76" s="179">
        <v>60</v>
      </c>
      <c r="P76" s="179"/>
      <c r="Q76" s="179">
        <v>60</v>
      </c>
      <c r="R76" s="788">
        <f t="shared" si="7"/>
        <v>60</v>
      </c>
      <c r="S76" s="788">
        <f t="shared" si="8"/>
        <v>60</v>
      </c>
      <c r="T76" s="179"/>
      <c r="U76" s="179">
        <v>60</v>
      </c>
      <c r="V76" s="179"/>
      <c r="W76" s="179">
        <v>60</v>
      </c>
      <c r="X76" s="179"/>
      <c r="Y76" s="179">
        <v>60</v>
      </c>
      <c r="Z76" s="179">
        <v>60</v>
      </c>
      <c r="AA76" s="179">
        <v>60</v>
      </c>
      <c r="AB76" s="179">
        <v>59.4</v>
      </c>
      <c r="AC76" s="179">
        <v>55.1</v>
      </c>
      <c r="AD76" s="179">
        <v>50.2</v>
      </c>
      <c r="AE76" s="179">
        <v>44.6</v>
      </c>
      <c r="AF76" s="179">
        <v>39.6</v>
      </c>
      <c r="AG76" s="180">
        <v>34.5</v>
      </c>
      <c r="AH76" s="1345"/>
      <c r="AI76" s="1345"/>
    </row>
    <row r="77" spans="2:35" x14ac:dyDescent="0.2">
      <c r="B77" s="1017"/>
      <c r="C77" s="1020"/>
      <c r="D77" s="1024"/>
      <c r="E77" s="1025"/>
      <c r="F77" s="1250"/>
      <c r="G77" s="1236"/>
      <c r="H77" s="176" t="s">
        <v>17</v>
      </c>
      <c r="I77" s="1389"/>
      <c r="J77" s="246">
        <v>60</v>
      </c>
      <c r="K77" s="268">
        <v>60</v>
      </c>
      <c r="L77" s="179">
        <v>60</v>
      </c>
      <c r="M77" s="179"/>
      <c r="N77" s="788">
        <f t="shared" si="6"/>
        <v>60</v>
      </c>
      <c r="O77" s="179">
        <v>60</v>
      </c>
      <c r="P77" s="179"/>
      <c r="Q77" s="179">
        <v>60</v>
      </c>
      <c r="R77" s="788">
        <f t="shared" si="7"/>
        <v>60</v>
      </c>
      <c r="S77" s="788">
        <f t="shared" si="8"/>
        <v>60</v>
      </c>
      <c r="T77" s="179"/>
      <c r="U77" s="179">
        <v>60</v>
      </c>
      <c r="V77" s="179"/>
      <c r="W77" s="179">
        <v>60</v>
      </c>
      <c r="X77" s="179"/>
      <c r="Y77" s="179">
        <v>60</v>
      </c>
      <c r="Z77" s="179">
        <v>60</v>
      </c>
      <c r="AA77" s="179">
        <v>60</v>
      </c>
      <c r="AB77" s="179">
        <v>59.3</v>
      </c>
      <c r="AC77" s="179">
        <v>55.1</v>
      </c>
      <c r="AD77" s="179">
        <v>50.2</v>
      </c>
      <c r="AE77" s="179">
        <v>44.8</v>
      </c>
      <c r="AF77" s="179">
        <v>39.4</v>
      </c>
      <c r="AG77" s="180">
        <v>34.6</v>
      </c>
      <c r="AH77" s="1345"/>
      <c r="AI77" s="1345"/>
    </row>
    <row r="78" spans="2:35" x14ac:dyDescent="0.2">
      <c r="B78" s="1018"/>
      <c r="C78" s="1021"/>
      <c r="D78" s="1026"/>
      <c r="E78" s="1027"/>
      <c r="F78" s="1251"/>
      <c r="G78" s="1237"/>
      <c r="H78" s="176" t="s">
        <v>18</v>
      </c>
      <c r="I78" s="1389"/>
      <c r="J78" s="177"/>
      <c r="K78" s="178" t="s">
        <v>9</v>
      </c>
      <c r="L78" s="179">
        <v>60</v>
      </c>
      <c r="M78" s="178"/>
      <c r="N78" s="788">
        <f t="shared" si="6"/>
        <v>60</v>
      </c>
      <c r="O78" s="179">
        <v>60</v>
      </c>
      <c r="P78" s="179"/>
      <c r="Q78" s="179">
        <v>60</v>
      </c>
      <c r="R78" s="788">
        <f t="shared" si="7"/>
        <v>60</v>
      </c>
      <c r="S78" s="788">
        <f t="shared" si="8"/>
        <v>60</v>
      </c>
      <c r="T78" s="178"/>
      <c r="U78" s="179">
        <v>60</v>
      </c>
      <c r="V78" s="179"/>
      <c r="W78" s="179">
        <v>60</v>
      </c>
      <c r="X78" s="179"/>
      <c r="Y78" s="179">
        <v>60</v>
      </c>
      <c r="Z78" s="179">
        <v>60</v>
      </c>
      <c r="AA78" s="179">
        <v>60</v>
      </c>
      <c r="AB78" s="179">
        <v>59.3</v>
      </c>
      <c r="AC78" s="179">
        <v>55.1</v>
      </c>
      <c r="AD78" s="179">
        <v>50.2</v>
      </c>
      <c r="AE78" s="179">
        <v>44.8</v>
      </c>
      <c r="AF78" s="179">
        <v>39.4</v>
      </c>
      <c r="AG78" s="180">
        <v>34.6</v>
      </c>
      <c r="AH78" s="1345"/>
      <c r="AI78" s="1345"/>
    </row>
    <row r="79" spans="2:35" x14ac:dyDescent="0.2">
      <c r="B79" s="1016" t="s">
        <v>102</v>
      </c>
      <c r="C79" s="1019" t="s">
        <v>150</v>
      </c>
      <c r="D79" s="1022" t="s">
        <v>75</v>
      </c>
      <c r="E79" s="1023"/>
      <c r="F79" s="1249" t="s">
        <v>186</v>
      </c>
      <c r="G79" s="1235" t="s">
        <v>202</v>
      </c>
      <c r="H79" s="176">
        <v>2001</v>
      </c>
      <c r="I79" s="1389"/>
      <c r="J79" s="267">
        <v>60</v>
      </c>
      <c r="K79" s="268">
        <v>60</v>
      </c>
      <c r="L79" s="179">
        <v>60</v>
      </c>
      <c r="M79" s="179"/>
      <c r="N79" s="788">
        <f t="shared" si="6"/>
        <v>60</v>
      </c>
      <c r="O79" s="179">
        <v>60</v>
      </c>
      <c r="P79" s="179"/>
      <c r="Q79" s="179">
        <v>60</v>
      </c>
      <c r="R79" s="788">
        <f t="shared" si="7"/>
        <v>60</v>
      </c>
      <c r="S79" s="788">
        <f t="shared" si="8"/>
        <v>60</v>
      </c>
      <c r="T79" s="179"/>
      <c r="U79" s="179">
        <v>60</v>
      </c>
      <c r="V79" s="179"/>
      <c r="W79" s="179">
        <v>60</v>
      </c>
      <c r="X79" s="179"/>
      <c r="Y79" s="179">
        <v>60</v>
      </c>
      <c r="Z79" s="179">
        <v>60</v>
      </c>
      <c r="AA79" s="179">
        <v>60</v>
      </c>
      <c r="AB79" s="179">
        <v>59.3</v>
      </c>
      <c r="AC79" s="179">
        <v>55.1</v>
      </c>
      <c r="AD79" s="179">
        <v>50.2</v>
      </c>
      <c r="AE79" s="179">
        <v>44.8</v>
      </c>
      <c r="AF79" s="179">
        <v>39.4</v>
      </c>
      <c r="AG79" s="180">
        <v>34.6</v>
      </c>
      <c r="AH79" s="1345"/>
      <c r="AI79" s="1345"/>
    </row>
    <row r="80" spans="2:35" x14ac:dyDescent="0.2">
      <c r="B80" s="1017"/>
      <c r="C80" s="1020"/>
      <c r="D80" s="1024"/>
      <c r="E80" s="1025"/>
      <c r="F80" s="1250"/>
      <c r="G80" s="1236"/>
      <c r="H80" s="176" t="s">
        <v>20</v>
      </c>
      <c r="I80" s="1389"/>
      <c r="J80" s="177"/>
      <c r="K80" s="178" t="s">
        <v>9</v>
      </c>
      <c r="L80" s="179">
        <v>60</v>
      </c>
      <c r="M80" s="178"/>
      <c r="N80" s="788">
        <f t="shared" si="6"/>
        <v>60</v>
      </c>
      <c r="O80" s="179">
        <v>60</v>
      </c>
      <c r="P80" s="179"/>
      <c r="Q80" s="179">
        <v>60</v>
      </c>
      <c r="R80" s="788">
        <f t="shared" si="7"/>
        <v>60</v>
      </c>
      <c r="S80" s="788">
        <f t="shared" si="8"/>
        <v>60</v>
      </c>
      <c r="T80" s="178"/>
      <c r="U80" s="179">
        <v>60</v>
      </c>
      <c r="V80" s="179"/>
      <c r="W80" s="179">
        <v>60</v>
      </c>
      <c r="X80" s="179"/>
      <c r="Y80" s="179">
        <v>60</v>
      </c>
      <c r="Z80" s="179">
        <v>60</v>
      </c>
      <c r="AA80" s="179">
        <v>60</v>
      </c>
      <c r="AB80" s="179">
        <v>59.3</v>
      </c>
      <c r="AC80" s="179">
        <v>55.1</v>
      </c>
      <c r="AD80" s="179">
        <v>50.2</v>
      </c>
      <c r="AE80" s="179">
        <v>44.8</v>
      </c>
      <c r="AF80" s="179">
        <v>39.4</v>
      </c>
      <c r="AG80" s="180">
        <v>34.6</v>
      </c>
      <c r="AH80" s="1345"/>
      <c r="AI80" s="1345"/>
    </row>
    <row r="81" spans="2:35" x14ac:dyDescent="0.2">
      <c r="B81" s="1018"/>
      <c r="C81" s="1021"/>
      <c r="D81" s="1026"/>
      <c r="E81" s="1027"/>
      <c r="F81" s="1251"/>
      <c r="G81" s="1237"/>
      <c r="H81" s="176" t="s">
        <v>21</v>
      </c>
      <c r="I81" s="1389"/>
      <c r="J81" s="177"/>
      <c r="K81" s="178" t="s">
        <v>9</v>
      </c>
      <c r="L81" s="179">
        <v>60</v>
      </c>
      <c r="M81" s="178"/>
      <c r="N81" s="788">
        <f t="shared" si="6"/>
        <v>60</v>
      </c>
      <c r="O81" s="179">
        <v>60</v>
      </c>
      <c r="P81" s="179"/>
      <c r="Q81" s="179">
        <v>60</v>
      </c>
      <c r="R81" s="788">
        <f t="shared" si="7"/>
        <v>60</v>
      </c>
      <c r="S81" s="788">
        <f t="shared" si="8"/>
        <v>60</v>
      </c>
      <c r="T81" s="178"/>
      <c r="U81" s="179">
        <v>60</v>
      </c>
      <c r="V81" s="179"/>
      <c r="W81" s="179">
        <v>60</v>
      </c>
      <c r="X81" s="179"/>
      <c r="Y81" s="179">
        <v>60</v>
      </c>
      <c r="Z81" s="179">
        <v>60</v>
      </c>
      <c r="AA81" s="179">
        <v>60</v>
      </c>
      <c r="AB81" s="179">
        <v>59.3</v>
      </c>
      <c r="AC81" s="179">
        <v>55.1</v>
      </c>
      <c r="AD81" s="179">
        <v>50.2</v>
      </c>
      <c r="AE81" s="179">
        <v>44.8</v>
      </c>
      <c r="AF81" s="179">
        <v>39.4</v>
      </c>
      <c r="AG81" s="180">
        <v>34.6</v>
      </c>
      <c r="AH81" s="1345"/>
      <c r="AI81" s="1345"/>
    </row>
    <row r="82" spans="2:35" x14ac:dyDescent="0.2">
      <c r="B82" s="1016" t="s">
        <v>102</v>
      </c>
      <c r="C82" s="1019" t="s">
        <v>100</v>
      </c>
      <c r="D82" s="1022" t="s">
        <v>75</v>
      </c>
      <c r="E82" s="1023"/>
      <c r="F82" s="1249" t="s">
        <v>186</v>
      </c>
      <c r="G82" s="1235" t="s">
        <v>202</v>
      </c>
      <c r="H82" s="176">
        <v>2004</v>
      </c>
      <c r="I82" s="1389"/>
      <c r="J82" s="267">
        <v>60</v>
      </c>
      <c r="K82" s="268">
        <v>60</v>
      </c>
      <c r="L82" s="179">
        <v>60</v>
      </c>
      <c r="M82" s="179"/>
      <c r="N82" s="788">
        <f t="shared" si="6"/>
        <v>60</v>
      </c>
      <c r="O82" s="179">
        <v>60</v>
      </c>
      <c r="P82" s="179"/>
      <c r="Q82" s="179">
        <v>60</v>
      </c>
      <c r="R82" s="788">
        <f t="shared" si="7"/>
        <v>60</v>
      </c>
      <c r="S82" s="788">
        <f t="shared" si="8"/>
        <v>60</v>
      </c>
      <c r="T82" s="179"/>
      <c r="U82" s="179">
        <v>60</v>
      </c>
      <c r="V82" s="179"/>
      <c r="W82" s="179">
        <v>60</v>
      </c>
      <c r="X82" s="179"/>
      <c r="Y82" s="179">
        <v>60</v>
      </c>
      <c r="Z82" s="179">
        <v>60</v>
      </c>
      <c r="AA82" s="179">
        <v>60</v>
      </c>
      <c r="AB82" s="179">
        <v>59.3</v>
      </c>
      <c r="AC82" s="179">
        <v>55.1</v>
      </c>
      <c r="AD82" s="179">
        <v>50.2</v>
      </c>
      <c r="AE82" s="179">
        <v>44.8</v>
      </c>
      <c r="AF82" s="179">
        <v>39.4</v>
      </c>
      <c r="AG82" s="180">
        <v>34.6</v>
      </c>
      <c r="AH82" s="1345"/>
      <c r="AI82" s="1345"/>
    </row>
    <row r="83" spans="2:35" x14ac:dyDescent="0.2">
      <c r="B83" s="1017"/>
      <c r="C83" s="1020"/>
      <c r="D83" s="1024"/>
      <c r="E83" s="1025"/>
      <c r="F83" s="1250"/>
      <c r="G83" s="1236"/>
      <c r="H83" s="176" t="s">
        <v>22</v>
      </c>
      <c r="I83" s="1389"/>
      <c r="J83" s="177"/>
      <c r="K83" s="178" t="s">
        <v>9</v>
      </c>
      <c r="L83" s="179">
        <v>60</v>
      </c>
      <c r="M83" s="178"/>
      <c r="N83" s="788">
        <f t="shared" si="6"/>
        <v>60</v>
      </c>
      <c r="O83" s="179">
        <v>60</v>
      </c>
      <c r="P83" s="179"/>
      <c r="Q83" s="179">
        <v>60</v>
      </c>
      <c r="R83" s="788">
        <f t="shared" si="7"/>
        <v>60</v>
      </c>
      <c r="S83" s="788">
        <f t="shared" si="8"/>
        <v>60</v>
      </c>
      <c r="T83" s="178"/>
      <c r="U83" s="179">
        <v>60</v>
      </c>
      <c r="V83" s="179"/>
      <c r="W83" s="179">
        <v>60</v>
      </c>
      <c r="X83" s="179"/>
      <c r="Y83" s="179">
        <v>60</v>
      </c>
      <c r="Z83" s="179">
        <v>60</v>
      </c>
      <c r="AA83" s="179">
        <v>60</v>
      </c>
      <c r="AB83" s="179">
        <v>59.3</v>
      </c>
      <c r="AC83" s="179">
        <v>55.1</v>
      </c>
      <c r="AD83" s="179">
        <v>50.2</v>
      </c>
      <c r="AE83" s="179">
        <v>44.8</v>
      </c>
      <c r="AF83" s="179">
        <v>39.4</v>
      </c>
      <c r="AG83" s="180">
        <v>34.6</v>
      </c>
      <c r="AH83" s="1345"/>
      <c r="AI83" s="1345"/>
    </row>
    <row r="84" spans="2:35" x14ac:dyDescent="0.2">
      <c r="B84" s="1018"/>
      <c r="C84" s="1021"/>
      <c r="D84" s="1026"/>
      <c r="E84" s="1027"/>
      <c r="F84" s="1251"/>
      <c r="G84" s="1237"/>
      <c r="H84" s="176" t="s">
        <v>23</v>
      </c>
      <c r="I84" s="1389"/>
      <c r="J84" s="177"/>
      <c r="K84" s="178" t="s">
        <v>9</v>
      </c>
      <c r="L84" s="179">
        <v>60</v>
      </c>
      <c r="M84" s="178"/>
      <c r="N84" s="788">
        <f t="shared" si="6"/>
        <v>60</v>
      </c>
      <c r="O84" s="179">
        <v>60</v>
      </c>
      <c r="P84" s="179"/>
      <c r="Q84" s="179">
        <v>60</v>
      </c>
      <c r="R84" s="788">
        <f t="shared" si="7"/>
        <v>60</v>
      </c>
      <c r="S84" s="788">
        <f t="shared" si="8"/>
        <v>60</v>
      </c>
      <c r="T84" s="178"/>
      <c r="U84" s="179">
        <v>60</v>
      </c>
      <c r="V84" s="179"/>
      <c r="W84" s="179">
        <v>60</v>
      </c>
      <c r="X84" s="179"/>
      <c r="Y84" s="179">
        <v>60</v>
      </c>
      <c r="Z84" s="179">
        <v>60</v>
      </c>
      <c r="AA84" s="179">
        <v>60</v>
      </c>
      <c r="AB84" s="179">
        <v>59.3</v>
      </c>
      <c r="AC84" s="179">
        <v>55.1</v>
      </c>
      <c r="AD84" s="179">
        <v>50.2</v>
      </c>
      <c r="AE84" s="179">
        <v>44.8</v>
      </c>
      <c r="AF84" s="179">
        <v>39.4</v>
      </c>
      <c r="AG84" s="180">
        <v>34.6</v>
      </c>
      <c r="AH84" s="1345"/>
      <c r="AI84" s="1345"/>
    </row>
    <row r="85" spans="2:35" ht="13.5" thickBot="1" x14ac:dyDescent="0.25">
      <c r="B85" s="187" t="s">
        <v>102</v>
      </c>
      <c r="C85" s="220" t="s">
        <v>104</v>
      </c>
      <c r="D85" s="1247" t="s">
        <v>87</v>
      </c>
      <c r="E85" s="1248"/>
      <c r="F85" s="192" t="s">
        <v>186</v>
      </c>
      <c r="G85" s="193" t="s">
        <v>202</v>
      </c>
      <c r="H85" s="188">
        <v>2007</v>
      </c>
      <c r="I85" s="1390"/>
      <c r="J85" s="269">
        <v>60</v>
      </c>
      <c r="K85" s="270">
        <v>60</v>
      </c>
      <c r="L85" s="174">
        <v>60</v>
      </c>
      <c r="M85" s="879"/>
      <c r="N85" s="866">
        <f t="shared" si="6"/>
        <v>60</v>
      </c>
      <c r="O85" s="879">
        <v>60</v>
      </c>
      <c r="P85" s="879"/>
      <c r="Q85" s="879">
        <v>60</v>
      </c>
      <c r="R85" s="792">
        <f t="shared" si="7"/>
        <v>60</v>
      </c>
      <c r="S85" s="792">
        <f t="shared" si="8"/>
        <v>60</v>
      </c>
      <c r="T85" s="225"/>
      <c r="U85" s="225">
        <v>60</v>
      </c>
      <c r="V85" s="225"/>
      <c r="W85" s="225">
        <v>60</v>
      </c>
      <c r="X85" s="225"/>
      <c r="Y85" s="225">
        <v>60</v>
      </c>
      <c r="Z85" s="225">
        <v>60</v>
      </c>
      <c r="AA85" s="225">
        <v>60</v>
      </c>
      <c r="AB85" s="225">
        <v>59.3</v>
      </c>
      <c r="AC85" s="225">
        <v>55.1</v>
      </c>
      <c r="AD85" s="225">
        <v>50.2</v>
      </c>
      <c r="AE85" s="225">
        <v>44.8</v>
      </c>
      <c r="AF85" s="225">
        <v>39.4</v>
      </c>
      <c r="AG85" s="226">
        <v>34.6</v>
      </c>
      <c r="AH85" s="1345"/>
      <c r="AI85" s="1345"/>
    </row>
    <row r="86" spans="2:35" ht="13.5" thickBot="1" x14ac:dyDescent="0.25">
      <c r="B86" s="142"/>
      <c r="C86" s="247"/>
      <c r="D86" s="142"/>
      <c r="E86" s="142"/>
      <c r="F86" s="142"/>
      <c r="G86" s="196" t="s">
        <v>94</v>
      </c>
      <c r="H86" s="197"/>
      <c r="I86" s="197"/>
      <c r="J86" s="202">
        <f>MIN(J64:J85)</f>
        <v>60</v>
      </c>
      <c r="K86" s="199">
        <f>MIN(K64:K85)</f>
        <v>60</v>
      </c>
      <c r="L86" s="199">
        <f>MIN(L64:L85)</f>
        <v>60</v>
      </c>
      <c r="M86" s="199"/>
      <c r="N86" s="793">
        <f t="shared" si="6"/>
        <v>60</v>
      </c>
      <c r="O86" s="199">
        <f>MIN(O64:O85)</f>
        <v>60</v>
      </c>
      <c r="P86" s="199"/>
      <c r="Q86" s="199">
        <f>MIN(Q64:Q85)</f>
        <v>60</v>
      </c>
      <c r="R86" s="793">
        <f t="shared" si="7"/>
        <v>60</v>
      </c>
      <c r="S86" s="793">
        <f t="shared" si="8"/>
        <v>60</v>
      </c>
      <c r="T86" s="199"/>
      <c r="U86" s="199">
        <f>MIN(U64:U85)</f>
        <v>60</v>
      </c>
      <c r="V86" s="199"/>
      <c r="W86" s="199">
        <f>MIN(W64:W85)</f>
        <v>60</v>
      </c>
      <c r="X86" s="199"/>
      <c r="Y86" s="199">
        <f>MIN(Y64:Y85)</f>
        <v>60</v>
      </c>
      <c r="Z86" s="199">
        <f>MIN(Z64:Z85)</f>
        <v>60</v>
      </c>
      <c r="AA86" s="199">
        <f>MIN(AA64:AA85)</f>
        <v>60</v>
      </c>
      <c r="AB86" s="302"/>
      <c r="AC86" s="302"/>
      <c r="AD86" s="302"/>
      <c r="AE86" s="302"/>
      <c r="AF86" s="302"/>
      <c r="AG86" s="303"/>
      <c r="AH86" s="1346"/>
      <c r="AI86" s="1346"/>
    </row>
    <row r="87" spans="2:35" x14ac:dyDescent="0.2">
      <c r="G87" s="16"/>
      <c r="H87" s="16"/>
      <c r="I87" s="16"/>
      <c r="J87" s="16"/>
      <c r="K87" s="16"/>
      <c r="L87" s="16"/>
      <c r="M87" s="16"/>
      <c r="N87" s="773"/>
      <c r="O87" s="16"/>
      <c r="P87" s="16"/>
      <c r="Q87" s="16"/>
      <c r="R87" s="773"/>
      <c r="S87" s="773"/>
      <c r="T87" s="16"/>
      <c r="U87" s="16"/>
      <c r="V87" s="16"/>
      <c r="W87" s="17"/>
      <c r="X87" s="17"/>
      <c r="Y87" s="17"/>
      <c r="Z87" s="17"/>
      <c r="AA87" s="17"/>
      <c r="AB87" s="93"/>
      <c r="AC87" s="93"/>
      <c r="AD87" s="93"/>
      <c r="AE87" s="93"/>
      <c r="AF87" s="93"/>
      <c r="AG87" s="93"/>
    </row>
    <row r="88" spans="2:35" ht="13.5" thickBot="1" x14ac:dyDescent="0.25">
      <c r="G88" s="16"/>
      <c r="H88" s="16"/>
      <c r="I88" s="16"/>
      <c r="J88" s="16"/>
      <c r="K88" s="16"/>
      <c r="L88" s="16"/>
      <c r="M88" s="16"/>
      <c r="N88" s="773"/>
      <c r="O88" s="16"/>
      <c r="P88" s="16"/>
      <c r="Q88" s="16"/>
      <c r="R88" s="773"/>
      <c r="S88" s="773"/>
      <c r="T88" s="16"/>
      <c r="U88" s="16"/>
      <c r="V88" s="16"/>
      <c r="W88" s="17"/>
      <c r="X88" s="17"/>
      <c r="Y88" s="17"/>
      <c r="Z88" s="17"/>
      <c r="AA88" s="17"/>
      <c r="AB88" s="93"/>
      <c r="AC88" s="93"/>
      <c r="AD88" s="93"/>
      <c r="AE88" s="93"/>
      <c r="AF88" s="93"/>
      <c r="AG88" s="93"/>
    </row>
    <row r="89" spans="2:35" ht="12.75" customHeight="1" x14ac:dyDescent="0.2">
      <c r="B89" s="253"/>
      <c r="C89" s="254"/>
      <c r="D89" s="254"/>
      <c r="E89" s="254"/>
      <c r="F89" s="254"/>
      <c r="G89" s="254"/>
      <c r="H89" s="254"/>
      <c r="I89" s="255"/>
      <c r="J89" s="148" t="s">
        <v>95</v>
      </c>
      <c r="K89" s="149"/>
      <c r="L89" s="149"/>
      <c r="M89" s="149"/>
      <c r="N89" s="701"/>
      <c r="O89" s="149"/>
      <c r="P89" s="149"/>
      <c r="Q89" s="149"/>
      <c r="R89" s="701"/>
      <c r="S89" s="701"/>
      <c r="T89" s="149"/>
      <c r="U89" s="149"/>
      <c r="V89" s="149"/>
      <c r="W89" s="149"/>
      <c r="X89" s="149"/>
      <c r="Y89" s="149"/>
      <c r="Z89" s="149"/>
      <c r="AA89" s="149"/>
      <c r="AB89" s="149"/>
      <c r="AC89" s="149"/>
      <c r="AD89" s="149"/>
      <c r="AE89" s="149"/>
      <c r="AF89" s="149"/>
      <c r="AG89" s="150"/>
      <c r="AH89" s="1339" t="s">
        <v>473</v>
      </c>
      <c r="AI89" s="1339" t="s">
        <v>472</v>
      </c>
    </row>
    <row r="90" spans="2:35" x14ac:dyDescent="0.2">
      <c r="B90" s="256"/>
      <c r="C90" s="257"/>
      <c r="D90" s="257"/>
      <c r="E90" s="257"/>
      <c r="F90" s="257"/>
      <c r="G90" s="257"/>
      <c r="H90" s="257"/>
      <c r="I90" s="258"/>
      <c r="J90" s="259" t="s">
        <v>168</v>
      </c>
      <c r="K90" s="260"/>
      <c r="L90" s="260"/>
      <c r="M90" s="260"/>
      <c r="N90" s="747"/>
      <c r="O90" s="260"/>
      <c r="P90" s="260"/>
      <c r="Q90" s="260"/>
      <c r="R90" s="747"/>
      <c r="S90" s="747"/>
      <c r="T90" s="260"/>
      <c r="U90" s="260"/>
      <c r="V90" s="260"/>
      <c r="W90" s="260"/>
      <c r="X90" s="260"/>
      <c r="Y90" s="260"/>
      <c r="Z90" s="260"/>
      <c r="AA90" s="260"/>
      <c r="AB90" s="260"/>
      <c r="AC90" s="260"/>
      <c r="AD90" s="260"/>
      <c r="AE90" s="260"/>
      <c r="AF90" s="260"/>
      <c r="AG90" s="261"/>
      <c r="AH90" s="1345"/>
      <c r="AI90" s="1345"/>
    </row>
    <row r="91" spans="2:35" ht="13.5" thickBot="1" x14ac:dyDescent="0.25">
      <c r="B91" s="262"/>
      <c r="C91" s="263"/>
      <c r="D91" s="263"/>
      <c r="E91" s="263"/>
      <c r="F91" s="263"/>
      <c r="G91" s="263"/>
      <c r="H91" s="263"/>
      <c r="I91" s="264"/>
      <c r="J91" s="154"/>
      <c r="K91" s="155"/>
      <c r="L91" s="155"/>
      <c r="M91" s="155"/>
      <c r="N91" s="704"/>
      <c r="O91" s="155"/>
      <c r="P91" s="155"/>
      <c r="Q91" s="155"/>
      <c r="R91" s="704"/>
      <c r="S91" s="704"/>
      <c r="T91" s="155"/>
      <c r="U91" s="155"/>
      <c r="V91" s="155"/>
      <c r="W91" s="155"/>
      <c r="X91" s="155"/>
      <c r="Y91" s="155"/>
      <c r="Z91" s="155"/>
      <c r="AA91" s="155"/>
      <c r="AB91" s="155"/>
      <c r="AC91" s="155"/>
      <c r="AD91" s="155"/>
      <c r="AE91" s="155"/>
      <c r="AF91" s="155"/>
      <c r="AG91" s="156"/>
      <c r="AH91" s="1345"/>
      <c r="AI91" s="1345"/>
    </row>
    <row r="92" spans="2:35" ht="13.5" thickBot="1" x14ac:dyDescent="0.25">
      <c r="B92" s="157" t="s">
        <v>41</v>
      </c>
      <c r="C92" s="158" t="s">
        <v>42</v>
      </c>
      <c r="D92" s="159" t="s">
        <v>43</v>
      </c>
      <c r="E92" s="211"/>
      <c r="F92" s="212" t="s">
        <v>47</v>
      </c>
      <c r="G92" s="163" t="s">
        <v>30</v>
      </c>
      <c r="H92" s="164" t="s">
        <v>31</v>
      </c>
      <c r="I92" s="243" t="s">
        <v>2</v>
      </c>
      <c r="J92" s="244" t="s">
        <v>3</v>
      </c>
      <c r="K92" s="165" t="s">
        <v>5</v>
      </c>
      <c r="L92" s="164">
        <v>100</v>
      </c>
      <c r="M92" s="164">
        <v>150</v>
      </c>
      <c r="N92" s="783">
        <v>176</v>
      </c>
      <c r="O92" s="164">
        <v>200</v>
      </c>
      <c r="P92" s="164">
        <v>250</v>
      </c>
      <c r="Q92" s="164">
        <v>300</v>
      </c>
      <c r="R92" s="783">
        <v>302</v>
      </c>
      <c r="S92" s="783">
        <v>340</v>
      </c>
      <c r="T92" s="164">
        <v>350</v>
      </c>
      <c r="U92" s="164">
        <v>400</v>
      </c>
      <c r="V92" s="164">
        <v>450</v>
      </c>
      <c r="W92" s="164">
        <v>500</v>
      </c>
      <c r="X92" s="164">
        <v>550</v>
      </c>
      <c r="Y92" s="164">
        <v>600</v>
      </c>
      <c r="Z92" s="164">
        <v>650</v>
      </c>
      <c r="AA92" s="164">
        <v>700</v>
      </c>
      <c r="AB92" s="164">
        <v>750</v>
      </c>
      <c r="AC92" s="164">
        <v>800</v>
      </c>
      <c r="AD92" s="164">
        <v>850</v>
      </c>
      <c r="AE92" s="164">
        <v>900</v>
      </c>
      <c r="AF92" s="164">
        <v>950</v>
      </c>
      <c r="AG92" s="243">
        <v>1000</v>
      </c>
      <c r="AH92" s="1345"/>
      <c r="AI92" s="1345"/>
    </row>
    <row r="93" spans="2:35" x14ac:dyDescent="0.2">
      <c r="B93" s="1037" t="s">
        <v>106</v>
      </c>
      <c r="C93" s="1038" t="s">
        <v>188</v>
      </c>
      <c r="D93" s="1039" t="s">
        <v>74</v>
      </c>
      <c r="E93" s="1040"/>
      <c r="F93" s="1258" t="s">
        <v>186</v>
      </c>
      <c r="G93" s="1292" t="s">
        <v>208</v>
      </c>
      <c r="H93" s="239">
        <v>1989</v>
      </c>
      <c r="I93" s="1388" t="s">
        <v>210</v>
      </c>
      <c r="J93" s="265">
        <v>60</v>
      </c>
      <c r="K93" s="266"/>
      <c r="L93" s="200">
        <v>60</v>
      </c>
      <c r="M93" s="200"/>
      <c r="N93" s="792">
        <f>IF(M93="",IF(L93="","",(L93-(L93-O93)/($O$5-$L$5)*($N$5-$L$5))),(M93-(M93-O93)/($O$5-$M$5)*($N$5-$M$5)))</f>
        <v>60</v>
      </c>
      <c r="O93" s="200">
        <v>60</v>
      </c>
      <c r="P93" s="200"/>
      <c r="Q93" s="200">
        <v>60</v>
      </c>
      <c r="R93" s="792">
        <f>IF(Q93="","",(Q93-(Q93-U93)/($U$5-$Q$5)*($R$5-$Q$5)))</f>
        <v>60</v>
      </c>
      <c r="S93" s="788">
        <f>IF(Q93="","",(Q93-(Q93-U93)/($U$5-$Q$5)*($S$5-$Q$5)))</f>
        <v>60</v>
      </c>
      <c r="T93" s="240"/>
      <c r="U93" s="240">
        <v>60</v>
      </c>
      <c r="V93" s="240"/>
      <c r="W93" s="240">
        <v>60</v>
      </c>
      <c r="X93" s="240"/>
      <c r="Y93" s="240">
        <v>60</v>
      </c>
      <c r="Z93" s="240">
        <v>60</v>
      </c>
      <c r="AA93" s="240">
        <v>60</v>
      </c>
      <c r="AB93" s="240">
        <v>59.4</v>
      </c>
      <c r="AC93" s="240">
        <v>55.1</v>
      </c>
      <c r="AD93" s="240">
        <v>50.2</v>
      </c>
      <c r="AE93" s="240">
        <v>44.6</v>
      </c>
      <c r="AF93" s="240">
        <v>39.6</v>
      </c>
      <c r="AG93" s="241">
        <v>34.5</v>
      </c>
      <c r="AH93" s="1345"/>
      <c r="AI93" s="1345"/>
    </row>
    <row r="94" spans="2:35" x14ac:dyDescent="0.2">
      <c r="B94" s="1017"/>
      <c r="C94" s="1020"/>
      <c r="D94" s="1024"/>
      <c r="E94" s="1025"/>
      <c r="F94" s="1250"/>
      <c r="G94" s="1236"/>
      <c r="H94" s="176" t="s">
        <v>32</v>
      </c>
      <c r="I94" s="1389"/>
      <c r="J94" s="177"/>
      <c r="K94" s="178" t="s">
        <v>9</v>
      </c>
      <c r="L94" s="179">
        <v>60</v>
      </c>
      <c r="M94" s="178"/>
      <c r="N94" s="788">
        <f t="shared" ref="N94:N115" si="9">IF(M94="",IF(L94="","",(L94-(L94-O94)/($O$5-$L$5)*($N$5-$L$5))),(M94-(M94-O94)/($O$5-$M$5)*($N$5-$M$5)))</f>
        <v>60</v>
      </c>
      <c r="O94" s="179">
        <v>60</v>
      </c>
      <c r="P94" s="179"/>
      <c r="Q94" s="179">
        <v>60</v>
      </c>
      <c r="R94" s="788">
        <f t="shared" ref="R94:R115" si="10">IF(Q94="","",(Q94-(Q94-U94)/($U$5-$Q$5)*($R$5-$Q$5)))</f>
        <v>60</v>
      </c>
      <c r="S94" s="788">
        <f t="shared" ref="S94:S115" si="11">IF(Q94="","",(Q94-(Q94-U94)/($U$5-$Q$5)*($S$5-$Q$5)))</f>
        <v>60</v>
      </c>
      <c r="T94" s="178"/>
      <c r="U94" s="179">
        <v>60</v>
      </c>
      <c r="V94" s="179"/>
      <c r="W94" s="179">
        <v>60</v>
      </c>
      <c r="X94" s="179"/>
      <c r="Y94" s="179">
        <v>60</v>
      </c>
      <c r="Z94" s="179">
        <v>60</v>
      </c>
      <c r="AA94" s="179">
        <v>60</v>
      </c>
      <c r="AB94" s="179">
        <v>59.4</v>
      </c>
      <c r="AC94" s="179">
        <v>55.1</v>
      </c>
      <c r="AD94" s="179">
        <v>50.2</v>
      </c>
      <c r="AE94" s="179">
        <v>44.6</v>
      </c>
      <c r="AF94" s="179">
        <v>39.6</v>
      </c>
      <c r="AG94" s="180">
        <v>34.5</v>
      </c>
      <c r="AH94" s="1345"/>
      <c r="AI94" s="1345"/>
    </row>
    <row r="95" spans="2:35" x14ac:dyDescent="0.2">
      <c r="B95" s="1017"/>
      <c r="C95" s="1020"/>
      <c r="D95" s="1024"/>
      <c r="E95" s="1025"/>
      <c r="F95" s="1250"/>
      <c r="G95" s="1236"/>
      <c r="H95" s="176" t="s">
        <v>35</v>
      </c>
      <c r="I95" s="1389"/>
      <c r="J95" s="177"/>
      <c r="K95" s="178" t="s">
        <v>9</v>
      </c>
      <c r="L95" s="179">
        <v>60</v>
      </c>
      <c r="M95" s="178"/>
      <c r="N95" s="788">
        <f t="shared" si="9"/>
        <v>60</v>
      </c>
      <c r="O95" s="179">
        <v>60</v>
      </c>
      <c r="P95" s="179"/>
      <c r="Q95" s="179">
        <v>60</v>
      </c>
      <c r="R95" s="788">
        <f t="shared" si="10"/>
        <v>60</v>
      </c>
      <c r="S95" s="788">
        <f t="shared" si="11"/>
        <v>60</v>
      </c>
      <c r="T95" s="178"/>
      <c r="U95" s="179">
        <v>60</v>
      </c>
      <c r="V95" s="179"/>
      <c r="W95" s="179">
        <v>60</v>
      </c>
      <c r="X95" s="179"/>
      <c r="Y95" s="179">
        <v>60</v>
      </c>
      <c r="Z95" s="179">
        <v>60</v>
      </c>
      <c r="AA95" s="179">
        <v>60</v>
      </c>
      <c r="AB95" s="179">
        <v>59.4</v>
      </c>
      <c r="AC95" s="179">
        <v>55.1</v>
      </c>
      <c r="AD95" s="179">
        <v>50.2</v>
      </c>
      <c r="AE95" s="179">
        <v>44.6</v>
      </c>
      <c r="AF95" s="179">
        <v>39.6</v>
      </c>
      <c r="AG95" s="180">
        <v>34.5</v>
      </c>
      <c r="AH95" s="1345"/>
      <c r="AI95" s="1345"/>
    </row>
    <row r="96" spans="2:35" x14ac:dyDescent="0.2">
      <c r="B96" s="1018"/>
      <c r="C96" s="1021"/>
      <c r="D96" s="1026"/>
      <c r="E96" s="1027"/>
      <c r="F96" s="1251"/>
      <c r="G96" s="1237"/>
      <c r="H96" s="176" t="s">
        <v>10</v>
      </c>
      <c r="I96" s="1389"/>
      <c r="J96" s="177"/>
      <c r="K96" s="178" t="s">
        <v>9</v>
      </c>
      <c r="L96" s="179">
        <v>60</v>
      </c>
      <c r="M96" s="178"/>
      <c r="N96" s="788">
        <f t="shared" si="9"/>
        <v>60</v>
      </c>
      <c r="O96" s="179">
        <v>60</v>
      </c>
      <c r="P96" s="179"/>
      <c r="Q96" s="179">
        <v>60</v>
      </c>
      <c r="R96" s="788">
        <f t="shared" si="10"/>
        <v>60</v>
      </c>
      <c r="S96" s="788">
        <f t="shared" si="11"/>
        <v>60</v>
      </c>
      <c r="T96" s="178"/>
      <c r="U96" s="179">
        <v>60</v>
      </c>
      <c r="V96" s="179"/>
      <c r="W96" s="179">
        <v>60</v>
      </c>
      <c r="X96" s="179"/>
      <c r="Y96" s="179">
        <v>60</v>
      </c>
      <c r="Z96" s="179">
        <v>60</v>
      </c>
      <c r="AA96" s="179">
        <v>60</v>
      </c>
      <c r="AB96" s="179">
        <v>59.4</v>
      </c>
      <c r="AC96" s="179">
        <v>55.1</v>
      </c>
      <c r="AD96" s="179">
        <v>50.2</v>
      </c>
      <c r="AE96" s="179">
        <v>44.6</v>
      </c>
      <c r="AF96" s="179">
        <v>39.6</v>
      </c>
      <c r="AG96" s="180">
        <v>34.5</v>
      </c>
      <c r="AH96" s="1345"/>
      <c r="AI96" s="1345"/>
    </row>
    <row r="97" spans="2:35" x14ac:dyDescent="0.2">
      <c r="B97" s="1016" t="s">
        <v>102</v>
      </c>
      <c r="C97" s="1273" t="s">
        <v>189</v>
      </c>
      <c r="D97" s="1022" t="s">
        <v>75</v>
      </c>
      <c r="E97" s="1023"/>
      <c r="F97" s="1249" t="s">
        <v>187</v>
      </c>
      <c r="G97" s="1235" t="s">
        <v>208</v>
      </c>
      <c r="H97" s="176">
        <v>1992</v>
      </c>
      <c r="I97" s="1389"/>
      <c r="J97" s="267">
        <v>60</v>
      </c>
      <c r="K97" s="268">
        <v>60</v>
      </c>
      <c r="L97" s="179">
        <v>60</v>
      </c>
      <c r="M97" s="179"/>
      <c r="N97" s="788">
        <f t="shared" si="9"/>
        <v>60</v>
      </c>
      <c r="O97" s="179">
        <v>60</v>
      </c>
      <c r="P97" s="179"/>
      <c r="Q97" s="179">
        <v>60</v>
      </c>
      <c r="R97" s="788">
        <f t="shared" si="10"/>
        <v>60</v>
      </c>
      <c r="S97" s="788">
        <f t="shared" si="11"/>
        <v>60</v>
      </c>
      <c r="T97" s="179"/>
      <c r="U97" s="179">
        <v>60</v>
      </c>
      <c r="V97" s="179"/>
      <c r="W97" s="179">
        <v>60</v>
      </c>
      <c r="X97" s="179"/>
      <c r="Y97" s="179">
        <v>60</v>
      </c>
      <c r="Z97" s="179">
        <v>60</v>
      </c>
      <c r="AA97" s="179">
        <v>60</v>
      </c>
      <c r="AB97" s="179">
        <v>59.4</v>
      </c>
      <c r="AC97" s="179">
        <v>55.1</v>
      </c>
      <c r="AD97" s="179">
        <v>50.2</v>
      </c>
      <c r="AE97" s="179">
        <v>44.6</v>
      </c>
      <c r="AF97" s="179">
        <v>39.6</v>
      </c>
      <c r="AG97" s="180">
        <v>34.5</v>
      </c>
      <c r="AH97" s="1345"/>
      <c r="AI97" s="1345"/>
    </row>
    <row r="98" spans="2:35" x14ac:dyDescent="0.2">
      <c r="B98" s="1017"/>
      <c r="C98" s="1274"/>
      <c r="D98" s="1024"/>
      <c r="E98" s="1025"/>
      <c r="F98" s="1250"/>
      <c r="G98" s="1236"/>
      <c r="H98" s="176" t="s">
        <v>11</v>
      </c>
      <c r="I98" s="1389"/>
      <c r="J98" s="177"/>
      <c r="K98" s="178" t="s">
        <v>9</v>
      </c>
      <c r="L98" s="179">
        <v>60</v>
      </c>
      <c r="M98" s="178"/>
      <c r="N98" s="788">
        <f t="shared" si="9"/>
        <v>60</v>
      </c>
      <c r="O98" s="179">
        <v>60</v>
      </c>
      <c r="P98" s="179"/>
      <c r="Q98" s="179">
        <v>60</v>
      </c>
      <c r="R98" s="788">
        <f t="shared" si="10"/>
        <v>60</v>
      </c>
      <c r="S98" s="788">
        <f t="shared" si="11"/>
        <v>60</v>
      </c>
      <c r="T98" s="178"/>
      <c r="U98" s="179">
        <v>60</v>
      </c>
      <c r="V98" s="179"/>
      <c r="W98" s="179">
        <v>60</v>
      </c>
      <c r="X98" s="179"/>
      <c r="Y98" s="179">
        <v>60</v>
      </c>
      <c r="Z98" s="179">
        <v>60</v>
      </c>
      <c r="AA98" s="179">
        <v>60</v>
      </c>
      <c r="AB98" s="179">
        <v>59.4</v>
      </c>
      <c r="AC98" s="179">
        <v>55.1</v>
      </c>
      <c r="AD98" s="179">
        <v>50.2</v>
      </c>
      <c r="AE98" s="179">
        <v>44.6</v>
      </c>
      <c r="AF98" s="179">
        <v>39.6</v>
      </c>
      <c r="AG98" s="180">
        <v>34.5</v>
      </c>
      <c r="AH98" s="1345"/>
      <c r="AI98" s="1345"/>
    </row>
    <row r="99" spans="2:35" x14ac:dyDescent="0.2">
      <c r="B99" s="1017"/>
      <c r="C99" s="1274"/>
      <c r="D99" s="1024"/>
      <c r="E99" s="1025"/>
      <c r="F99" s="1250"/>
      <c r="G99" s="1236"/>
      <c r="H99" s="176" t="s">
        <v>12</v>
      </c>
      <c r="I99" s="1389"/>
      <c r="J99" s="177"/>
      <c r="K99" s="178" t="s">
        <v>9</v>
      </c>
      <c r="L99" s="179">
        <v>60</v>
      </c>
      <c r="M99" s="178"/>
      <c r="N99" s="788">
        <f t="shared" si="9"/>
        <v>60</v>
      </c>
      <c r="O99" s="179">
        <v>60</v>
      </c>
      <c r="P99" s="179"/>
      <c r="Q99" s="179">
        <v>60</v>
      </c>
      <c r="R99" s="788">
        <f t="shared" si="10"/>
        <v>60</v>
      </c>
      <c r="S99" s="788">
        <f t="shared" si="11"/>
        <v>60</v>
      </c>
      <c r="T99" s="178"/>
      <c r="U99" s="179">
        <v>60</v>
      </c>
      <c r="V99" s="179"/>
      <c r="W99" s="179">
        <v>60</v>
      </c>
      <c r="X99" s="179"/>
      <c r="Y99" s="179">
        <v>60</v>
      </c>
      <c r="Z99" s="179">
        <v>60</v>
      </c>
      <c r="AA99" s="179">
        <v>60</v>
      </c>
      <c r="AB99" s="179">
        <v>59.4</v>
      </c>
      <c r="AC99" s="179">
        <v>55.1</v>
      </c>
      <c r="AD99" s="179">
        <v>50.2</v>
      </c>
      <c r="AE99" s="179">
        <v>44.6</v>
      </c>
      <c r="AF99" s="179">
        <v>39.6</v>
      </c>
      <c r="AG99" s="180">
        <v>34.5</v>
      </c>
      <c r="AH99" s="1345"/>
      <c r="AI99" s="1345"/>
    </row>
    <row r="100" spans="2:35" x14ac:dyDescent="0.2">
      <c r="B100" s="1018"/>
      <c r="C100" s="1275"/>
      <c r="D100" s="1026"/>
      <c r="E100" s="1027"/>
      <c r="F100" s="1251"/>
      <c r="G100" s="1237"/>
      <c r="H100" s="176" t="s">
        <v>13</v>
      </c>
      <c r="I100" s="1389"/>
      <c r="J100" s="177"/>
      <c r="K100" s="178" t="s">
        <v>9</v>
      </c>
      <c r="L100" s="179">
        <v>60</v>
      </c>
      <c r="M100" s="178"/>
      <c r="N100" s="788">
        <f t="shared" si="9"/>
        <v>60</v>
      </c>
      <c r="O100" s="179">
        <v>60</v>
      </c>
      <c r="P100" s="179"/>
      <c r="Q100" s="179">
        <v>60</v>
      </c>
      <c r="R100" s="788">
        <f t="shared" si="10"/>
        <v>60</v>
      </c>
      <c r="S100" s="788">
        <f t="shared" si="11"/>
        <v>60</v>
      </c>
      <c r="T100" s="178"/>
      <c r="U100" s="179">
        <v>60</v>
      </c>
      <c r="V100" s="179"/>
      <c r="W100" s="179">
        <v>60</v>
      </c>
      <c r="X100" s="179"/>
      <c r="Y100" s="179">
        <v>60</v>
      </c>
      <c r="Z100" s="179">
        <v>60</v>
      </c>
      <c r="AA100" s="179">
        <v>60</v>
      </c>
      <c r="AB100" s="179">
        <v>59.4</v>
      </c>
      <c r="AC100" s="179">
        <v>55.1</v>
      </c>
      <c r="AD100" s="179">
        <v>50.2</v>
      </c>
      <c r="AE100" s="179">
        <v>44.6</v>
      </c>
      <c r="AF100" s="179">
        <v>39.6</v>
      </c>
      <c r="AG100" s="180">
        <v>34.5</v>
      </c>
      <c r="AH100" s="1345"/>
      <c r="AI100" s="1345"/>
    </row>
    <row r="101" spans="2:35" x14ac:dyDescent="0.2">
      <c r="B101" s="1016" t="s">
        <v>102</v>
      </c>
      <c r="C101" s="1273" t="s">
        <v>150</v>
      </c>
      <c r="D101" s="1022" t="s">
        <v>75</v>
      </c>
      <c r="E101" s="1023"/>
      <c r="F101" s="1249" t="s">
        <v>187</v>
      </c>
      <c r="G101" s="1235" t="s">
        <v>208</v>
      </c>
      <c r="H101" s="176">
        <v>1995</v>
      </c>
      <c r="I101" s="1389"/>
      <c r="J101" s="267">
        <v>60</v>
      </c>
      <c r="K101" s="268">
        <v>60</v>
      </c>
      <c r="L101" s="179">
        <v>60</v>
      </c>
      <c r="M101" s="179"/>
      <c r="N101" s="788">
        <f t="shared" si="9"/>
        <v>60</v>
      </c>
      <c r="O101" s="179">
        <v>60</v>
      </c>
      <c r="P101" s="179"/>
      <c r="Q101" s="179">
        <v>60</v>
      </c>
      <c r="R101" s="788">
        <f t="shared" si="10"/>
        <v>60</v>
      </c>
      <c r="S101" s="788">
        <f t="shared" si="11"/>
        <v>60</v>
      </c>
      <c r="T101" s="179"/>
      <c r="U101" s="179">
        <v>60</v>
      </c>
      <c r="V101" s="179"/>
      <c r="W101" s="179">
        <v>60</v>
      </c>
      <c r="X101" s="179"/>
      <c r="Y101" s="179">
        <v>60</v>
      </c>
      <c r="Z101" s="179">
        <v>60</v>
      </c>
      <c r="AA101" s="179">
        <v>60</v>
      </c>
      <c r="AB101" s="179">
        <v>59.4</v>
      </c>
      <c r="AC101" s="179">
        <v>55.1</v>
      </c>
      <c r="AD101" s="179">
        <v>50.2</v>
      </c>
      <c r="AE101" s="179">
        <v>44.6</v>
      </c>
      <c r="AF101" s="179">
        <v>39.6</v>
      </c>
      <c r="AG101" s="180">
        <v>34.5</v>
      </c>
      <c r="AH101" s="1345"/>
      <c r="AI101" s="1345"/>
    </row>
    <row r="102" spans="2:35" x14ac:dyDescent="0.2">
      <c r="B102" s="1017"/>
      <c r="C102" s="1274"/>
      <c r="D102" s="1024"/>
      <c r="E102" s="1025"/>
      <c r="F102" s="1250"/>
      <c r="G102" s="1236"/>
      <c r="H102" s="176" t="s">
        <v>26</v>
      </c>
      <c r="I102" s="1389"/>
      <c r="J102" s="177"/>
      <c r="K102" s="178" t="s">
        <v>9</v>
      </c>
      <c r="L102" s="179">
        <v>60</v>
      </c>
      <c r="M102" s="178"/>
      <c r="N102" s="788">
        <f t="shared" si="9"/>
        <v>60</v>
      </c>
      <c r="O102" s="179">
        <v>60</v>
      </c>
      <c r="P102" s="179"/>
      <c r="Q102" s="179">
        <v>60</v>
      </c>
      <c r="R102" s="788">
        <f t="shared" si="10"/>
        <v>60</v>
      </c>
      <c r="S102" s="788">
        <f t="shared" si="11"/>
        <v>60</v>
      </c>
      <c r="T102" s="178"/>
      <c r="U102" s="179">
        <v>60</v>
      </c>
      <c r="V102" s="179"/>
      <c r="W102" s="179">
        <v>60</v>
      </c>
      <c r="X102" s="179"/>
      <c r="Y102" s="179">
        <v>60</v>
      </c>
      <c r="Z102" s="179">
        <v>60</v>
      </c>
      <c r="AA102" s="179">
        <v>60</v>
      </c>
      <c r="AB102" s="179">
        <v>59.4</v>
      </c>
      <c r="AC102" s="179">
        <v>55.1</v>
      </c>
      <c r="AD102" s="179">
        <v>50.2</v>
      </c>
      <c r="AE102" s="179">
        <v>44.6</v>
      </c>
      <c r="AF102" s="179">
        <v>39.6</v>
      </c>
      <c r="AG102" s="180">
        <v>34.5</v>
      </c>
      <c r="AH102" s="1345"/>
      <c r="AI102" s="1345"/>
    </row>
    <row r="103" spans="2:35" x14ac:dyDescent="0.2">
      <c r="B103" s="1017"/>
      <c r="C103" s="1274"/>
      <c r="D103" s="1024"/>
      <c r="E103" s="1025"/>
      <c r="F103" s="1250"/>
      <c r="G103" s="1236"/>
      <c r="H103" s="176" t="s">
        <v>15</v>
      </c>
      <c r="I103" s="1389"/>
      <c r="J103" s="177"/>
      <c r="K103" s="178" t="s">
        <v>9</v>
      </c>
      <c r="L103" s="179">
        <v>60</v>
      </c>
      <c r="M103" s="178"/>
      <c r="N103" s="788">
        <f t="shared" si="9"/>
        <v>60</v>
      </c>
      <c r="O103" s="179">
        <v>60</v>
      </c>
      <c r="P103" s="179"/>
      <c r="Q103" s="179">
        <v>60</v>
      </c>
      <c r="R103" s="788">
        <f t="shared" si="10"/>
        <v>60</v>
      </c>
      <c r="S103" s="788">
        <f t="shared" si="11"/>
        <v>60</v>
      </c>
      <c r="T103" s="178"/>
      <c r="U103" s="179">
        <v>60</v>
      </c>
      <c r="V103" s="179"/>
      <c r="W103" s="179">
        <v>60</v>
      </c>
      <c r="X103" s="179"/>
      <c r="Y103" s="179">
        <v>60</v>
      </c>
      <c r="Z103" s="179">
        <v>60</v>
      </c>
      <c r="AA103" s="179">
        <v>60</v>
      </c>
      <c r="AB103" s="179">
        <v>59.4</v>
      </c>
      <c r="AC103" s="179">
        <v>55.1</v>
      </c>
      <c r="AD103" s="179">
        <v>50.2</v>
      </c>
      <c r="AE103" s="179">
        <v>44.6</v>
      </c>
      <c r="AF103" s="179">
        <v>39.6</v>
      </c>
      <c r="AG103" s="180">
        <v>34.5</v>
      </c>
      <c r="AH103" s="1345"/>
      <c r="AI103" s="1345"/>
    </row>
    <row r="104" spans="2:35" x14ac:dyDescent="0.2">
      <c r="B104" s="1018"/>
      <c r="C104" s="1275"/>
      <c r="D104" s="1026"/>
      <c r="E104" s="1027"/>
      <c r="F104" s="1251"/>
      <c r="G104" s="1237"/>
      <c r="H104" s="176" t="s">
        <v>27</v>
      </c>
      <c r="I104" s="1389"/>
      <c r="J104" s="177"/>
      <c r="K104" s="178" t="s">
        <v>9</v>
      </c>
      <c r="L104" s="179">
        <v>60</v>
      </c>
      <c r="M104" s="178"/>
      <c r="N104" s="788">
        <f t="shared" si="9"/>
        <v>60</v>
      </c>
      <c r="O104" s="179">
        <v>60</v>
      </c>
      <c r="P104" s="179"/>
      <c r="Q104" s="179">
        <v>60</v>
      </c>
      <c r="R104" s="788">
        <f t="shared" si="10"/>
        <v>60</v>
      </c>
      <c r="S104" s="788">
        <f t="shared" si="11"/>
        <v>60</v>
      </c>
      <c r="T104" s="178"/>
      <c r="U104" s="179">
        <v>60</v>
      </c>
      <c r="V104" s="179"/>
      <c r="W104" s="179">
        <v>60</v>
      </c>
      <c r="X104" s="179"/>
      <c r="Y104" s="179">
        <v>60</v>
      </c>
      <c r="Z104" s="179">
        <v>60</v>
      </c>
      <c r="AA104" s="179">
        <v>60</v>
      </c>
      <c r="AB104" s="179">
        <v>59.4</v>
      </c>
      <c r="AC104" s="179">
        <v>55.1</v>
      </c>
      <c r="AD104" s="179">
        <v>50.2</v>
      </c>
      <c r="AE104" s="179">
        <v>44.6</v>
      </c>
      <c r="AF104" s="179">
        <v>39.6</v>
      </c>
      <c r="AG104" s="180">
        <v>34.5</v>
      </c>
      <c r="AH104" s="1345"/>
      <c r="AI104" s="1345"/>
    </row>
    <row r="105" spans="2:35" x14ac:dyDescent="0.2">
      <c r="B105" s="1016" t="s">
        <v>102</v>
      </c>
      <c r="C105" s="1019" t="s">
        <v>100</v>
      </c>
      <c r="D105" s="1022" t="s">
        <v>75</v>
      </c>
      <c r="E105" s="1023"/>
      <c r="F105" s="1249" t="s">
        <v>187</v>
      </c>
      <c r="G105" s="1235" t="s">
        <v>208</v>
      </c>
      <c r="H105" s="176">
        <v>1998</v>
      </c>
      <c r="I105" s="1389"/>
      <c r="J105" s="267">
        <v>60</v>
      </c>
      <c r="K105" s="268">
        <v>60</v>
      </c>
      <c r="L105" s="179">
        <v>60</v>
      </c>
      <c r="M105" s="179"/>
      <c r="N105" s="788">
        <f t="shared" si="9"/>
        <v>60</v>
      </c>
      <c r="O105" s="179">
        <v>60</v>
      </c>
      <c r="P105" s="179"/>
      <c r="Q105" s="179">
        <v>60</v>
      </c>
      <c r="R105" s="788">
        <f t="shared" si="10"/>
        <v>60</v>
      </c>
      <c r="S105" s="788">
        <f t="shared" si="11"/>
        <v>60</v>
      </c>
      <c r="T105" s="179"/>
      <c r="U105" s="179">
        <v>60</v>
      </c>
      <c r="V105" s="179"/>
      <c r="W105" s="179">
        <v>60</v>
      </c>
      <c r="X105" s="179"/>
      <c r="Y105" s="179">
        <v>60</v>
      </c>
      <c r="Z105" s="179">
        <v>60</v>
      </c>
      <c r="AA105" s="179">
        <v>60</v>
      </c>
      <c r="AB105" s="179">
        <v>59.4</v>
      </c>
      <c r="AC105" s="179">
        <v>55.1</v>
      </c>
      <c r="AD105" s="179">
        <v>50.2</v>
      </c>
      <c r="AE105" s="179">
        <v>44.6</v>
      </c>
      <c r="AF105" s="179">
        <v>39.6</v>
      </c>
      <c r="AG105" s="180">
        <v>34.5</v>
      </c>
      <c r="AH105" s="1345"/>
      <c r="AI105" s="1345"/>
    </row>
    <row r="106" spans="2:35" x14ac:dyDescent="0.2">
      <c r="B106" s="1017"/>
      <c r="C106" s="1020"/>
      <c r="D106" s="1024"/>
      <c r="E106" s="1025"/>
      <c r="F106" s="1250"/>
      <c r="G106" s="1236"/>
      <c r="H106" s="176" t="s">
        <v>17</v>
      </c>
      <c r="I106" s="1389"/>
      <c r="J106" s="246">
        <v>60</v>
      </c>
      <c r="K106" s="179">
        <v>60</v>
      </c>
      <c r="L106" s="179">
        <v>60</v>
      </c>
      <c r="M106" s="179"/>
      <c r="N106" s="788">
        <f t="shared" si="9"/>
        <v>60</v>
      </c>
      <c r="O106" s="179">
        <v>60</v>
      </c>
      <c r="P106" s="179"/>
      <c r="Q106" s="179">
        <v>60</v>
      </c>
      <c r="R106" s="788">
        <f t="shared" si="10"/>
        <v>60</v>
      </c>
      <c r="S106" s="788">
        <f t="shared" si="11"/>
        <v>60</v>
      </c>
      <c r="T106" s="179"/>
      <c r="U106" s="179">
        <v>60</v>
      </c>
      <c r="V106" s="179"/>
      <c r="W106" s="179">
        <v>60</v>
      </c>
      <c r="X106" s="179"/>
      <c r="Y106" s="179">
        <v>60</v>
      </c>
      <c r="Z106" s="179">
        <v>60</v>
      </c>
      <c r="AA106" s="179">
        <v>60</v>
      </c>
      <c r="AB106" s="179">
        <v>59.3</v>
      </c>
      <c r="AC106" s="179">
        <v>55.1</v>
      </c>
      <c r="AD106" s="179">
        <v>50.2</v>
      </c>
      <c r="AE106" s="179">
        <v>44.8</v>
      </c>
      <c r="AF106" s="179">
        <v>39.4</v>
      </c>
      <c r="AG106" s="180">
        <v>34.6</v>
      </c>
      <c r="AH106" s="1345"/>
      <c r="AI106" s="1345"/>
    </row>
    <row r="107" spans="2:35" x14ac:dyDescent="0.2">
      <c r="B107" s="1018"/>
      <c r="C107" s="1021"/>
      <c r="D107" s="1026"/>
      <c r="E107" s="1027"/>
      <c r="F107" s="1251"/>
      <c r="G107" s="1237"/>
      <c r="H107" s="176" t="s">
        <v>18</v>
      </c>
      <c r="I107" s="1389"/>
      <c r="J107" s="177"/>
      <c r="K107" s="178" t="s">
        <v>9</v>
      </c>
      <c r="L107" s="179">
        <v>60</v>
      </c>
      <c r="M107" s="178"/>
      <c r="N107" s="788">
        <f t="shared" si="9"/>
        <v>60</v>
      </c>
      <c r="O107" s="179">
        <v>60</v>
      </c>
      <c r="P107" s="179"/>
      <c r="Q107" s="179">
        <v>60</v>
      </c>
      <c r="R107" s="788">
        <f t="shared" si="10"/>
        <v>60</v>
      </c>
      <c r="S107" s="788">
        <f t="shared" si="11"/>
        <v>60</v>
      </c>
      <c r="T107" s="178"/>
      <c r="U107" s="179">
        <v>60</v>
      </c>
      <c r="V107" s="179"/>
      <c r="W107" s="179">
        <v>60</v>
      </c>
      <c r="X107" s="179"/>
      <c r="Y107" s="179">
        <v>60</v>
      </c>
      <c r="Z107" s="179">
        <v>60</v>
      </c>
      <c r="AA107" s="179">
        <v>60</v>
      </c>
      <c r="AB107" s="179">
        <v>59.3</v>
      </c>
      <c r="AC107" s="179">
        <v>55.1</v>
      </c>
      <c r="AD107" s="179">
        <v>50.2</v>
      </c>
      <c r="AE107" s="179">
        <v>44.8</v>
      </c>
      <c r="AF107" s="179">
        <v>39.4</v>
      </c>
      <c r="AG107" s="180">
        <v>34.6</v>
      </c>
      <c r="AH107" s="1345"/>
      <c r="AI107" s="1345"/>
    </row>
    <row r="108" spans="2:35" x14ac:dyDescent="0.2">
      <c r="B108" s="1016" t="s">
        <v>102</v>
      </c>
      <c r="C108" s="1019" t="s">
        <v>150</v>
      </c>
      <c r="D108" s="1022" t="s">
        <v>75</v>
      </c>
      <c r="E108" s="1023"/>
      <c r="F108" s="1249" t="s">
        <v>186</v>
      </c>
      <c r="G108" s="1235" t="s">
        <v>208</v>
      </c>
      <c r="H108" s="176">
        <v>2001</v>
      </c>
      <c r="I108" s="1389"/>
      <c r="J108" s="267">
        <v>60</v>
      </c>
      <c r="K108" s="268">
        <v>60</v>
      </c>
      <c r="L108" s="179">
        <v>60</v>
      </c>
      <c r="M108" s="179"/>
      <c r="N108" s="788">
        <f t="shared" si="9"/>
        <v>60</v>
      </c>
      <c r="O108" s="179">
        <v>60</v>
      </c>
      <c r="P108" s="179"/>
      <c r="Q108" s="179">
        <v>60</v>
      </c>
      <c r="R108" s="788">
        <f t="shared" si="10"/>
        <v>60</v>
      </c>
      <c r="S108" s="788">
        <f t="shared" si="11"/>
        <v>60</v>
      </c>
      <c r="T108" s="179"/>
      <c r="U108" s="179">
        <v>60</v>
      </c>
      <c r="V108" s="179"/>
      <c r="W108" s="179">
        <v>60</v>
      </c>
      <c r="X108" s="179"/>
      <c r="Y108" s="179">
        <v>60</v>
      </c>
      <c r="Z108" s="179">
        <v>60</v>
      </c>
      <c r="AA108" s="179">
        <v>60</v>
      </c>
      <c r="AB108" s="179">
        <v>59.3</v>
      </c>
      <c r="AC108" s="179">
        <v>55.1</v>
      </c>
      <c r="AD108" s="179">
        <v>50.2</v>
      </c>
      <c r="AE108" s="179">
        <v>44.8</v>
      </c>
      <c r="AF108" s="179">
        <v>39.4</v>
      </c>
      <c r="AG108" s="180">
        <v>34.6</v>
      </c>
      <c r="AH108" s="1345"/>
      <c r="AI108" s="1345"/>
    </row>
    <row r="109" spans="2:35" x14ac:dyDescent="0.2">
      <c r="B109" s="1017"/>
      <c r="C109" s="1020"/>
      <c r="D109" s="1024"/>
      <c r="E109" s="1025"/>
      <c r="F109" s="1250"/>
      <c r="G109" s="1236"/>
      <c r="H109" s="176" t="s">
        <v>20</v>
      </c>
      <c r="I109" s="1389"/>
      <c r="J109" s="177"/>
      <c r="K109" s="178" t="s">
        <v>9</v>
      </c>
      <c r="L109" s="179">
        <v>60</v>
      </c>
      <c r="M109" s="178"/>
      <c r="N109" s="788">
        <f t="shared" si="9"/>
        <v>60</v>
      </c>
      <c r="O109" s="179">
        <v>60</v>
      </c>
      <c r="P109" s="179"/>
      <c r="Q109" s="179">
        <v>60</v>
      </c>
      <c r="R109" s="788">
        <f t="shared" si="10"/>
        <v>60</v>
      </c>
      <c r="S109" s="788">
        <f t="shared" si="11"/>
        <v>60</v>
      </c>
      <c r="T109" s="178"/>
      <c r="U109" s="179">
        <v>60</v>
      </c>
      <c r="V109" s="179"/>
      <c r="W109" s="179">
        <v>60</v>
      </c>
      <c r="X109" s="179"/>
      <c r="Y109" s="179">
        <v>60</v>
      </c>
      <c r="Z109" s="179">
        <v>60</v>
      </c>
      <c r="AA109" s="179">
        <v>60</v>
      </c>
      <c r="AB109" s="179">
        <v>59.3</v>
      </c>
      <c r="AC109" s="179">
        <v>55.1</v>
      </c>
      <c r="AD109" s="179">
        <v>50.2</v>
      </c>
      <c r="AE109" s="179">
        <v>44.8</v>
      </c>
      <c r="AF109" s="179">
        <v>39.4</v>
      </c>
      <c r="AG109" s="180">
        <v>34.6</v>
      </c>
      <c r="AH109" s="1345"/>
      <c r="AI109" s="1345"/>
    </row>
    <row r="110" spans="2:35" x14ac:dyDescent="0.2">
      <c r="B110" s="1018"/>
      <c r="C110" s="1021"/>
      <c r="D110" s="1026"/>
      <c r="E110" s="1027"/>
      <c r="F110" s="1251"/>
      <c r="G110" s="1237"/>
      <c r="H110" s="176" t="s">
        <v>21</v>
      </c>
      <c r="I110" s="1389"/>
      <c r="J110" s="177"/>
      <c r="K110" s="178" t="s">
        <v>9</v>
      </c>
      <c r="L110" s="179">
        <v>60</v>
      </c>
      <c r="M110" s="178"/>
      <c r="N110" s="788">
        <f t="shared" si="9"/>
        <v>60</v>
      </c>
      <c r="O110" s="179">
        <v>60</v>
      </c>
      <c r="P110" s="179"/>
      <c r="Q110" s="179">
        <v>60</v>
      </c>
      <c r="R110" s="788">
        <f t="shared" si="10"/>
        <v>60</v>
      </c>
      <c r="S110" s="788">
        <f t="shared" si="11"/>
        <v>60</v>
      </c>
      <c r="T110" s="178"/>
      <c r="U110" s="179">
        <v>60</v>
      </c>
      <c r="V110" s="179"/>
      <c r="W110" s="179">
        <v>60</v>
      </c>
      <c r="X110" s="179"/>
      <c r="Y110" s="179">
        <v>60</v>
      </c>
      <c r="Z110" s="179">
        <v>60</v>
      </c>
      <c r="AA110" s="179">
        <v>60</v>
      </c>
      <c r="AB110" s="179">
        <v>59.3</v>
      </c>
      <c r="AC110" s="179">
        <v>55.1</v>
      </c>
      <c r="AD110" s="179">
        <v>50.2</v>
      </c>
      <c r="AE110" s="179">
        <v>44.8</v>
      </c>
      <c r="AF110" s="179">
        <v>39.4</v>
      </c>
      <c r="AG110" s="180">
        <v>34.6</v>
      </c>
      <c r="AH110" s="1345"/>
      <c r="AI110" s="1345"/>
    </row>
    <row r="111" spans="2:35" x14ac:dyDescent="0.2">
      <c r="B111" s="1016" t="s">
        <v>102</v>
      </c>
      <c r="C111" s="1019" t="s">
        <v>100</v>
      </c>
      <c r="D111" s="1022" t="s">
        <v>75</v>
      </c>
      <c r="E111" s="1023"/>
      <c r="F111" s="1249" t="s">
        <v>186</v>
      </c>
      <c r="G111" s="1235" t="s">
        <v>208</v>
      </c>
      <c r="H111" s="176">
        <v>2004</v>
      </c>
      <c r="I111" s="1389"/>
      <c r="J111" s="267">
        <v>60</v>
      </c>
      <c r="K111" s="268">
        <v>60</v>
      </c>
      <c r="L111" s="179">
        <v>60</v>
      </c>
      <c r="M111" s="179"/>
      <c r="N111" s="788">
        <f t="shared" si="9"/>
        <v>60</v>
      </c>
      <c r="O111" s="179">
        <v>60</v>
      </c>
      <c r="P111" s="179"/>
      <c r="Q111" s="179">
        <v>60</v>
      </c>
      <c r="R111" s="788">
        <f t="shared" si="10"/>
        <v>60</v>
      </c>
      <c r="S111" s="788">
        <f t="shared" si="11"/>
        <v>60</v>
      </c>
      <c r="T111" s="179"/>
      <c r="U111" s="179">
        <v>60</v>
      </c>
      <c r="V111" s="179"/>
      <c r="W111" s="179">
        <v>60</v>
      </c>
      <c r="X111" s="179"/>
      <c r="Y111" s="179">
        <v>60</v>
      </c>
      <c r="Z111" s="179">
        <v>60</v>
      </c>
      <c r="AA111" s="179">
        <v>60</v>
      </c>
      <c r="AB111" s="179">
        <v>59.3</v>
      </c>
      <c r="AC111" s="179">
        <v>55.1</v>
      </c>
      <c r="AD111" s="179">
        <v>50.2</v>
      </c>
      <c r="AE111" s="179">
        <v>44.8</v>
      </c>
      <c r="AF111" s="179">
        <v>39.4</v>
      </c>
      <c r="AG111" s="180">
        <v>34.6</v>
      </c>
      <c r="AH111" s="1345"/>
      <c r="AI111" s="1345"/>
    </row>
    <row r="112" spans="2:35" x14ac:dyDescent="0.2">
      <c r="B112" s="1017"/>
      <c r="C112" s="1020"/>
      <c r="D112" s="1024"/>
      <c r="E112" s="1025"/>
      <c r="F112" s="1250"/>
      <c r="G112" s="1236"/>
      <c r="H112" s="176" t="s">
        <v>22</v>
      </c>
      <c r="I112" s="1389"/>
      <c r="J112" s="177"/>
      <c r="K112" s="178" t="s">
        <v>9</v>
      </c>
      <c r="L112" s="179">
        <v>60</v>
      </c>
      <c r="M112" s="178"/>
      <c r="N112" s="788">
        <f t="shared" si="9"/>
        <v>60</v>
      </c>
      <c r="O112" s="179">
        <v>60</v>
      </c>
      <c r="P112" s="179"/>
      <c r="Q112" s="179">
        <v>60</v>
      </c>
      <c r="R112" s="788">
        <f t="shared" si="10"/>
        <v>60</v>
      </c>
      <c r="S112" s="788">
        <f t="shared" si="11"/>
        <v>60</v>
      </c>
      <c r="T112" s="178"/>
      <c r="U112" s="179">
        <v>60</v>
      </c>
      <c r="V112" s="179"/>
      <c r="W112" s="179">
        <v>60</v>
      </c>
      <c r="X112" s="179"/>
      <c r="Y112" s="179">
        <v>60</v>
      </c>
      <c r="Z112" s="179">
        <v>60</v>
      </c>
      <c r="AA112" s="179">
        <v>60</v>
      </c>
      <c r="AB112" s="179">
        <v>59.3</v>
      </c>
      <c r="AC112" s="179">
        <v>55.1</v>
      </c>
      <c r="AD112" s="179">
        <v>50.2</v>
      </c>
      <c r="AE112" s="179">
        <v>44.8</v>
      </c>
      <c r="AF112" s="179">
        <v>39.4</v>
      </c>
      <c r="AG112" s="180">
        <v>34.6</v>
      </c>
      <c r="AH112" s="1345"/>
      <c r="AI112" s="1345"/>
    </row>
    <row r="113" spans="2:35" x14ac:dyDescent="0.2">
      <c r="B113" s="1018"/>
      <c r="C113" s="1021"/>
      <c r="D113" s="1026"/>
      <c r="E113" s="1027"/>
      <c r="F113" s="1251"/>
      <c r="G113" s="1237"/>
      <c r="H113" s="176" t="s">
        <v>23</v>
      </c>
      <c r="I113" s="1389"/>
      <c r="J113" s="177"/>
      <c r="K113" s="178" t="s">
        <v>9</v>
      </c>
      <c r="L113" s="179">
        <v>60</v>
      </c>
      <c r="M113" s="178"/>
      <c r="N113" s="788">
        <f t="shared" si="9"/>
        <v>60</v>
      </c>
      <c r="O113" s="179">
        <v>60</v>
      </c>
      <c r="P113" s="179"/>
      <c r="Q113" s="179">
        <v>60</v>
      </c>
      <c r="R113" s="788">
        <f t="shared" si="10"/>
        <v>60</v>
      </c>
      <c r="S113" s="788">
        <f t="shared" si="11"/>
        <v>60</v>
      </c>
      <c r="T113" s="178"/>
      <c r="U113" s="179">
        <v>60</v>
      </c>
      <c r="V113" s="179"/>
      <c r="W113" s="179">
        <v>60</v>
      </c>
      <c r="X113" s="179"/>
      <c r="Y113" s="179">
        <v>60</v>
      </c>
      <c r="Z113" s="179">
        <v>60</v>
      </c>
      <c r="AA113" s="179">
        <v>60</v>
      </c>
      <c r="AB113" s="179">
        <v>59.3</v>
      </c>
      <c r="AC113" s="179">
        <v>55.1</v>
      </c>
      <c r="AD113" s="179">
        <v>50.2</v>
      </c>
      <c r="AE113" s="179">
        <v>44.8</v>
      </c>
      <c r="AF113" s="179">
        <v>39.4</v>
      </c>
      <c r="AG113" s="180">
        <v>34.6</v>
      </c>
      <c r="AH113" s="1345"/>
      <c r="AI113" s="1345"/>
    </row>
    <row r="114" spans="2:35" ht="13.5" thickBot="1" x14ac:dyDescent="0.25">
      <c r="B114" s="187" t="s">
        <v>102</v>
      </c>
      <c r="C114" s="220" t="s">
        <v>104</v>
      </c>
      <c r="D114" s="1247" t="s">
        <v>87</v>
      </c>
      <c r="E114" s="1248"/>
      <c r="F114" s="192" t="s">
        <v>186</v>
      </c>
      <c r="G114" s="193" t="s">
        <v>208</v>
      </c>
      <c r="H114" s="188">
        <v>2007</v>
      </c>
      <c r="I114" s="1390"/>
      <c r="J114" s="269">
        <v>60</v>
      </c>
      <c r="K114" s="270">
        <v>60</v>
      </c>
      <c r="L114" s="174">
        <v>60</v>
      </c>
      <c r="M114" s="879"/>
      <c r="N114" s="866">
        <f t="shared" si="9"/>
        <v>60</v>
      </c>
      <c r="O114" s="879">
        <v>60</v>
      </c>
      <c r="P114" s="879"/>
      <c r="Q114" s="879">
        <v>60</v>
      </c>
      <c r="R114" s="866">
        <f t="shared" si="10"/>
        <v>60</v>
      </c>
      <c r="S114" s="792">
        <f t="shared" si="11"/>
        <v>60</v>
      </c>
      <c r="T114" s="225"/>
      <c r="U114" s="225">
        <v>60</v>
      </c>
      <c r="V114" s="225"/>
      <c r="W114" s="225">
        <v>60</v>
      </c>
      <c r="X114" s="225"/>
      <c r="Y114" s="225">
        <v>60</v>
      </c>
      <c r="Z114" s="225">
        <v>60</v>
      </c>
      <c r="AA114" s="225">
        <v>60</v>
      </c>
      <c r="AB114" s="225">
        <v>59.3</v>
      </c>
      <c r="AC114" s="225">
        <v>55.1</v>
      </c>
      <c r="AD114" s="225">
        <v>50.2</v>
      </c>
      <c r="AE114" s="225">
        <v>44.8</v>
      </c>
      <c r="AF114" s="225">
        <v>39.4</v>
      </c>
      <c r="AG114" s="226">
        <v>34.6</v>
      </c>
      <c r="AH114" s="1345"/>
      <c r="AI114" s="1345"/>
    </row>
    <row r="115" spans="2:35" ht="13.5" thickBot="1" x14ac:dyDescent="0.25">
      <c r="B115" s="142"/>
      <c r="C115" s="247"/>
      <c r="D115" s="142"/>
      <c r="E115" s="142"/>
      <c r="F115" s="142"/>
      <c r="G115" s="196" t="s">
        <v>94</v>
      </c>
      <c r="H115" s="197"/>
      <c r="I115" s="197"/>
      <c r="J115" s="202">
        <f>MIN(J93:J114)</f>
        <v>60</v>
      </c>
      <c r="K115" s="199">
        <f>MIN(K93:K114)</f>
        <v>60</v>
      </c>
      <c r="L115" s="199">
        <f>MIN(L93:L114)</f>
        <v>60</v>
      </c>
      <c r="M115" s="199"/>
      <c r="N115" s="793">
        <f t="shared" si="9"/>
        <v>60</v>
      </c>
      <c r="O115" s="199">
        <f>MIN(O93:O114)</f>
        <v>60</v>
      </c>
      <c r="P115" s="199"/>
      <c r="Q115" s="199">
        <f>MIN(Q93:Q114)</f>
        <v>60</v>
      </c>
      <c r="R115" s="793">
        <f t="shared" si="10"/>
        <v>60</v>
      </c>
      <c r="S115" s="793">
        <f t="shared" si="11"/>
        <v>60</v>
      </c>
      <c r="T115" s="199"/>
      <c r="U115" s="199">
        <f>MIN(U93:U114)</f>
        <v>60</v>
      </c>
      <c r="V115" s="199"/>
      <c r="W115" s="199">
        <f>MIN(W93:W114)</f>
        <v>60</v>
      </c>
      <c r="X115" s="199"/>
      <c r="Y115" s="199">
        <f>MIN(Y93:Y114)</f>
        <v>60</v>
      </c>
      <c r="Z115" s="199">
        <f>MIN(Z93:Z114)</f>
        <v>60</v>
      </c>
      <c r="AA115" s="199">
        <f>MIN(AA93:AA114)</f>
        <v>60</v>
      </c>
      <c r="AB115" s="302"/>
      <c r="AC115" s="302"/>
      <c r="AD115" s="302"/>
      <c r="AE115" s="302"/>
      <c r="AF115" s="302"/>
      <c r="AG115" s="303"/>
      <c r="AH115" s="1346"/>
      <c r="AI115" s="1346"/>
    </row>
    <row r="116" spans="2:35" x14ac:dyDescent="0.2">
      <c r="G116" s="16"/>
      <c r="H116" s="16"/>
      <c r="I116" s="16"/>
      <c r="J116" s="16"/>
      <c r="K116" s="16"/>
      <c r="L116" s="16"/>
      <c r="M116" s="16"/>
      <c r="N116" s="773"/>
      <c r="O116" s="16"/>
      <c r="P116" s="16"/>
      <c r="Q116" s="16"/>
      <c r="R116" s="773"/>
      <c r="S116" s="773"/>
      <c r="T116" s="16"/>
      <c r="U116" s="16"/>
      <c r="V116" s="16"/>
      <c r="W116" s="17"/>
      <c r="X116" s="17"/>
      <c r="Y116" s="17"/>
      <c r="Z116" s="17"/>
      <c r="AA116" s="17"/>
      <c r="AB116" s="93"/>
      <c r="AC116" s="93"/>
      <c r="AD116" s="93"/>
      <c r="AE116" s="93"/>
      <c r="AF116" s="93"/>
      <c r="AG116" s="93"/>
    </row>
    <row r="117" spans="2:35" ht="13.5" thickBot="1" x14ac:dyDescent="0.25">
      <c r="G117" s="16"/>
      <c r="H117" s="16"/>
      <c r="I117" s="16"/>
      <c r="J117" s="16"/>
      <c r="K117" s="16"/>
      <c r="L117" s="16"/>
      <c r="M117" s="16"/>
      <c r="N117" s="773"/>
      <c r="O117" s="16"/>
      <c r="P117" s="16"/>
      <c r="Q117" s="16"/>
      <c r="R117" s="773"/>
      <c r="S117" s="773"/>
      <c r="T117" s="16"/>
      <c r="U117" s="16"/>
      <c r="V117" s="16"/>
      <c r="W117" s="17"/>
      <c r="X117" s="17"/>
      <c r="Y117" s="17"/>
      <c r="Z117" s="17"/>
      <c r="AA117" s="17"/>
      <c r="AB117" s="93"/>
      <c r="AC117" s="93"/>
      <c r="AD117" s="93"/>
      <c r="AE117" s="93"/>
      <c r="AF117" s="93"/>
      <c r="AG117" s="93"/>
    </row>
    <row r="118" spans="2:35" x14ac:dyDescent="0.2">
      <c r="B118" s="145"/>
      <c r="C118" s="146"/>
      <c r="D118" s="146"/>
      <c r="E118" s="146"/>
      <c r="F118" s="146"/>
      <c r="G118" s="146"/>
      <c r="H118" s="146"/>
      <c r="I118" s="147"/>
      <c r="J118" s="148" t="s">
        <v>95</v>
      </c>
      <c r="K118" s="149"/>
      <c r="L118" s="149"/>
      <c r="M118" s="149"/>
      <c r="N118" s="701"/>
      <c r="O118" s="149"/>
      <c r="P118" s="149"/>
      <c r="Q118" s="149"/>
      <c r="R118" s="701"/>
      <c r="S118" s="701"/>
      <c r="T118" s="149"/>
      <c r="U118" s="149"/>
      <c r="V118" s="149"/>
      <c r="W118" s="149"/>
      <c r="X118" s="149"/>
      <c r="Y118" s="149"/>
      <c r="Z118" s="149"/>
      <c r="AA118" s="149"/>
      <c r="AB118" s="149"/>
      <c r="AC118" s="149"/>
      <c r="AD118" s="149"/>
      <c r="AE118" s="149"/>
      <c r="AF118" s="149"/>
      <c r="AG118" s="150"/>
      <c r="AH118" s="1339" t="s">
        <v>473</v>
      </c>
      <c r="AI118" s="1339" t="s">
        <v>472</v>
      </c>
    </row>
    <row r="119" spans="2:35" ht="13.5" thickBot="1" x14ac:dyDescent="0.25">
      <c r="B119" s="151"/>
      <c r="C119" s="152"/>
      <c r="D119" s="152"/>
      <c r="E119" s="152"/>
      <c r="F119" s="152"/>
      <c r="G119" s="152"/>
      <c r="H119" s="152"/>
      <c r="I119" s="153"/>
      <c r="J119" s="154" t="s">
        <v>168</v>
      </c>
      <c r="K119" s="155"/>
      <c r="L119" s="155"/>
      <c r="M119" s="155"/>
      <c r="N119" s="704"/>
      <c r="O119" s="155"/>
      <c r="P119" s="155"/>
      <c r="Q119" s="155"/>
      <c r="R119" s="704"/>
      <c r="S119" s="704"/>
      <c r="T119" s="155"/>
      <c r="U119" s="155"/>
      <c r="V119" s="155"/>
      <c r="W119" s="155"/>
      <c r="X119" s="155"/>
      <c r="Y119" s="155"/>
      <c r="Z119" s="155"/>
      <c r="AA119" s="155"/>
      <c r="AB119" s="155"/>
      <c r="AC119" s="155"/>
      <c r="AD119" s="155"/>
      <c r="AE119" s="155"/>
      <c r="AF119" s="155"/>
      <c r="AG119" s="156"/>
      <c r="AH119" s="1102"/>
      <c r="AI119" s="1102"/>
    </row>
    <row r="120" spans="2:35" ht="13.5" thickBot="1" x14ac:dyDescent="0.25">
      <c r="B120" s="157" t="s">
        <v>41</v>
      </c>
      <c r="C120" s="158" t="s">
        <v>42</v>
      </c>
      <c r="D120" s="159" t="s">
        <v>43</v>
      </c>
      <c r="E120" s="160"/>
      <c r="F120" s="212" t="s">
        <v>47</v>
      </c>
      <c r="G120" s="163" t="s">
        <v>30</v>
      </c>
      <c r="H120" s="164" t="s">
        <v>31</v>
      </c>
      <c r="I120" s="243" t="s">
        <v>2</v>
      </c>
      <c r="J120" s="244" t="s">
        <v>3</v>
      </c>
      <c r="K120" s="165" t="s">
        <v>5</v>
      </c>
      <c r="L120" s="164">
        <v>100</v>
      </c>
      <c r="M120" s="164">
        <v>150</v>
      </c>
      <c r="N120" s="783">
        <v>176</v>
      </c>
      <c r="O120" s="164">
        <v>200</v>
      </c>
      <c r="P120" s="164">
        <v>250</v>
      </c>
      <c r="Q120" s="164">
        <v>300</v>
      </c>
      <c r="R120" s="783">
        <v>302</v>
      </c>
      <c r="S120" s="783">
        <v>340</v>
      </c>
      <c r="T120" s="164">
        <v>350</v>
      </c>
      <c r="U120" s="164">
        <v>400</v>
      </c>
      <c r="V120" s="164">
        <v>450</v>
      </c>
      <c r="W120" s="164">
        <v>500</v>
      </c>
      <c r="X120" s="164">
        <v>550</v>
      </c>
      <c r="Y120" s="164">
        <v>600</v>
      </c>
      <c r="Z120" s="164">
        <v>650</v>
      </c>
      <c r="AA120" s="164">
        <v>700</v>
      </c>
      <c r="AB120" s="164">
        <v>750</v>
      </c>
      <c r="AC120" s="164">
        <v>800</v>
      </c>
      <c r="AD120" s="164">
        <v>850</v>
      </c>
      <c r="AE120" s="164">
        <v>900</v>
      </c>
      <c r="AF120" s="164">
        <v>950</v>
      </c>
      <c r="AG120" s="243">
        <v>1000</v>
      </c>
      <c r="AH120" s="1102"/>
      <c r="AI120" s="1102"/>
    </row>
    <row r="121" spans="2:35" x14ac:dyDescent="0.2">
      <c r="B121" s="1037"/>
      <c r="C121" s="1038"/>
      <c r="D121" s="1498" t="s">
        <v>253</v>
      </c>
      <c r="E121" s="1499"/>
      <c r="F121" s="1258"/>
      <c r="G121" s="1292"/>
      <c r="H121" s="239">
        <v>1989</v>
      </c>
      <c r="I121" s="1388" t="s">
        <v>205</v>
      </c>
      <c r="J121" s="248"/>
      <c r="K121" s="1550" t="s">
        <v>253</v>
      </c>
      <c r="L121" s="904" t="s">
        <v>697</v>
      </c>
      <c r="M121" s="240"/>
      <c r="N121" s="788"/>
      <c r="O121" s="240"/>
      <c r="P121" s="240"/>
      <c r="Q121" s="240"/>
      <c r="R121" s="788" t="str">
        <f>IF(Q121="","",(Q121-(Q121-U121)/($U$5-$Q$5)*($R$5-$Q$5)))</f>
        <v/>
      </c>
      <c r="S121" s="788" t="str">
        <f>IF(Q121="","",(Q121-(Q121-U121)/($U$5-$Q$5)*($S$5-$Q$5)))</f>
        <v/>
      </c>
      <c r="T121" s="240"/>
      <c r="U121" s="240"/>
      <c r="V121" s="240"/>
      <c r="W121" s="240"/>
      <c r="X121" s="240"/>
      <c r="Y121" s="240"/>
      <c r="Z121" s="240"/>
      <c r="AA121" s="240"/>
      <c r="AB121" s="240"/>
      <c r="AC121" s="240"/>
      <c r="AD121" s="240"/>
      <c r="AE121" s="240"/>
      <c r="AF121" s="240"/>
      <c r="AG121" s="241"/>
      <c r="AH121" s="1102"/>
      <c r="AI121" s="1102"/>
    </row>
    <row r="122" spans="2:35" x14ac:dyDescent="0.2">
      <c r="B122" s="1017"/>
      <c r="C122" s="1020"/>
      <c r="D122" s="1500"/>
      <c r="E122" s="1501"/>
      <c r="F122" s="1250"/>
      <c r="G122" s="1236"/>
      <c r="H122" s="176" t="s">
        <v>32</v>
      </c>
      <c r="I122" s="1389"/>
      <c r="J122" s="246"/>
      <c r="K122" s="1551"/>
      <c r="L122" s="905" t="s">
        <v>697</v>
      </c>
      <c r="M122" s="179"/>
      <c r="N122" s="788"/>
      <c r="O122" s="179"/>
      <c r="P122" s="179"/>
      <c r="Q122" s="179"/>
      <c r="R122" s="788" t="str">
        <f t="shared" ref="R122:R143" si="12">IF(Q122="","",(Q122-(Q122-U122)/($U$5-$Q$5)*($R$5-$Q$5)))</f>
        <v/>
      </c>
      <c r="S122" s="788" t="str">
        <f t="shared" ref="S122:S143" si="13">IF(Q122="","",(Q122-(Q122-U122)/($U$5-$Q$5)*($S$5-$Q$5)))</f>
        <v/>
      </c>
      <c r="T122" s="179"/>
      <c r="U122" s="179"/>
      <c r="V122" s="179"/>
      <c r="W122" s="179"/>
      <c r="X122" s="179"/>
      <c r="Y122" s="179"/>
      <c r="Z122" s="179"/>
      <c r="AA122" s="179"/>
      <c r="AB122" s="179"/>
      <c r="AC122" s="179"/>
      <c r="AD122" s="179"/>
      <c r="AE122" s="179"/>
      <c r="AF122" s="179"/>
      <c r="AG122" s="180"/>
      <c r="AH122" s="1102"/>
      <c r="AI122" s="1102"/>
    </row>
    <row r="123" spans="2:35" x14ac:dyDescent="0.2">
      <c r="B123" s="1017"/>
      <c r="C123" s="1020"/>
      <c r="D123" s="1500"/>
      <c r="E123" s="1501"/>
      <c r="F123" s="1250"/>
      <c r="G123" s="1236"/>
      <c r="H123" s="176" t="s">
        <v>35</v>
      </c>
      <c r="I123" s="1389"/>
      <c r="J123" s="246"/>
      <c r="K123" s="1551"/>
      <c r="L123" s="905" t="s">
        <v>697</v>
      </c>
      <c r="M123" s="179"/>
      <c r="N123" s="788"/>
      <c r="O123" s="179"/>
      <c r="P123" s="179"/>
      <c r="Q123" s="179"/>
      <c r="R123" s="788" t="str">
        <f t="shared" si="12"/>
        <v/>
      </c>
      <c r="S123" s="788" t="str">
        <f t="shared" si="13"/>
        <v/>
      </c>
      <c r="T123" s="179"/>
      <c r="U123" s="179"/>
      <c r="V123" s="179"/>
      <c r="W123" s="179"/>
      <c r="X123" s="179"/>
      <c r="Y123" s="179"/>
      <c r="Z123" s="179"/>
      <c r="AA123" s="179"/>
      <c r="AB123" s="179"/>
      <c r="AC123" s="179"/>
      <c r="AD123" s="179"/>
      <c r="AE123" s="179"/>
      <c r="AF123" s="179"/>
      <c r="AG123" s="180"/>
      <c r="AH123" s="1102"/>
      <c r="AI123" s="1102"/>
    </row>
    <row r="124" spans="2:35" x14ac:dyDescent="0.2">
      <c r="B124" s="1018"/>
      <c r="C124" s="1021"/>
      <c r="D124" s="1502"/>
      <c r="E124" s="1503"/>
      <c r="F124" s="1251"/>
      <c r="G124" s="1237"/>
      <c r="H124" s="176" t="s">
        <v>10</v>
      </c>
      <c r="I124" s="1389"/>
      <c r="J124" s="246"/>
      <c r="K124" s="1552"/>
      <c r="L124" s="906" t="s">
        <v>697</v>
      </c>
      <c r="M124" s="179"/>
      <c r="N124" s="788"/>
      <c r="O124" s="179"/>
      <c r="P124" s="179"/>
      <c r="Q124" s="179"/>
      <c r="R124" s="788" t="str">
        <f t="shared" si="12"/>
        <v/>
      </c>
      <c r="S124" s="788" t="str">
        <f t="shared" si="13"/>
        <v/>
      </c>
      <c r="T124" s="179"/>
      <c r="U124" s="179"/>
      <c r="V124" s="179"/>
      <c r="W124" s="179"/>
      <c r="X124" s="179"/>
      <c r="Y124" s="179"/>
      <c r="Z124" s="179"/>
      <c r="AA124" s="179"/>
      <c r="AB124" s="179"/>
      <c r="AC124" s="179"/>
      <c r="AD124" s="179"/>
      <c r="AE124" s="179"/>
      <c r="AF124" s="179"/>
      <c r="AG124" s="180"/>
      <c r="AH124" s="1102"/>
      <c r="AI124" s="1102"/>
    </row>
    <row r="125" spans="2:35" x14ac:dyDescent="0.2">
      <c r="B125" s="1504" t="s">
        <v>267</v>
      </c>
      <c r="C125" s="1019" t="s">
        <v>268</v>
      </c>
      <c r="D125" s="1022" t="s">
        <v>75</v>
      </c>
      <c r="E125" s="1023"/>
      <c r="F125" s="1249" t="s">
        <v>186</v>
      </c>
      <c r="G125" s="1235" t="s">
        <v>228</v>
      </c>
      <c r="H125" s="176">
        <v>1992</v>
      </c>
      <c r="I125" s="1389"/>
      <c r="J125" s="246">
        <v>55</v>
      </c>
      <c r="K125" s="179">
        <v>54.9</v>
      </c>
      <c r="L125" s="179">
        <v>54.9</v>
      </c>
      <c r="M125" s="179"/>
      <c r="N125" s="788">
        <f t="shared" ref="N125:N143" si="14">IF(M125="",IF(L125="","",(L125-(L125-O125)/($O$5-$L$5)*($N$5-$L$5))),(M125-(M125-O125)/($O$5-$M$5)*($N$5-$M$5)))</f>
        <v>51.252000000000002</v>
      </c>
      <c r="O125" s="179">
        <v>50.1</v>
      </c>
      <c r="P125" s="179"/>
      <c r="Q125" s="179">
        <v>48.9</v>
      </c>
      <c r="R125" s="788">
        <f t="shared" si="12"/>
        <v>48.863999999999997</v>
      </c>
      <c r="S125" s="788">
        <f t="shared" si="13"/>
        <v>48.18</v>
      </c>
      <c r="T125" s="179"/>
      <c r="U125" s="179">
        <v>47.1</v>
      </c>
      <c r="V125" s="179"/>
      <c r="W125" s="179">
        <v>44.4</v>
      </c>
      <c r="X125" s="179"/>
      <c r="Y125" s="179">
        <v>40.799999999999997</v>
      </c>
      <c r="Z125" s="179">
        <v>39.9</v>
      </c>
      <c r="AA125" s="179">
        <v>39.6</v>
      </c>
      <c r="AB125" s="179"/>
      <c r="AC125" s="179"/>
      <c r="AD125" s="179"/>
      <c r="AE125" s="179"/>
      <c r="AF125" s="179"/>
      <c r="AG125" s="180"/>
      <c r="AH125" s="1102"/>
      <c r="AI125" s="1102"/>
    </row>
    <row r="126" spans="2:35" x14ac:dyDescent="0.2">
      <c r="B126" s="1487"/>
      <c r="C126" s="1020"/>
      <c r="D126" s="1024"/>
      <c r="E126" s="1025"/>
      <c r="F126" s="1250"/>
      <c r="G126" s="1236"/>
      <c r="H126" s="176" t="s">
        <v>11</v>
      </c>
      <c r="I126" s="1389"/>
      <c r="J126" s="249"/>
      <c r="K126" s="178" t="s">
        <v>9</v>
      </c>
      <c r="L126" s="179">
        <v>54.9</v>
      </c>
      <c r="M126" s="178"/>
      <c r="N126" s="788">
        <f t="shared" si="14"/>
        <v>51.252000000000002</v>
      </c>
      <c r="O126" s="179">
        <v>50.1</v>
      </c>
      <c r="P126" s="178"/>
      <c r="Q126" s="179">
        <v>48.9</v>
      </c>
      <c r="R126" s="788">
        <f t="shared" si="12"/>
        <v>48.863999999999997</v>
      </c>
      <c r="S126" s="788">
        <f t="shared" si="13"/>
        <v>48.18</v>
      </c>
      <c r="T126" s="178"/>
      <c r="U126" s="179">
        <v>47.1</v>
      </c>
      <c r="V126" s="179"/>
      <c r="W126" s="179">
        <v>44.4</v>
      </c>
      <c r="X126" s="179"/>
      <c r="Y126" s="179">
        <v>40.799999999999997</v>
      </c>
      <c r="Z126" s="179">
        <v>39.9</v>
      </c>
      <c r="AA126" s="179">
        <v>39.6</v>
      </c>
      <c r="AB126" s="179"/>
      <c r="AC126" s="179"/>
      <c r="AD126" s="179"/>
      <c r="AE126" s="179"/>
      <c r="AF126" s="179"/>
      <c r="AG126" s="180"/>
      <c r="AH126" s="1102"/>
      <c r="AI126" s="1102"/>
    </row>
    <row r="127" spans="2:35" x14ac:dyDescent="0.2">
      <c r="B127" s="1487"/>
      <c r="C127" s="1020"/>
      <c r="D127" s="1024"/>
      <c r="E127" s="1025"/>
      <c r="F127" s="1250"/>
      <c r="G127" s="1236"/>
      <c r="H127" s="176" t="s">
        <v>12</v>
      </c>
      <c r="I127" s="1389"/>
      <c r="J127" s="249"/>
      <c r="K127" s="178" t="s">
        <v>9</v>
      </c>
      <c r="L127" s="179">
        <v>54.9</v>
      </c>
      <c r="M127" s="178"/>
      <c r="N127" s="788">
        <f t="shared" si="14"/>
        <v>51.252000000000002</v>
      </c>
      <c r="O127" s="179">
        <v>50.1</v>
      </c>
      <c r="P127" s="178"/>
      <c r="Q127" s="179">
        <v>48.9</v>
      </c>
      <c r="R127" s="788">
        <f t="shared" si="12"/>
        <v>48.863999999999997</v>
      </c>
      <c r="S127" s="788">
        <f t="shared" si="13"/>
        <v>48.18</v>
      </c>
      <c r="T127" s="178"/>
      <c r="U127" s="179">
        <v>47.1</v>
      </c>
      <c r="V127" s="179"/>
      <c r="W127" s="179">
        <v>44.4</v>
      </c>
      <c r="X127" s="179"/>
      <c r="Y127" s="179">
        <v>40.799999999999997</v>
      </c>
      <c r="Z127" s="179">
        <v>39.9</v>
      </c>
      <c r="AA127" s="179">
        <v>39.6</v>
      </c>
      <c r="AB127" s="179"/>
      <c r="AC127" s="179"/>
      <c r="AD127" s="179"/>
      <c r="AE127" s="179"/>
      <c r="AF127" s="179"/>
      <c r="AG127" s="180"/>
      <c r="AH127" s="1102"/>
      <c r="AI127" s="1102"/>
    </row>
    <row r="128" spans="2:35" x14ac:dyDescent="0.2">
      <c r="B128" s="1488"/>
      <c r="C128" s="1021"/>
      <c r="D128" s="1026"/>
      <c r="E128" s="1027"/>
      <c r="F128" s="1251"/>
      <c r="G128" s="1237"/>
      <c r="H128" s="176" t="s">
        <v>13</v>
      </c>
      <c r="I128" s="1389"/>
      <c r="J128" s="249"/>
      <c r="K128" s="178" t="s">
        <v>9</v>
      </c>
      <c r="L128" s="179">
        <v>54.9</v>
      </c>
      <c r="M128" s="178"/>
      <c r="N128" s="788">
        <f t="shared" si="14"/>
        <v>51.252000000000002</v>
      </c>
      <c r="O128" s="179">
        <v>50.1</v>
      </c>
      <c r="P128" s="178"/>
      <c r="Q128" s="179">
        <v>48.9</v>
      </c>
      <c r="R128" s="788">
        <f t="shared" si="12"/>
        <v>48.863999999999997</v>
      </c>
      <c r="S128" s="788">
        <f t="shared" si="13"/>
        <v>48.18</v>
      </c>
      <c r="T128" s="178"/>
      <c r="U128" s="179">
        <v>47.1</v>
      </c>
      <c r="V128" s="179"/>
      <c r="W128" s="179">
        <v>44.4</v>
      </c>
      <c r="X128" s="179"/>
      <c r="Y128" s="179">
        <v>40.799999999999997</v>
      </c>
      <c r="Z128" s="179">
        <v>39.9</v>
      </c>
      <c r="AA128" s="179">
        <v>39.6</v>
      </c>
      <c r="AB128" s="179"/>
      <c r="AC128" s="179"/>
      <c r="AD128" s="179"/>
      <c r="AE128" s="179"/>
      <c r="AF128" s="179"/>
      <c r="AG128" s="180"/>
      <c r="AH128" s="1102"/>
      <c r="AI128" s="1102"/>
    </row>
    <row r="129" spans="2:35" x14ac:dyDescent="0.2">
      <c r="B129" s="1504" t="s">
        <v>267</v>
      </c>
      <c r="C129" s="1019" t="s">
        <v>281</v>
      </c>
      <c r="D129" s="1022" t="s">
        <v>75</v>
      </c>
      <c r="E129" s="1023"/>
      <c r="F129" s="1249" t="s">
        <v>186</v>
      </c>
      <c r="G129" s="1235" t="s">
        <v>228</v>
      </c>
      <c r="H129" s="176">
        <v>1995</v>
      </c>
      <c r="I129" s="1389"/>
      <c r="J129" s="246">
        <v>55</v>
      </c>
      <c r="K129" s="179">
        <v>54.9</v>
      </c>
      <c r="L129" s="179">
        <v>54.9</v>
      </c>
      <c r="M129" s="179"/>
      <c r="N129" s="788">
        <f t="shared" si="14"/>
        <v>51.252000000000002</v>
      </c>
      <c r="O129" s="179">
        <v>50.1</v>
      </c>
      <c r="P129" s="179"/>
      <c r="Q129" s="179">
        <v>48.9</v>
      </c>
      <c r="R129" s="788">
        <f t="shared" si="12"/>
        <v>48.863999999999997</v>
      </c>
      <c r="S129" s="788">
        <f t="shared" si="13"/>
        <v>48.18</v>
      </c>
      <c r="T129" s="179"/>
      <c r="U129" s="179">
        <v>47.1</v>
      </c>
      <c r="V129" s="179"/>
      <c r="W129" s="179">
        <v>44.4</v>
      </c>
      <c r="X129" s="179"/>
      <c r="Y129" s="179">
        <v>40.799999999999997</v>
      </c>
      <c r="Z129" s="179">
        <v>39.9</v>
      </c>
      <c r="AA129" s="179">
        <v>39.6</v>
      </c>
      <c r="AB129" s="179"/>
      <c r="AC129" s="179"/>
      <c r="AD129" s="179"/>
      <c r="AE129" s="179"/>
      <c r="AF129" s="179"/>
      <c r="AG129" s="180"/>
      <c r="AH129" s="1102"/>
      <c r="AI129" s="1102"/>
    </row>
    <row r="130" spans="2:35" x14ac:dyDescent="0.2">
      <c r="B130" s="1487"/>
      <c r="C130" s="1020"/>
      <c r="D130" s="1024"/>
      <c r="E130" s="1025"/>
      <c r="F130" s="1250"/>
      <c r="G130" s="1236"/>
      <c r="H130" s="176" t="s">
        <v>26</v>
      </c>
      <c r="I130" s="1389"/>
      <c r="J130" s="249"/>
      <c r="K130" s="178" t="s">
        <v>9</v>
      </c>
      <c r="L130" s="179">
        <v>54.9</v>
      </c>
      <c r="M130" s="178"/>
      <c r="N130" s="788">
        <f t="shared" si="14"/>
        <v>51.252000000000002</v>
      </c>
      <c r="O130" s="179">
        <v>50.1</v>
      </c>
      <c r="P130" s="178"/>
      <c r="Q130" s="179">
        <v>48.9</v>
      </c>
      <c r="R130" s="788">
        <f t="shared" si="12"/>
        <v>48.863999999999997</v>
      </c>
      <c r="S130" s="788">
        <f t="shared" si="13"/>
        <v>48.18</v>
      </c>
      <c r="T130" s="178"/>
      <c r="U130" s="179">
        <v>47.1</v>
      </c>
      <c r="V130" s="179"/>
      <c r="W130" s="179">
        <v>44.4</v>
      </c>
      <c r="X130" s="179"/>
      <c r="Y130" s="179">
        <v>40.799999999999997</v>
      </c>
      <c r="Z130" s="179">
        <v>39.9</v>
      </c>
      <c r="AA130" s="179">
        <v>39.6</v>
      </c>
      <c r="AB130" s="179"/>
      <c r="AC130" s="179"/>
      <c r="AD130" s="179"/>
      <c r="AE130" s="179"/>
      <c r="AF130" s="179"/>
      <c r="AG130" s="180"/>
      <c r="AH130" s="1102"/>
      <c r="AI130" s="1102"/>
    </row>
    <row r="131" spans="2:35" x14ac:dyDescent="0.2">
      <c r="B131" s="1487"/>
      <c r="C131" s="1020"/>
      <c r="D131" s="1024"/>
      <c r="E131" s="1025"/>
      <c r="F131" s="1250"/>
      <c r="G131" s="1236"/>
      <c r="H131" s="176" t="s">
        <v>15</v>
      </c>
      <c r="I131" s="1389"/>
      <c r="J131" s="249"/>
      <c r="K131" s="178" t="s">
        <v>9</v>
      </c>
      <c r="L131" s="179">
        <v>54.9</v>
      </c>
      <c r="M131" s="178"/>
      <c r="N131" s="788">
        <f t="shared" si="14"/>
        <v>51.252000000000002</v>
      </c>
      <c r="O131" s="179">
        <v>50.1</v>
      </c>
      <c r="P131" s="178"/>
      <c r="Q131" s="179">
        <v>48.9</v>
      </c>
      <c r="R131" s="788">
        <f t="shared" si="12"/>
        <v>48.863999999999997</v>
      </c>
      <c r="S131" s="788">
        <f t="shared" si="13"/>
        <v>48.18</v>
      </c>
      <c r="T131" s="178"/>
      <c r="U131" s="179">
        <v>47.1</v>
      </c>
      <c r="V131" s="179"/>
      <c r="W131" s="179">
        <v>44.4</v>
      </c>
      <c r="X131" s="179"/>
      <c r="Y131" s="179">
        <v>40.799999999999997</v>
      </c>
      <c r="Z131" s="179">
        <v>39.9</v>
      </c>
      <c r="AA131" s="179">
        <v>39.6</v>
      </c>
      <c r="AB131" s="179"/>
      <c r="AC131" s="179"/>
      <c r="AD131" s="179"/>
      <c r="AE131" s="179"/>
      <c r="AF131" s="179"/>
      <c r="AG131" s="180"/>
      <c r="AH131" s="1102"/>
      <c r="AI131" s="1102"/>
    </row>
    <row r="132" spans="2:35" x14ac:dyDescent="0.2">
      <c r="B132" s="1488"/>
      <c r="C132" s="1021"/>
      <c r="D132" s="1026"/>
      <c r="E132" s="1027"/>
      <c r="F132" s="1251"/>
      <c r="G132" s="1237"/>
      <c r="H132" s="176" t="s">
        <v>27</v>
      </c>
      <c r="I132" s="1389"/>
      <c r="J132" s="249"/>
      <c r="K132" s="178" t="s">
        <v>9</v>
      </c>
      <c r="L132" s="179">
        <v>54.9</v>
      </c>
      <c r="M132" s="178"/>
      <c r="N132" s="788">
        <f t="shared" si="14"/>
        <v>51.252000000000002</v>
      </c>
      <c r="O132" s="179">
        <v>50.1</v>
      </c>
      <c r="P132" s="178"/>
      <c r="Q132" s="179">
        <v>48.9</v>
      </c>
      <c r="R132" s="788">
        <f t="shared" si="12"/>
        <v>48.863999999999997</v>
      </c>
      <c r="S132" s="788">
        <f t="shared" si="13"/>
        <v>48.18</v>
      </c>
      <c r="T132" s="178"/>
      <c r="U132" s="179">
        <v>47.1</v>
      </c>
      <c r="V132" s="179"/>
      <c r="W132" s="179">
        <v>44.4</v>
      </c>
      <c r="X132" s="179"/>
      <c r="Y132" s="179">
        <v>40.799999999999997</v>
      </c>
      <c r="Z132" s="179">
        <v>39.9</v>
      </c>
      <c r="AA132" s="179">
        <v>39.6</v>
      </c>
      <c r="AB132" s="179"/>
      <c r="AC132" s="179"/>
      <c r="AD132" s="179"/>
      <c r="AE132" s="179"/>
      <c r="AF132" s="179"/>
      <c r="AG132" s="180"/>
      <c r="AH132" s="1102"/>
      <c r="AI132" s="1102"/>
    </row>
    <row r="133" spans="2:35" x14ac:dyDescent="0.2">
      <c r="B133" s="182" t="s">
        <v>292</v>
      </c>
      <c r="C133" s="183" t="s">
        <v>291</v>
      </c>
      <c r="D133" s="1022" t="s">
        <v>75</v>
      </c>
      <c r="E133" s="1023"/>
      <c r="F133" s="1249" t="s">
        <v>186</v>
      </c>
      <c r="G133" s="1235" t="s">
        <v>203</v>
      </c>
      <c r="H133" s="176">
        <v>1998</v>
      </c>
      <c r="I133" s="1389"/>
      <c r="J133" s="246">
        <v>55</v>
      </c>
      <c r="K133" s="179">
        <v>54.9</v>
      </c>
      <c r="L133" s="179">
        <v>54.9</v>
      </c>
      <c r="M133" s="179"/>
      <c r="N133" s="788">
        <f t="shared" si="14"/>
        <v>51.252000000000002</v>
      </c>
      <c r="O133" s="179">
        <v>50.1</v>
      </c>
      <c r="P133" s="179"/>
      <c r="Q133" s="179">
        <v>48.9</v>
      </c>
      <c r="R133" s="788">
        <f t="shared" si="12"/>
        <v>48.863999999999997</v>
      </c>
      <c r="S133" s="788">
        <f t="shared" si="13"/>
        <v>48.18</v>
      </c>
      <c r="T133" s="179"/>
      <c r="U133" s="179">
        <v>47.1</v>
      </c>
      <c r="V133" s="179"/>
      <c r="W133" s="179">
        <v>44.7</v>
      </c>
      <c r="X133" s="179"/>
      <c r="Y133" s="179">
        <v>40.799999999999997</v>
      </c>
      <c r="Z133" s="179">
        <v>39.9</v>
      </c>
      <c r="AA133" s="179">
        <v>39.6</v>
      </c>
      <c r="AB133" s="179"/>
      <c r="AC133" s="179"/>
      <c r="AD133" s="179"/>
      <c r="AE133" s="179"/>
      <c r="AF133" s="179"/>
      <c r="AG133" s="180"/>
      <c r="AH133" s="1102"/>
      <c r="AI133" s="1102"/>
    </row>
    <row r="134" spans="2:35" x14ac:dyDescent="0.2">
      <c r="B134" s="1016" t="s">
        <v>102</v>
      </c>
      <c r="C134" s="183" t="s">
        <v>128</v>
      </c>
      <c r="D134" s="1024"/>
      <c r="E134" s="1025"/>
      <c r="F134" s="1250"/>
      <c r="G134" s="1236"/>
      <c r="H134" s="176" t="s">
        <v>17</v>
      </c>
      <c r="I134" s="1389"/>
      <c r="J134" s="246">
        <v>55</v>
      </c>
      <c r="K134" s="179">
        <v>55</v>
      </c>
      <c r="L134" s="179">
        <v>55</v>
      </c>
      <c r="M134" s="179"/>
      <c r="N134" s="788">
        <f t="shared" si="14"/>
        <v>55</v>
      </c>
      <c r="O134" s="179">
        <v>55</v>
      </c>
      <c r="P134" s="179"/>
      <c r="Q134" s="179">
        <v>55</v>
      </c>
      <c r="R134" s="788">
        <f t="shared" si="12"/>
        <v>55</v>
      </c>
      <c r="S134" s="788">
        <f t="shared" si="13"/>
        <v>55</v>
      </c>
      <c r="T134" s="179"/>
      <c r="U134" s="179">
        <v>55</v>
      </c>
      <c r="V134" s="179"/>
      <c r="W134" s="179">
        <v>55</v>
      </c>
      <c r="X134" s="179"/>
      <c r="Y134" s="179">
        <v>55</v>
      </c>
      <c r="Z134" s="179">
        <v>55</v>
      </c>
      <c r="AA134" s="179">
        <v>55</v>
      </c>
      <c r="AB134" s="179">
        <v>54.3</v>
      </c>
      <c r="AC134" s="179">
        <v>50.5</v>
      </c>
      <c r="AD134" s="179">
        <v>46</v>
      </c>
      <c r="AE134" s="179">
        <v>41.1</v>
      </c>
      <c r="AF134" s="179">
        <v>36.1</v>
      </c>
      <c r="AG134" s="180">
        <v>31.7</v>
      </c>
      <c r="AH134" s="1102"/>
      <c r="AI134" s="1102"/>
    </row>
    <row r="135" spans="2:35" x14ac:dyDescent="0.2">
      <c r="B135" s="1018"/>
      <c r="C135" s="183"/>
      <c r="D135" s="1026"/>
      <c r="E135" s="1027"/>
      <c r="F135" s="1251"/>
      <c r="G135" s="1237"/>
      <c r="H135" s="176" t="s">
        <v>18</v>
      </c>
      <c r="I135" s="1389"/>
      <c r="J135" s="177"/>
      <c r="K135" s="178" t="s">
        <v>9</v>
      </c>
      <c r="L135" s="179">
        <v>55</v>
      </c>
      <c r="M135" s="178"/>
      <c r="N135" s="788">
        <f t="shared" si="14"/>
        <v>55</v>
      </c>
      <c r="O135" s="179">
        <v>55</v>
      </c>
      <c r="P135" s="178"/>
      <c r="Q135" s="179">
        <v>55</v>
      </c>
      <c r="R135" s="788">
        <f t="shared" si="12"/>
        <v>55</v>
      </c>
      <c r="S135" s="788">
        <f t="shared" si="13"/>
        <v>55</v>
      </c>
      <c r="T135" s="178"/>
      <c r="U135" s="179">
        <v>55</v>
      </c>
      <c r="V135" s="179"/>
      <c r="W135" s="179">
        <v>55</v>
      </c>
      <c r="X135" s="179"/>
      <c r="Y135" s="179">
        <v>55</v>
      </c>
      <c r="Z135" s="179">
        <v>55</v>
      </c>
      <c r="AA135" s="179">
        <v>55</v>
      </c>
      <c r="AB135" s="179">
        <v>54.3</v>
      </c>
      <c r="AC135" s="179">
        <v>50.5</v>
      </c>
      <c r="AD135" s="179">
        <v>46</v>
      </c>
      <c r="AE135" s="179">
        <v>41.1</v>
      </c>
      <c r="AF135" s="179">
        <v>36.1</v>
      </c>
      <c r="AG135" s="180">
        <v>31.7</v>
      </c>
      <c r="AH135" s="1102"/>
      <c r="AI135" s="1102"/>
    </row>
    <row r="136" spans="2:35" x14ac:dyDescent="0.2">
      <c r="B136" s="1016" t="s">
        <v>102</v>
      </c>
      <c r="C136" s="1019" t="s">
        <v>204</v>
      </c>
      <c r="D136" s="1022" t="s">
        <v>75</v>
      </c>
      <c r="E136" s="1023"/>
      <c r="F136" s="1249" t="s">
        <v>186</v>
      </c>
      <c r="G136" s="1235" t="s">
        <v>203</v>
      </c>
      <c r="H136" s="176">
        <v>2001</v>
      </c>
      <c r="I136" s="1389"/>
      <c r="J136" s="246">
        <v>55</v>
      </c>
      <c r="K136" s="179">
        <v>55</v>
      </c>
      <c r="L136" s="179">
        <v>55</v>
      </c>
      <c r="M136" s="179"/>
      <c r="N136" s="788">
        <f t="shared" si="14"/>
        <v>55</v>
      </c>
      <c r="O136" s="179">
        <v>55</v>
      </c>
      <c r="P136" s="179"/>
      <c r="Q136" s="179">
        <v>55</v>
      </c>
      <c r="R136" s="788">
        <f t="shared" si="12"/>
        <v>55</v>
      </c>
      <c r="S136" s="788">
        <f t="shared" si="13"/>
        <v>55</v>
      </c>
      <c r="T136" s="179"/>
      <c r="U136" s="179">
        <v>55</v>
      </c>
      <c r="V136" s="179"/>
      <c r="W136" s="179">
        <v>55</v>
      </c>
      <c r="X136" s="179"/>
      <c r="Y136" s="179">
        <v>55</v>
      </c>
      <c r="Z136" s="179">
        <v>55</v>
      </c>
      <c r="AA136" s="179">
        <v>55</v>
      </c>
      <c r="AB136" s="179">
        <v>54.3</v>
      </c>
      <c r="AC136" s="179">
        <v>50.5</v>
      </c>
      <c r="AD136" s="179">
        <v>46</v>
      </c>
      <c r="AE136" s="179">
        <v>41.1</v>
      </c>
      <c r="AF136" s="179">
        <v>36.1</v>
      </c>
      <c r="AG136" s="180">
        <v>31.7</v>
      </c>
      <c r="AH136" s="1102"/>
      <c r="AI136" s="1102"/>
    </row>
    <row r="137" spans="2:35" x14ac:dyDescent="0.2">
      <c r="B137" s="1017"/>
      <c r="C137" s="1020"/>
      <c r="D137" s="1024"/>
      <c r="E137" s="1025"/>
      <c r="F137" s="1250"/>
      <c r="G137" s="1236"/>
      <c r="H137" s="176" t="s">
        <v>20</v>
      </c>
      <c r="I137" s="1389"/>
      <c r="J137" s="177"/>
      <c r="K137" s="178" t="s">
        <v>9</v>
      </c>
      <c r="L137" s="179">
        <v>55</v>
      </c>
      <c r="M137" s="178"/>
      <c r="N137" s="788">
        <f t="shared" si="14"/>
        <v>55</v>
      </c>
      <c r="O137" s="179">
        <v>55</v>
      </c>
      <c r="P137" s="178"/>
      <c r="Q137" s="179">
        <v>55</v>
      </c>
      <c r="R137" s="788">
        <f t="shared" si="12"/>
        <v>55</v>
      </c>
      <c r="S137" s="788">
        <f t="shared" si="13"/>
        <v>55</v>
      </c>
      <c r="T137" s="178"/>
      <c r="U137" s="179">
        <v>55</v>
      </c>
      <c r="V137" s="179"/>
      <c r="W137" s="179">
        <v>55</v>
      </c>
      <c r="X137" s="179"/>
      <c r="Y137" s="179">
        <v>55</v>
      </c>
      <c r="Z137" s="179">
        <v>55</v>
      </c>
      <c r="AA137" s="179">
        <v>55</v>
      </c>
      <c r="AB137" s="179">
        <v>54.3</v>
      </c>
      <c r="AC137" s="179">
        <v>50.5</v>
      </c>
      <c r="AD137" s="179">
        <v>46</v>
      </c>
      <c r="AE137" s="179">
        <v>41.1</v>
      </c>
      <c r="AF137" s="179">
        <v>36.1</v>
      </c>
      <c r="AG137" s="180">
        <v>31.7</v>
      </c>
      <c r="AH137" s="1102"/>
      <c r="AI137" s="1102"/>
    </row>
    <row r="138" spans="2:35" x14ac:dyDescent="0.2">
      <c r="B138" s="1018"/>
      <c r="C138" s="1021"/>
      <c r="D138" s="1026"/>
      <c r="E138" s="1027"/>
      <c r="F138" s="1251"/>
      <c r="G138" s="1237"/>
      <c r="H138" s="176" t="s">
        <v>21</v>
      </c>
      <c r="I138" s="1389"/>
      <c r="J138" s="177"/>
      <c r="K138" s="178" t="s">
        <v>9</v>
      </c>
      <c r="L138" s="179">
        <v>55</v>
      </c>
      <c r="M138" s="178"/>
      <c r="N138" s="788">
        <f t="shared" si="14"/>
        <v>55</v>
      </c>
      <c r="O138" s="179">
        <v>55</v>
      </c>
      <c r="P138" s="178"/>
      <c r="Q138" s="179">
        <v>55</v>
      </c>
      <c r="R138" s="788">
        <f t="shared" si="12"/>
        <v>55</v>
      </c>
      <c r="S138" s="788">
        <f t="shared" si="13"/>
        <v>55</v>
      </c>
      <c r="T138" s="178"/>
      <c r="U138" s="179">
        <v>55</v>
      </c>
      <c r="V138" s="179"/>
      <c r="W138" s="179">
        <v>55</v>
      </c>
      <c r="X138" s="179"/>
      <c r="Y138" s="179">
        <v>55</v>
      </c>
      <c r="Z138" s="179">
        <v>55</v>
      </c>
      <c r="AA138" s="179">
        <v>55</v>
      </c>
      <c r="AB138" s="179">
        <v>54.3</v>
      </c>
      <c r="AC138" s="179">
        <v>50.5</v>
      </c>
      <c r="AD138" s="179">
        <v>46</v>
      </c>
      <c r="AE138" s="179">
        <v>41.1</v>
      </c>
      <c r="AF138" s="179">
        <v>36.1</v>
      </c>
      <c r="AG138" s="180">
        <v>31.7</v>
      </c>
      <c r="AH138" s="1102"/>
      <c r="AI138" s="1102"/>
    </row>
    <row r="139" spans="2:35" x14ac:dyDescent="0.2">
      <c r="B139" s="1016" t="s">
        <v>102</v>
      </c>
      <c r="C139" s="1019" t="s">
        <v>128</v>
      </c>
      <c r="D139" s="1022" t="s">
        <v>75</v>
      </c>
      <c r="E139" s="1023"/>
      <c r="F139" s="1249" t="s">
        <v>186</v>
      </c>
      <c r="G139" s="1235" t="s">
        <v>203</v>
      </c>
      <c r="H139" s="176">
        <v>2004</v>
      </c>
      <c r="I139" s="1389"/>
      <c r="J139" s="246">
        <v>55</v>
      </c>
      <c r="K139" s="179">
        <v>55</v>
      </c>
      <c r="L139" s="179">
        <v>55</v>
      </c>
      <c r="M139" s="179"/>
      <c r="N139" s="788">
        <f t="shared" si="14"/>
        <v>55</v>
      </c>
      <c r="O139" s="179">
        <v>55</v>
      </c>
      <c r="P139" s="179"/>
      <c r="Q139" s="179">
        <v>55</v>
      </c>
      <c r="R139" s="788">
        <f t="shared" si="12"/>
        <v>55</v>
      </c>
      <c r="S139" s="788">
        <f t="shared" si="13"/>
        <v>55</v>
      </c>
      <c r="T139" s="179"/>
      <c r="U139" s="179">
        <v>55</v>
      </c>
      <c r="V139" s="179"/>
      <c r="W139" s="179">
        <v>55</v>
      </c>
      <c r="X139" s="179"/>
      <c r="Y139" s="179">
        <v>55</v>
      </c>
      <c r="Z139" s="179">
        <v>55</v>
      </c>
      <c r="AA139" s="179">
        <v>55</v>
      </c>
      <c r="AB139" s="179">
        <v>54.3</v>
      </c>
      <c r="AC139" s="179">
        <v>50.5</v>
      </c>
      <c r="AD139" s="179">
        <v>46</v>
      </c>
      <c r="AE139" s="179">
        <v>41.1</v>
      </c>
      <c r="AF139" s="179">
        <v>36.1</v>
      </c>
      <c r="AG139" s="180">
        <v>31.7</v>
      </c>
      <c r="AH139" s="1102"/>
      <c r="AI139" s="1102"/>
    </row>
    <row r="140" spans="2:35" x14ac:dyDescent="0.2">
      <c r="B140" s="1017"/>
      <c r="C140" s="1020"/>
      <c r="D140" s="1024"/>
      <c r="E140" s="1025"/>
      <c r="F140" s="1250"/>
      <c r="G140" s="1236"/>
      <c r="H140" s="176" t="s">
        <v>22</v>
      </c>
      <c r="I140" s="1389"/>
      <c r="J140" s="177"/>
      <c r="K140" s="178" t="s">
        <v>9</v>
      </c>
      <c r="L140" s="179">
        <v>55</v>
      </c>
      <c r="M140" s="178"/>
      <c r="N140" s="788">
        <f t="shared" si="14"/>
        <v>55</v>
      </c>
      <c r="O140" s="179">
        <v>55</v>
      </c>
      <c r="P140" s="178"/>
      <c r="Q140" s="179">
        <v>55</v>
      </c>
      <c r="R140" s="788">
        <f t="shared" si="12"/>
        <v>55</v>
      </c>
      <c r="S140" s="788">
        <f t="shared" si="13"/>
        <v>55</v>
      </c>
      <c r="T140" s="178"/>
      <c r="U140" s="179">
        <v>55</v>
      </c>
      <c r="V140" s="179"/>
      <c r="W140" s="179">
        <v>55</v>
      </c>
      <c r="X140" s="179"/>
      <c r="Y140" s="179">
        <v>55</v>
      </c>
      <c r="Z140" s="179">
        <v>55</v>
      </c>
      <c r="AA140" s="179">
        <v>55</v>
      </c>
      <c r="AB140" s="179">
        <v>54.3</v>
      </c>
      <c r="AC140" s="179">
        <v>50.5</v>
      </c>
      <c r="AD140" s="179">
        <v>46</v>
      </c>
      <c r="AE140" s="179">
        <v>41.1</v>
      </c>
      <c r="AF140" s="179">
        <v>36.1</v>
      </c>
      <c r="AG140" s="180">
        <v>31.7</v>
      </c>
      <c r="AH140" s="1102"/>
      <c r="AI140" s="1102"/>
    </row>
    <row r="141" spans="2:35" x14ac:dyDescent="0.2">
      <c r="B141" s="1018"/>
      <c r="C141" s="1021"/>
      <c r="D141" s="1026"/>
      <c r="E141" s="1027"/>
      <c r="F141" s="1251"/>
      <c r="G141" s="1237"/>
      <c r="H141" s="176" t="s">
        <v>23</v>
      </c>
      <c r="I141" s="1389"/>
      <c r="J141" s="177"/>
      <c r="K141" s="178" t="s">
        <v>9</v>
      </c>
      <c r="L141" s="179">
        <v>55</v>
      </c>
      <c r="M141" s="178"/>
      <c r="N141" s="788">
        <f t="shared" si="14"/>
        <v>55</v>
      </c>
      <c r="O141" s="179">
        <v>55</v>
      </c>
      <c r="P141" s="178"/>
      <c r="Q141" s="179">
        <v>55</v>
      </c>
      <c r="R141" s="788">
        <f t="shared" si="12"/>
        <v>55</v>
      </c>
      <c r="S141" s="788">
        <f t="shared" si="13"/>
        <v>55</v>
      </c>
      <c r="T141" s="178"/>
      <c r="U141" s="179">
        <v>55</v>
      </c>
      <c r="V141" s="179"/>
      <c r="W141" s="179">
        <v>55</v>
      </c>
      <c r="X141" s="179"/>
      <c r="Y141" s="179">
        <v>55</v>
      </c>
      <c r="Z141" s="179">
        <v>55</v>
      </c>
      <c r="AA141" s="179">
        <v>55</v>
      </c>
      <c r="AB141" s="179">
        <v>54.3</v>
      </c>
      <c r="AC141" s="179">
        <v>50.5</v>
      </c>
      <c r="AD141" s="179">
        <v>46</v>
      </c>
      <c r="AE141" s="179">
        <v>41.1</v>
      </c>
      <c r="AF141" s="179">
        <v>36.1</v>
      </c>
      <c r="AG141" s="180">
        <v>31.7</v>
      </c>
      <c r="AH141" s="1102"/>
      <c r="AI141" s="1102"/>
    </row>
    <row r="142" spans="2:35" ht="13.5" thickBot="1" x14ac:dyDescent="0.25">
      <c r="B142" s="187" t="s">
        <v>102</v>
      </c>
      <c r="C142" s="220" t="s">
        <v>118</v>
      </c>
      <c r="D142" s="1247" t="s">
        <v>87</v>
      </c>
      <c r="E142" s="1248"/>
      <c r="F142" s="192" t="s">
        <v>186</v>
      </c>
      <c r="G142" s="193" t="s">
        <v>203</v>
      </c>
      <c r="H142" s="188">
        <v>2007</v>
      </c>
      <c r="I142" s="1390"/>
      <c r="J142" s="250">
        <v>55</v>
      </c>
      <c r="K142" s="225">
        <v>55</v>
      </c>
      <c r="L142" s="179">
        <v>55</v>
      </c>
      <c r="M142" s="225"/>
      <c r="N142" s="792">
        <f t="shared" si="14"/>
        <v>55</v>
      </c>
      <c r="O142" s="225">
        <v>55</v>
      </c>
      <c r="P142" s="225"/>
      <c r="Q142" s="225">
        <v>55</v>
      </c>
      <c r="R142" s="792">
        <f t="shared" si="12"/>
        <v>55</v>
      </c>
      <c r="S142" s="792">
        <f t="shared" si="13"/>
        <v>55</v>
      </c>
      <c r="T142" s="225"/>
      <c r="U142" s="225">
        <v>55</v>
      </c>
      <c r="V142" s="225"/>
      <c r="W142" s="225">
        <v>55</v>
      </c>
      <c r="X142" s="225"/>
      <c r="Y142" s="225">
        <v>55</v>
      </c>
      <c r="Z142" s="225">
        <v>55</v>
      </c>
      <c r="AA142" s="225">
        <v>55</v>
      </c>
      <c r="AB142" s="225">
        <v>54.3</v>
      </c>
      <c r="AC142" s="225">
        <v>50.5</v>
      </c>
      <c r="AD142" s="225">
        <v>46</v>
      </c>
      <c r="AE142" s="225">
        <v>41.1</v>
      </c>
      <c r="AF142" s="225">
        <v>36.1</v>
      </c>
      <c r="AG142" s="226">
        <v>31.7</v>
      </c>
      <c r="AH142" s="1102"/>
      <c r="AI142" s="1102"/>
    </row>
    <row r="143" spans="2:35" ht="13.5" thickBot="1" x14ac:dyDescent="0.25">
      <c r="B143" s="143"/>
      <c r="C143" s="143"/>
      <c r="D143" s="143"/>
      <c r="E143" s="143"/>
      <c r="F143" s="143"/>
      <c r="G143" s="196" t="s">
        <v>94</v>
      </c>
      <c r="H143" s="197"/>
      <c r="I143" s="197"/>
      <c r="J143" s="202">
        <f>MIN(J121:J142)</f>
        <v>55</v>
      </c>
      <c r="K143" s="199">
        <f>MIN(K121:K142)</f>
        <v>54.9</v>
      </c>
      <c r="L143" s="199"/>
      <c r="M143" s="199"/>
      <c r="N143" s="793" t="str">
        <f t="shared" si="14"/>
        <v/>
      </c>
      <c r="O143" s="199">
        <f>MIN(O121:O142)</f>
        <v>50.1</v>
      </c>
      <c r="P143" s="199"/>
      <c r="Q143" s="199">
        <f>MIN(Q121:Q142)</f>
        <v>48.9</v>
      </c>
      <c r="R143" s="793">
        <f t="shared" si="12"/>
        <v>48.863999999999997</v>
      </c>
      <c r="S143" s="793">
        <f t="shared" si="13"/>
        <v>48.18</v>
      </c>
      <c r="T143" s="199"/>
      <c r="U143" s="199">
        <f>MIN(U121:U142)</f>
        <v>47.1</v>
      </c>
      <c r="V143" s="199"/>
      <c r="W143" s="199">
        <f>MIN(W121:W142)</f>
        <v>44.4</v>
      </c>
      <c r="X143" s="199"/>
      <c r="Y143" s="199">
        <f>MIN(Y121:Y142)</f>
        <v>40.799999999999997</v>
      </c>
      <c r="Z143" s="199">
        <f>MIN(Z121:Z142)</f>
        <v>39.9</v>
      </c>
      <c r="AA143" s="199">
        <f>MIN(AA121:AA142)</f>
        <v>39.6</v>
      </c>
      <c r="AB143" s="302"/>
      <c r="AC143" s="302"/>
      <c r="AD143" s="302"/>
      <c r="AE143" s="302"/>
      <c r="AF143" s="302"/>
      <c r="AG143" s="303"/>
      <c r="AH143" s="1103"/>
      <c r="AI143" s="1103"/>
    </row>
    <row r="144" spans="2:35" x14ac:dyDescent="0.2">
      <c r="G144" s="16"/>
      <c r="H144" s="16"/>
      <c r="I144" s="16"/>
      <c r="J144" s="16"/>
      <c r="K144" s="16"/>
      <c r="L144" s="16"/>
      <c r="M144" s="16"/>
      <c r="N144" s="773"/>
      <c r="O144" s="16"/>
      <c r="P144" s="16"/>
      <c r="Q144" s="16"/>
      <c r="R144" s="773"/>
      <c r="S144" s="773"/>
      <c r="T144" s="16"/>
      <c r="U144" s="16"/>
      <c r="V144" s="16"/>
      <c r="W144" s="17"/>
      <c r="X144" s="17"/>
      <c r="Y144" s="17"/>
      <c r="Z144" s="17"/>
      <c r="AA144" s="17"/>
      <c r="AB144" s="93"/>
      <c r="AC144" s="93"/>
      <c r="AD144" s="93"/>
      <c r="AE144" s="93"/>
      <c r="AF144" s="93"/>
      <c r="AG144" s="93"/>
    </row>
    <row r="145" spans="2:35" ht="13.5" thickBot="1" x14ac:dyDescent="0.25">
      <c r="G145" s="16"/>
      <c r="H145" s="16"/>
      <c r="I145" s="16"/>
      <c r="J145" s="16"/>
      <c r="K145" s="16"/>
      <c r="L145" s="16"/>
      <c r="M145" s="16"/>
      <c r="N145" s="773"/>
      <c r="O145" s="16"/>
      <c r="P145" s="16"/>
      <c r="Q145" s="16"/>
      <c r="R145" s="773"/>
      <c r="S145" s="773"/>
      <c r="T145" s="16"/>
      <c r="U145" s="16"/>
      <c r="V145" s="16"/>
      <c r="W145" s="17"/>
      <c r="X145" s="17"/>
      <c r="Y145" s="17"/>
      <c r="Z145" s="17"/>
      <c r="AA145" s="17"/>
      <c r="AB145" s="93"/>
      <c r="AC145" s="93"/>
      <c r="AD145" s="93"/>
      <c r="AE145" s="93"/>
      <c r="AF145" s="93"/>
      <c r="AG145" s="93"/>
    </row>
    <row r="146" spans="2:35" ht="12.75" customHeight="1" x14ac:dyDescent="0.2">
      <c r="B146" s="253"/>
      <c r="C146" s="254"/>
      <c r="D146" s="254"/>
      <c r="E146" s="254"/>
      <c r="F146" s="254"/>
      <c r="G146" s="254"/>
      <c r="H146" s="254"/>
      <c r="I146" s="255"/>
      <c r="J146" s="148" t="s">
        <v>95</v>
      </c>
      <c r="K146" s="149"/>
      <c r="L146" s="149"/>
      <c r="M146" s="149"/>
      <c r="N146" s="701"/>
      <c r="O146" s="149"/>
      <c r="P146" s="149"/>
      <c r="Q146" s="149"/>
      <c r="R146" s="701"/>
      <c r="S146" s="701"/>
      <c r="T146" s="149"/>
      <c r="U146" s="149"/>
      <c r="V146" s="149"/>
      <c r="W146" s="149"/>
      <c r="X146" s="149"/>
      <c r="Y146" s="149"/>
      <c r="Z146" s="149"/>
      <c r="AA146" s="149"/>
      <c r="AB146" s="149"/>
      <c r="AC146" s="149"/>
      <c r="AD146" s="149"/>
      <c r="AE146" s="149"/>
      <c r="AF146" s="149"/>
      <c r="AG146" s="150"/>
      <c r="AH146" s="1339" t="s">
        <v>473</v>
      </c>
      <c r="AI146" s="1339" t="s">
        <v>472</v>
      </c>
    </row>
    <row r="147" spans="2:35" x14ac:dyDescent="0.2">
      <c r="B147" s="256"/>
      <c r="C147" s="257"/>
      <c r="D147" s="257"/>
      <c r="E147" s="257"/>
      <c r="F147" s="257"/>
      <c r="G147" s="257"/>
      <c r="H147" s="257"/>
      <c r="I147" s="258"/>
      <c r="J147" s="259" t="s">
        <v>168</v>
      </c>
      <c r="K147" s="260"/>
      <c r="L147" s="260"/>
      <c r="M147" s="260"/>
      <c r="N147" s="747"/>
      <c r="O147" s="260"/>
      <c r="P147" s="260"/>
      <c r="Q147" s="260"/>
      <c r="R147" s="747"/>
      <c r="S147" s="747"/>
      <c r="T147" s="260"/>
      <c r="U147" s="260"/>
      <c r="V147" s="260"/>
      <c r="W147" s="260"/>
      <c r="X147" s="260"/>
      <c r="Y147" s="260"/>
      <c r="Z147" s="260"/>
      <c r="AA147" s="260"/>
      <c r="AB147" s="260"/>
      <c r="AC147" s="260"/>
      <c r="AD147" s="260"/>
      <c r="AE147" s="260"/>
      <c r="AF147" s="260"/>
      <c r="AG147" s="261"/>
      <c r="AH147" s="1345"/>
      <c r="AI147" s="1345"/>
    </row>
    <row r="148" spans="2:35" ht="13.5" thickBot="1" x14ac:dyDescent="0.25">
      <c r="B148" s="262"/>
      <c r="C148" s="263"/>
      <c r="D148" s="263"/>
      <c r="E148" s="263"/>
      <c r="F148" s="263"/>
      <c r="G148" s="263"/>
      <c r="H148" s="263"/>
      <c r="I148" s="264"/>
      <c r="J148" s="154"/>
      <c r="K148" s="155"/>
      <c r="L148" s="155"/>
      <c r="M148" s="155"/>
      <c r="N148" s="704"/>
      <c r="O148" s="155"/>
      <c r="P148" s="155"/>
      <c r="Q148" s="155"/>
      <c r="R148" s="704"/>
      <c r="S148" s="704"/>
      <c r="T148" s="155"/>
      <c r="U148" s="155"/>
      <c r="V148" s="155"/>
      <c r="W148" s="155"/>
      <c r="X148" s="155"/>
      <c r="Y148" s="155"/>
      <c r="Z148" s="155"/>
      <c r="AA148" s="155"/>
      <c r="AB148" s="155"/>
      <c r="AC148" s="155"/>
      <c r="AD148" s="155"/>
      <c r="AE148" s="155"/>
      <c r="AF148" s="155"/>
      <c r="AG148" s="156"/>
      <c r="AH148" s="1345"/>
      <c r="AI148" s="1345"/>
    </row>
    <row r="149" spans="2:35" ht="13.5" thickBot="1" x14ac:dyDescent="0.25">
      <c r="B149" s="157" t="s">
        <v>41</v>
      </c>
      <c r="C149" s="158" t="s">
        <v>42</v>
      </c>
      <c r="D149" s="159" t="s">
        <v>43</v>
      </c>
      <c r="E149" s="211"/>
      <c r="F149" s="212" t="s">
        <v>47</v>
      </c>
      <c r="G149" s="163" t="s">
        <v>30</v>
      </c>
      <c r="H149" s="164" t="s">
        <v>31</v>
      </c>
      <c r="I149" s="243" t="s">
        <v>2</v>
      </c>
      <c r="J149" s="244" t="s">
        <v>3</v>
      </c>
      <c r="K149" s="165" t="s">
        <v>5</v>
      </c>
      <c r="L149" s="164">
        <v>100</v>
      </c>
      <c r="M149" s="164">
        <v>150</v>
      </c>
      <c r="N149" s="783">
        <v>176</v>
      </c>
      <c r="O149" s="164">
        <v>200</v>
      </c>
      <c r="P149" s="164">
        <v>250</v>
      </c>
      <c r="Q149" s="164">
        <v>300</v>
      </c>
      <c r="R149" s="783">
        <v>302</v>
      </c>
      <c r="S149" s="783">
        <v>340</v>
      </c>
      <c r="T149" s="164">
        <v>350</v>
      </c>
      <c r="U149" s="164">
        <v>400</v>
      </c>
      <c r="V149" s="164">
        <v>450</v>
      </c>
      <c r="W149" s="164">
        <v>500</v>
      </c>
      <c r="X149" s="164">
        <v>550</v>
      </c>
      <c r="Y149" s="164">
        <v>600</v>
      </c>
      <c r="Z149" s="164">
        <v>650</v>
      </c>
      <c r="AA149" s="164">
        <v>700</v>
      </c>
      <c r="AB149" s="164">
        <v>750</v>
      </c>
      <c r="AC149" s="164">
        <v>800</v>
      </c>
      <c r="AD149" s="164">
        <v>850</v>
      </c>
      <c r="AE149" s="164">
        <v>900</v>
      </c>
      <c r="AF149" s="164">
        <v>950</v>
      </c>
      <c r="AG149" s="243">
        <v>1000</v>
      </c>
      <c r="AH149" s="1345"/>
      <c r="AI149" s="1345"/>
    </row>
    <row r="150" spans="2:35" x14ac:dyDescent="0.2">
      <c r="B150" s="1037" t="s">
        <v>184</v>
      </c>
      <c r="C150" s="1246">
        <v>223</v>
      </c>
      <c r="D150" s="1044" t="s">
        <v>101</v>
      </c>
      <c r="E150" s="1490"/>
      <c r="F150" s="1258" t="s">
        <v>212</v>
      </c>
      <c r="G150" s="1292" t="s">
        <v>203</v>
      </c>
      <c r="H150" s="239" t="s">
        <v>306</v>
      </c>
      <c r="I150" s="1388" t="s">
        <v>206</v>
      </c>
      <c r="J150" s="265">
        <v>70</v>
      </c>
      <c r="K150" s="239"/>
      <c r="L150" s="240">
        <v>70</v>
      </c>
      <c r="M150" s="240"/>
      <c r="N150" s="788">
        <f>IF(M150="",IF(L150="","",(L150-(L150-O150)/($O$5-$L$5)*($N$5-$L$5))),(M150-(M150-O150)/($O$5-$M$5)*($N$5-$M$5)))</f>
        <v>70</v>
      </c>
      <c r="O150" s="240">
        <v>70</v>
      </c>
      <c r="P150" s="240"/>
      <c r="Q150" s="240">
        <v>70</v>
      </c>
      <c r="R150" s="788">
        <f>IF(Q150="","",(Q150-(Q150-U150)/($U$5-$Q$5)*($R$5-$Q$5)))</f>
        <v>70</v>
      </c>
      <c r="S150" s="788">
        <f>IF(Q150="","",(Q150-(Q150-U150)/($U$5-$Q$5)*($S$5-$Q$5)))</f>
        <v>70</v>
      </c>
      <c r="T150" s="240"/>
      <c r="U150" s="240">
        <v>70</v>
      </c>
      <c r="V150" s="240"/>
      <c r="W150" s="240"/>
      <c r="X150" s="240"/>
      <c r="Y150" s="240"/>
      <c r="Z150" s="240"/>
      <c r="AA150" s="240"/>
      <c r="AB150" s="240"/>
      <c r="AC150" s="240"/>
      <c r="AD150" s="240"/>
      <c r="AE150" s="240"/>
      <c r="AF150" s="240"/>
      <c r="AG150" s="241"/>
      <c r="AH150" s="1345"/>
      <c r="AI150" s="1345"/>
    </row>
    <row r="151" spans="2:35" x14ac:dyDescent="0.2">
      <c r="B151" s="1017"/>
      <c r="C151" s="1047"/>
      <c r="D151" s="1045"/>
      <c r="E151" s="1491"/>
      <c r="F151" s="1250"/>
      <c r="G151" s="1236"/>
      <c r="H151" s="176" t="s">
        <v>32</v>
      </c>
      <c r="I151" s="1389"/>
      <c r="J151" s="177"/>
      <c r="K151" s="178" t="s">
        <v>9</v>
      </c>
      <c r="L151" s="174">
        <v>70</v>
      </c>
      <c r="M151" s="178"/>
      <c r="N151" s="788">
        <f t="shared" ref="N151:N172" si="15">IF(M151="",IF(L151="","",(L151-(L151-O151)/($O$5-$L$5)*($N$5-$L$5))),(M151-(M151-O151)/($O$5-$M$5)*($N$5-$M$5)))</f>
        <v>70</v>
      </c>
      <c r="O151" s="174">
        <v>70</v>
      </c>
      <c r="P151" s="178"/>
      <c r="Q151" s="174">
        <v>70</v>
      </c>
      <c r="R151" s="788">
        <f t="shared" ref="R151:R172" si="16">IF(Q151="","",(Q151-(Q151-U151)/($U$5-$Q$5)*($R$5-$Q$5)))</f>
        <v>70</v>
      </c>
      <c r="S151" s="788">
        <f t="shared" ref="S151:S172" si="17">IF(Q151="","",(Q151-(Q151-U151)/($U$5-$Q$5)*($S$5-$Q$5)))</f>
        <v>70</v>
      </c>
      <c r="T151" s="178"/>
      <c r="U151" s="174">
        <v>70</v>
      </c>
      <c r="V151" s="179"/>
      <c r="W151" s="179"/>
      <c r="X151" s="179"/>
      <c r="Y151" s="179"/>
      <c r="Z151" s="179"/>
      <c r="AA151" s="179"/>
      <c r="AB151" s="179"/>
      <c r="AC151" s="179"/>
      <c r="AD151" s="179"/>
      <c r="AE151" s="179"/>
      <c r="AF151" s="179"/>
      <c r="AG151" s="180"/>
      <c r="AH151" s="1345"/>
      <c r="AI151" s="1345"/>
    </row>
    <row r="152" spans="2:35" x14ac:dyDescent="0.2">
      <c r="B152" s="1017"/>
      <c r="C152" s="1047"/>
      <c r="D152" s="1045"/>
      <c r="E152" s="1491"/>
      <c r="F152" s="1250"/>
      <c r="G152" s="1236"/>
      <c r="H152" s="176" t="s">
        <v>35</v>
      </c>
      <c r="I152" s="1389"/>
      <c r="J152" s="177"/>
      <c r="K152" s="178" t="s">
        <v>9</v>
      </c>
      <c r="L152" s="174">
        <v>70</v>
      </c>
      <c r="M152" s="178"/>
      <c r="N152" s="788">
        <f t="shared" si="15"/>
        <v>70</v>
      </c>
      <c r="O152" s="174">
        <v>70</v>
      </c>
      <c r="P152" s="178"/>
      <c r="Q152" s="174">
        <v>70</v>
      </c>
      <c r="R152" s="788">
        <f t="shared" si="16"/>
        <v>70</v>
      </c>
      <c r="S152" s="788">
        <f t="shared" si="17"/>
        <v>70</v>
      </c>
      <c r="T152" s="178"/>
      <c r="U152" s="174">
        <v>70</v>
      </c>
      <c r="V152" s="179"/>
      <c r="W152" s="179"/>
      <c r="X152" s="179"/>
      <c r="Y152" s="179"/>
      <c r="Z152" s="179"/>
      <c r="AA152" s="179"/>
      <c r="AB152" s="179"/>
      <c r="AC152" s="179"/>
      <c r="AD152" s="179"/>
      <c r="AE152" s="179"/>
      <c r="AF152" s="179"/>
      <c r="AG152" s="180"/>
      <c r="AH152" s="1345"/>
      <c r="AI152" s="1345"/>
    </row>
    <row r="153" spans="2:35" x14ac:dyDescent="0.2">
      <c r="B153" s="1018"/>
      <c r="C153" s="1048"/>
      <c r="D153" s="1046"/>
      <c r="E153" s="1492"/>
      <c r="F153" s="1251"/>
      <c r="G153" s="1237"/>
      <c r="H153" s="176" t="s">
        <v>10</v>
      </c>
      <c r="I153" s="1389"/>
      <c r="J153" s="177"/>
      <c r="K153" s="178" t="s">
        <v>9</v>
      </c>
      <c r="L153" s="174">
        <v>70</v>
      </c>
      <c r="M153" s="178"/>
      <c r="N153" s="788">
        <f t="shared" si="15"/>
        <v>70</v>
      </c>
      <c r="O153" s="174">
        <v>70</v>
      </c>
      <c r="P153" s="178"/>
      <c r="Q153" s="174">
        <v>70</v>
      </c>
      <c r="R153" s="788">
        <f t="shared" si="16"/>
        <v>70</v>
      </c>
      <c r="S153" s="788">
        <f t="shared" si="17"/>
        <v>70</v>
      </c>
      <c r="T153" s="178"/>
      <c r="U153" s="174">
        <v>70</v>
      </c>
      <c r="V153" s="179"/>
      <c r="W153" s="179"/>
      <c r="X153" s="179"/>
      <c r="Y153" s="179"/>
      <c r="Z153" s="179"/>
      <c r="AA153" s="179"/>
      <c r="AB153" s="179"/>
      <c r="AC153" s="179"/>
      <c r="AD153" s="179"/>
      <c r="AE153" s="179"/>
      <c r="AF153" s="179"/>
      <c r="AG153" s="180"/>
      <c r="AH153" s="1345"/>
      <c r="AI153" s="1345"/>
    </row>
    <row r="154" spans="2:35" x14ac:dyDescent="0.2">
      <c r="B154" s="1016" t="s">
        <v>184</v>
      </c>
      <c r="C154" s="1238">
        <v>225</v>
      </c>
      <c r="D154" s="1022" t="s">
        <v>101</v>
      </c>
      <c r="E154" s="1023"/>
      <c r="F154" s="1249" t="s">
        <v>186</v>
      </c>
      <c r="G154" s="1235" t="s">
        <v>203</v>
      </c>
      <c r="H154" s="176" t="s">
        <v>307</v>
      </c>
      <c r="I154" s="1389"/>
      <c r="J154" s="271">
        <v>70</v>
      </c>
      <c r="K154" s="173"/>
      <c r="L154" s="174">
        <v>70</v>
      </c>
      <c r="M154" s="174"/>
      <c r="N154" s="788">
        <f t="shared" si="15"/>
        <v>70</v>
      </c>
      <c r="O154" s="174">
        <v>70</v>
      </c>
      <c r="P154" s="174"/>
      <c r="Q154" s="174">
        <v>70</v>
      </c>
      <c r="R154" s="788">
        <f t="shared" si="16"/>
        <v>70</v>
      </c>
      <c r="S154" s="788">
        <f t="shared" si="17"/>
        <v>70</v>
      </c>
      <c r="T154" s="174"/>
      <c r="U154" s="174">
        <v>70</v>
      </c>
      <c r="V154" s="174"/>
      <c r="W154" s="174"/>
      <c r="X154" s="174"/>
      <c r="Y154" s="174"/>
      <c r="Z154" s="174"/>
      <c r="AA154" s="174"/>
      <c r="AB154" s="174"/>
      <c r="AC154" s="174"/>
      <c r="AD154" s="174"/>
      <c r="AE154" s="174"/>
      <c r="AF154" s="174"/>
      <c r="AG154" s="175"/>
      <c r="AH154" s="1345"/>
      <c r="AI154" s="1345"/>
    </row>
    <row r="155" spans="2:35" x14ac:dyDescent="0.2">
      <c r="B155" s="1017"/>
      <c r="C155" s="1042"/>
      <c r="D155" s="1024"/>
      <c r="E155" s="1025"/>
      <c r="F155" s="1250"/>
      <c r="G155" s="1236"/>
      <c r="H155" s="176" t="s">
        <v>11</v>
      </c>
      <c r="I155" s="1389"/>
      <c r="J155" s="177"/>
      <c r="K155" s="178" t="s">
        <v>9</v>
      </c>
      <c r="L155" s="174">
        <v>70</v>
      </c>
      <c r="M155" s="178"/>
      <c r="N155" s="788">
        <f t="shared" si="15"/>
        <v>70</v>
      </c>
      <c r="O155" s="174">
        <v>70</v>
      </c>
      <c r="P155" s="178"/>
      <c r="Q155" s="174">
        <v>70</v>
      </c>
      <c r="R155" s="788">
        <f t="shared" si="16"/>
        <v>70</v>
      </c>
      <c r="S155" s="788">
        <f t="shared" si="17"/>
        <v>70</v>
      </c>
      <c r="T155" s="178"/>
      <c r="U155" s="174">
        <v>70</v>
      </c>
      <c r="V155" s="179"/>
      <c r="W155" s="179"/>
      <c r="X155" s="179"/>
      <c r="Y155" s="179"/>
      <c r="Z155" s="179"/>
      <c r="AA155" s="179"/>
      <c r="AB155" s="179"/>
      <c r="AC155" s="179"/>
      <c r="AD155" s="179"/>
      <c r="AE155" s="179"/>
      <c r="AF155" s="179"/>
      <c r="AG155" s="180"/>
      <c r="AH155" s="1345"/>
      <c r="AI155" s="1345"/>
    </row>
    <row r="156" spans="2:35" x14ac:dyDescent="0.2">
      <c r="B156" s="1017"/>
      <c r="C156" s="1042"/>
      <c r="D156" s="1024"/>
      <c r="E156" s="1025"/>
      <c r="F156" s="1250"/>
      <c r="G156" s="1236"/>
      <c r="H156" s="176" t="s">
        <v>12</v>
      </c>
      <c r="I156" s="1389"/>
      <c r="J156" s="177"/>
      <c r="K156" s="178" t="s">
        <v>9</v>
      </c>
      <c r="L156" s="174">
        <v>70</v>
      </c>
      <c r="M156" s="178"/>
      <c r="N156" s="788">
        <f t="shared" si="15"/>
        <v>70</v>
      </c>
      <c r="O156" s="174">
        <v>70</v>
      </c>
      <c r="P156" s="178"/>
      <c r="Q156" s="174">
        <v>70</v>
      </c>
      <c r="R156" s="788">
        <f t="shared" si="16"/>
        <v>70</v>
      </c>
      <c r="S156" s="788">
        <f t="shared" si="17"/>
        <v>70</v>
      </c>
      <c r="T156" s="178"/>
      <c r="U156" s="174">
        <v>70</v>
      </c>
      <c r="V156" s="179"/>
      <c r="W156" s="179"/>
      <c r="X156" s="179"/>
      <c r="Y156" s="179"/>
      <c r="Z156" s="179"/>
      <c r="AA156" s="179"/>
      <c r="AB156" s="179"/>
      <c r="AC156" s="179"/>
      <c r="AD156" s="179"/>
      <c r="AE156" s="179"/>
      <c r="AF156" s="179"/>
      <c r="AG156" s="180"/>
      <c r="AH156" s="1345"/>
      <c r="AI156" s="1345"/>
    </row>
    <row r="157" spans="2:35" x14ac:dyDescent="0.2">
      <c r="B157" s="1018"/>
      <c r="C157" s="1043"/>
      <c r="D157" s="1026"/>
      <c r="E157" s="1027"/>
      <c r="F157" s="1251"/>
      <c r="G157" s="1237"/>
      <c r="H157" s="176" t="s">
        <v>13</v>
      </c>
      <c r="I157" s="1389"/>
      <c r="J157" s="177"/>
      <c r="K157" s="178" t="s">
        <v>9</v>
      </c>
      <c r="L157" s="174">
        <v>70</v>
      </c>
      <c r="M157" s="178"/>
      <c r="N157" s="788">
        <f t="shared" si="15"/>
        <v>70</v>
      </c>
      <c r="O157" s="174">
        <v>70</v>
      </c>
      <c r="P157" s="178"/>
      <c r="Q157" s="174">
        <v>70</v>
      </c>
      <c r="R157" s="788">
        <f t="shared" si="16"/>
        <v>70</v>
      </c>
      <c r="S157" s="788">
        <f t="shared" si="17"/>
        <v>70</v>
      </c>
      <c r="T157" s="178"/>
      <c r="U157" s="174">
        <v>70</v>
      </c>
      <c r="V157" s="179"/>
      <c r="W157" s="179"/>
      <c r="X157" s="179"/>
      <c r="Y157" s="179"/>
      <c r="Z157" s="179"/>
      <c r="AA157" s="179"/>
      <c r="AB157" s="179"/>
      <c r="AC157" s="179"/>
      <c r="AD157" s="179"/>
      <c r="AE157" s="179"/>
      <c r="AF157" s="179"/>
      <c r="AG157" s="180"/>
      <c r="AH157" s="1345"/>
      <c r="AI157" s="1345"/>
    </row>
    <row r="158" spans="2:35" x14ac:dyDescent="0.2">
      <c r="B158" s="1016" t="s">
        <v>184</v>
      </c>
      <c r="C158" s="1273" t="s">
        <v>239</v>
      </c>
      <c r="D158" s="1022" t="s">
        <v>127</v>
      </c>
      <c r="E158" s="1023"/>
      <c r="F158" s="1249" t="s">
        <v>186</v>
      </c>
      <c r="G158" s="1235" t="s">
        <v>203</v>
      </c>
      <c r="H158" s="176" t="s">
        <v>308</v>
      </c>
      <c r="I158" s="1389"/>
      <c r="J158" s="271">
        <v>70</v>
      </c>
      <c r="K158" s="173"/>
      <c r="L158" s="174">
        <v>70</v>
      </c>
      <c r="M158" s="174"/>
      <c r="N158" s="788">
        <f t="shared" si="15"/>
        <v>70</v>
      </c>
      <c r="O158" s="174">
        <v>70</v>
      </c>
      <c r="P158" s="174"/>
      <c r="Q158" s="174">
        <v>70</v>
      </c>
      <c r="R158" s="788">
        <f t="shared" si="16"/>
        <v>70</v>
      </c>
      <c r="S158" s="788">
        <f t="shared" si="17"/>
        <v>70</v>
      </c>
      <c r="T158" s="174"/>
      <c r="U158" s="174">
        <v>70</v>
      </c>
      <c r="V158" s="174"/>
      <c r="W158" s="174"/>
      <c r="X158" s="174"/>
      <c r="Y158" s="174"/>
      <c r="Z158" s="174"/>
      <c r="AA158" s="174"/>
      <c r="AB158" s="174"/>
      <c r="AC158" s="174"/>
      <c r="AD158" s="174"/>
      <c r="AE158" s="174"/>
      <c r="AF158" s="174"/>
      <c r="AG158" s="175"/>
      <c r="AH158" s="1345"/>
      <c r="AI158" s="1345"/>
    </row>
    <row r="159" spans="2:35" x14ac:dyDescent="0.2">
      <c r="B159" s="1017"/>
      <c r="C159" s="1274"/>
      <c r="D159" s="1024"/>
      <c r="E159" s="1025"/>
      <c r="F159" s="1250"/>
      <c r="G159" s="1236"/>
      <c r="H159" s="176" t="s">
        <v>26</v>
      </c>
      <c r="I159" s="1389"/>
      <c r="J159" s="177"/>
      <c r="K159" s="178" t="s">
        <v>9</v>
      </c>
      <c r="L159" s="174">
        <v>70</v>
      </c>
      <c r="M159" s="178"/>
      <c r="N159" s="788">
        <f t="shared" si="15"/>
        <v>70</v>
      </c>
      <c r="O159" s="174">
        <v>70</v>
      </c>
      <c r="P159" s="178"/>
      <c r="Q159" s="174">
        <v>70</v>
      </c>
      <c r="R159" s="788">
        <f t="shared" si="16"/>
        <v>70</v>
      </c>
      <c r="S159" s="788">
        <f t="shared" si="17"/>
        <v>70</v>
      </c>
      <c r="T159" s="178"/>
      <c r="U159" s="174">
        <v>70</v>
      </c>
      <c r="V159" s="179"/>
      <c r="W159" s="179"/>
      <c r="X159" s="179"/>
      <c r="Y159" s="179"/>
      <c r="Z159" s="179"/>
      <c r="AA159" s="179"/>
      <c r="AB159" s="179"/>
      <c r="AC159" s="179"/>
      <c r="AD159" s="179"/>
      <c r="AE159" s="179"/>
      <c r="AF159" s="179"/>
      <c r="AG159" s="180"/>
      <c r="AH159" s="1345"/>
      <c r="AI159" s="1345"/>
    </row>
    <row r="160" spans="2:35" x14ac:dyDescent="0.2">
      <c r="B160" s="1017"/>
      <c r="C160" s="1274"/>
      <c r="D160" s="1024"/>
      <c r="E160" s="1025"/>
      <c r="F160" s="1250"/>
      <c r="G160" s="1236"/>
      <c r="H160" s="176" t="s">
        <v>15</v>
      </c>
      <c r="I160" s="1389"/>
      <c r="J160" s="177"/>
      <c r="K160" s="178" t="s">
        <v>9</v>
      </c>
      <c r="L160" s="174">
        <v>70</v>
      </c>
      <c r="M160" s="178"/>
      <c r="N160" s="788">
        <f t="shared" si="15"/>
        <v>70</v>
      </c>
      <c r="O160" s="174">
        <v>70</v>
      </c>
      <c r="P160" s="178"/>
      <c r="Q160" s="174">
        <v>70</v>
      </c>
      <c r="R160" s="788">
        <f t="shared" si="16"/>
        <v>70</v>
      </c>
      <c r="S160" s="788">
        <f t="shared" si="17"/>
        <v>70</v>
      </c>
      <c r="T160" s="178"/>
      <c r="U160" s="174">
        <v>70</v>
      </c>
      <c r="V160" s="179"/>
      <c r="W160" s="179"/>
      <c r="X160" s="179"/>
      <c r="Y160" s="179"/>
      <c r="Z160" s="179"/>
      <c r="AA160" s="179"/>
      <c r="AB160" s="179"/>
      <c r="AC160" s="179"/>
      <c r="AD160" s="179"/>
      <c r="AE160" s="179"/>
      <c r="AF160" s="179"/>
      <c r="AG160" s="180"/>
      <c r="AH160" s="1345"/>
      <c r="AI160" s="1345"/>
    </row>
    <row r="161" spans="2:35" x14ac:dyDescent="0.2">
      <c r="B161" s="1018"/>
      <c r="C161" s="1275"/>
      <c r="D161" s="1026"/>
      <c r="E161" s="1027"/>
      <c r="F161" s="1251"/>
      <c r="G161" s="1237"/>
      <c r="H161" s="176" t="s">
        <v>27</v>
      </c>
      <c r="I161" s="1389"/>
      <c r="J161" s="177"/>
      <c r="K161" s="178" t="s">
        <v>9</v>
      </c>
      <c r="L161" s="174">
        <v>70</v>
      </c>
      <c r="M161" s="178"/>
      <c r="N161" s="788">
        <f t="shared" si="15"/>
        <v>70</v>
      </c>
      <c r="O161" s="174">
        <v>70</v>
      </c>
      <c r="P161" s="178"/>
      <c r="Q161" s="174">
        <v>70</v>
      </c>
      <c r="R161" s="788">
        <f t="shared" si="16"/>
        <v>70</v>
      </c>
      <c r="S161" s="788">
        <f t="shared" si="17"/>
        <v>70</v>
      </c>
      <c r="T161" s="178"/>
      <c r="U161" s="174">
        <v>70</v>
      </c>
      <c r="V161" s="179"/>
      <c r="W161" s="179"/>
      <c r="X161" s="179"/>
      <c r="Y161" s="179"/>
      <c r="Z161" s="179"/>
      <c r="AA161" s="179"/>
      <c r="AB161" s="179"/>
      <c r="AC161" s="179"/>
      <c r="AD161" s="179"/>
      <c r="AE161" s="179"/>
      <c r="AF161" s="179"/>
      <c r="AG161" s="180"/>
      <c r="AH161" s="1345"/>
      <c r="AI161" s="1345"/>
    </row>
    <row r="162" spans="2:35" x14ac:dyDescent="0.2">
      <c r="B162" s="181" t="s">
        <v>184</v>
      </c>
      <c r="C162" s="245">
        <v>59</v>
      </c>
      <c r="D162" s="1496" t="s">
        <v>240</v>
      </c>
      <c r="E162" s="1497"/>
      <c r="F162" s="272" t="s">
        <v>186</v>
      </c>
      <c r="G162" s="230" t="s">
        <v>203</v>
      </c>
      <c r="H162" s="176" t="s">
        <v>309</v>
      </c>
      <c r="I162" s="1389"/>
      <c r="J162" s="271">
        <v>70</v>
      </c>
      <c r="K162" s="173"/>
      <c r="L162" s="174">
        <v>70</v>
      </c>
      <c r="M162" s="174"/>
      <c r="N162" s="788">
        <f t="shared" si="15"/>
        <v>70</v>
      </c>
      <c r="O162" s="174">
        <v>70</v>
      </c>
      <c r="P162" s="174"/>
      <c r="Q162" s="174">
        <v>70</v>
      </c>
      <c r="R162" s="788">
        <f t="shared" si="16"/>
        <v>70</v>
      </c>
      <c r="S162" s="788">
        <f t="shared" si="17"/>
        <v>70</v>
      </c>
      <c r="T162" s="174"/>
      <c r="U162" s="174">
        <v>70</v>
      </c>
      <c r="V162" s="179"/>
      <c r="W162" s="179"/>
      <c r="X162" s="179"/>
      <c r="Y162" s="179"/>
      <c r="Z162" s="179"/>
      <c r="AA162" s="179"/>
      <c r="AB162" s="179"/>
      <c r="AC162" s="179"/>
      <c r="AD162" s="179"/>
      <c r="AE162" s="179"/>
      <c r="AF162" s="179"/>
      <c r="AG162" s="180"/>
      <c r="AH162" s="1345"/>
      <c r="AI162" s="1345"/>
    </row>
    <row r="163" spans="2:35" x14ac:dyDescent="0.2">
      <c r="B163" s="1016" t="s">
        <v>102</v>
      </c>
      <c r="C163" s="1019" t="s">
        <v>142</v>
      </c>
      <c r="D163" s="1305" t="s">
        <v>75</v>
      </c>
      <c r="E163" s="1306"/>
      <c r="F163" s="1249" t="s">
        <v>186</v>
      </c>
      <c r="G163" s="1235" t="s">
        <v>203</v>
      </c>
      <c r="H163" s="176" t="s">
        <v>17</v>
      </c>
      <c r="I163" s="1389"/>
      <c r="J163" s="267">
        <v>70</v>
      </c>
      <c r="K163" s="179">
        <v>70</v>
      </c>
      <c r="L163" s="174">
        <v>70</v>
      </c>
      <c r="M163" s="179"/>
      <c r="N163" s="788">
        <f t="shared" si="15"/>
        <v>70</v>
      </c>
      <c r="O163" s="174">
        <v>70</v>
      </c>
      <c r="P163" s="179"/>
      <c r="Q163" s="174">
        <v>70</v>
      </c>
      <c r="R163" s="788">
        <f t="shared" si="16"/>
        <v>70</v>
      </c>
      <c r="S163" s="788">
        <f t="shared" si="17"/>
        <v>70</v>
      </c>
      <c r="T163" s="179"/>
      <c r="U163" s="174">
        <v>70</v>
      </c>
      <c r="V163" s="179"/>
      <c r="W163" s="179">
        <v>70</v>
      </c>
      <c r="X163" s="179"/>
      <c r="Y163" s="179">
        <v>70</v>
      </c>
      <c r="Z163" s="179">
        <v>70</v>
      </c>
      <c r="AA163" s="179">
        <v>70</v>
      </c>
      <c r="AB163" s="179">
        <v>69.099999999999994</v>
      </c>
      <c r="AC163" s="179">
        <v>64.3</v>
      </c>
      <c r="AD163" s="179">
        <v>58.6</v>
      </c>
      <c r="AE163" s="179">
        <v>52.3</v>
      </c>
      <c r="AF163" s="179">
        <v>45.9</v>
      </c>
      <c r="AG163" s="180">
        <v>40.4</v>
      </c>
      <c r="AH163" s="1345"/>
      <c r="AI163" s="1345"/>
    </row>
    <row r="164" spans="2:35" x14ac:dyDescent="0.2">
      <c r="B164" s="1018"/>
      <c r="C164" s="1021"/>
      <c r="D164" s="1309"/>
      <c r="E164" s="1310"/>
      <c r="F164" s="1251"/>
      <c r="G164" s="1237"/>
      <c r="H164" s="176" t="s">
        <v>18</v>
      </c>
      <c r="I164" s="1389"/>
      <c r="J164" s="177"/>
      <c r="K164" s="178" t="s">
        <v>9</v>
      </c>
      <c r="L164" s="174">
        <v>70</v>
      </c>
      <c r="M164" s="178"/>
      <c r="N164" s="788">
        <f t="shared" si="15"/>
        <v>70</v>
      </c>
      <c r="O164" s="174">
        <v>70</v>
      </c>
      <c r="P164" s="178"/>
      <c r="Q164" s="174">
        <v>70</v>
      </c>
      <c r="R164" s="788">
        <f t="shared" si="16"/>
        <v>70</v>
      </c>
      <c r="S164" s="788">
        <f t="shared" si="17"/>
        <v>70</v>
      </c>
      <c r="T164" s="178"/>
      <c r="U164" s="174">
        <v>70</v>
      </c>
      <c r="V164" s="178"/>
      <c r="W164" s="179">
        <v>70</v>
      </c>
      <c r="X164" s="179"/>
      <c r="Y164" s="179">
        <v>70</v>
      </c>
      <c r="Z164" s="179">
        <v>70</v>
      </c>
      <c r="AA164" s="179">
        <v>70</v>
      </c>
      <c r="AB164" s="179">
        <v>69.099999999999994</v>
      </c>
      <c r="AC164" s="179">
        <v>64.3</v>
      </c>
      <c r="AD164" s="179">
        <v>58.6</v>
      </c>
      <c r="AE164" s="179">
        <v>52.3</v>
      </c>
      <c r="AF164" s="179">
        <v>45.9</v>
      </c>
      <c r="AG164" s="180">
        <v>40.4</v>
      </c>
      <c r="AH164" s="1345"/>
      <c r="AI164" s="1345"/>
    </row>
    <row r="165" spans="2:35" x14ac:dyDescent="0.2">
      <c r="B165" s="1016" t="s">
        <v>102</v>
      </c>
      <c r="C165" s="1019" t="s">
        <v>128</v>
      </c>
      <c r="D165" s="1022" t="s">
        <v>75</v>
      </c>
      <c r="E165" s="1023"/>
      <c r="F165" s="1249" t="s">
        <v>186</v>
      </c>
      <c r="G165" s="1235" t="s">
        <v>203</v>
      </c>
      <c r="H165" s="176">
        <v>2001</v>
      </c>
      <c r="I165" s="1389"/>
      <c r="J165" s="271">
        <v>70</v>
      </c>
      <c r="K165" s="174">
        <v>70</v>
      </c>
      <c r="L165" s="174">
        <v>70</v>
      </c>
      <c r="M165" s="174"/>
      <c r="N165" s="788">
        <f t="shared" si="15"/>
        <v>70</v>
      </c>
      <c r="O165" s="174">
        <v>70</v>
      </c>
      <c r="P165" s="174"/>
      <c r="Q165" s="174">
        <v>70</v>
      </c>
      <c r="R165" s="788">
        <f t="shared" si="16"/>
        <v>70</v>
      </c>
      <c r="S165" s="788">
        <f t="shared" si="17"/>
        <v>70</v>
      </c>
      <c r="T165" s="174"/>
      <c r="U165" s="174">
        <v>70</v>
      </c>
      <c r="V165" s="179"/>
      <c r="W165" s="179">
        <v>70</v>
      </c>
      <c r="X165" s="179"/>
      <c r="Y165" s="179">
        <v>70</v>
      </c>
      <c r="Z165" s="179">
        <v>70</v>
      </c>
      <c r="AA165" s="179">
        <v>70</v>
      </c>
      <c r="AB165" s="179">
        <v>69.099999999999994</v>
      </c>
      <c r="AC165" s="179">
        <v>64.3</v>
      </c>
      <c r="AD165" s="179">
        <v>58.6</v>
      </c>
      <c r="AE165" s="179">
        <v>52.3</v>
      </c>
      <c r="AF165" s="179">
        <v>45.9</v>
      </c>
      <c r="AG165" s="180">
        <v>40.4</v>
      </c>
      <c r="AH165" s="1345"/>
      <c r="AI165" s="1345"/>
    </row>
    <row r="166" spans="2:35" x14ac:dyDescent="0.2">
      <c r="B166" s="1017"/>
      <c r="C166" s="1020"/>
      <c r="D166" s="1024"/>
      <c r="E166" s="1025"/>
      <c r="F166" s="1250"/>
      <c r="G166" s="1236"/>
      <c r="H166" s="176" t="s">
        <v>20</v>
      </c>
      <c r="I166" s="1389"/>
      <c r="J166" s="177"/>
      <c r="K166" s="178" t="s">
        <v>9</v>
      </c>
      <c r="L166" s="174">
        <v>70</v>
      </c>
      <c r="M166" s="178"/>
      <c r="N166" s="788">
        <f t="shared" si="15"/>
        <v>70</v>
      </c>
      <c r="O166" s="174">
        <v>70</v>
      </c>
      <c r="P166" s="178"/>
      <c r="Q166" s="174">
        <v>70</v>
      </c>
      <c r="R166" s="788">
        <f t="shared" si="16"/>
        <v>70</v>
      </c>
      <c r="S166" s="788">
        <f t="shared" si="17"/>
        <v>70</v>
      </c>
      <c r="T166" s="178"/>
      <c r="U166" s="174">
        <v>70</v>
      </c>
      <c r="V166" s="178"/>
      <c r="W166" s="179">
        <v>70</v>
      </c>
      <c r="X166" s="179"/>
      <c r="Y166" s="179">
        <v>70</v>
      </c>
      <c r="Z166" s="179">
        <v>70</v>
      </c>
      <c r="AA166" s="179">
        <v>70</v>
      </c>
      <c r="AB166" s="179">
        <v>69.099999999999994</v>
      </c>
      <c r="AC166" s="179">
        <v>64.3</v>
      </c>
      <c r="AD166" s="179">
        <v>58.6</v>
      </c>
      <c r="AE166" s="179">
        <v>52.3</v>
      </c>
      <c r="AF166" s="179">
        <v>45.9</v>
      </c>
      <c r="AG166" s="180">
        <v>40.4</v>
      </c>
      <c r="AH166" s="1345"/>
      <c r="AI166" s="1345"/>
    </row>
    <row r="167" spans="2:35" x14ac:dyDescent="0.2">
      <c r="B167" s="1018"/>
      <c r="C167" s="1021"/>
      <c r="D167" s="1026"/>
      <c r="E167" s="1027"/>
      <c r="F167" s="1251"/>
      <c r="G167" s="1237"/>
      <c r="H167" s="176" t="s">
        <v>21</v>
      </c>
      <c r="I167" s="1389"/>
      <c r="J167" s="177"/>
      <c r="K167" s="178" t="s">
        <v>9</v>
      </c>
      <c r="L167" s="174">
        <v>70</v>
      </c>
      <c r="M167" s="178"/>
      <c r="N167" s="788">
        <f t="shared" si="15"/>
        <v>70</v>
      </c>
      <c r="O167" s="174">
        <v>70</v>
      </c>
      <c r="P167" s="178"/>
      <c r="Q167" s="174">
        <v>70</v>
      </c>
      <c r="R167" s="788">
        <f t="shared" si="16"/>
        <v>70</v>
      </c>
      <c r="S167" s="788">
        <f t="shared" si="17"/>
        <v>70</v>
      </c>
      <c r="T167" s="178"/>
      <c r="U167" s="174">
        <v>70</v>
      </c>
      <c r="V167" s="178"/>
      <c r="W167" s="179">
        <v>70</v>
      </c>
      <c r="X167" s="179"/>
      <c r="Y167" s="179">
        <v>70</v>
      </c>
      <c r="Z167" s="179">
        <v>70</v>
      </c>
      <c r="AA167" s="179">
        <v>70</v>
      </c>
      <c r="AB167" s="179">
        <v>69.099999999999994</v>
      </c>
      <c r="AC167" s="179">
        <v>64.3</v>
      </c>
      <c r="AD167" s="179">
        <v>58.6</v>
      </c>
      <c r="AE167" s="179">
        <v>52.3</v>
      </c>
      <c r="AF167" s="179">
        <v>45.9</v>
      </c>
      <c r="AG167" s="180">
        <v>40.4</v>
      </c>
      <c r="AH167" s="1345"/>
      <c r="AI167" s="1345"/>
    </row>
    <row r="168" spans="2:35" x14ac:dyDescent="0.2">
      <c r="B168" s="1016" t="s">
        <v>102</v>
      </c>
      <c r="C168" s="1019" t="s">
        <v>142</v>
      </c>
      <c r="D168" s="1022" t="s">
        <v>75</v>
      </c>
      <c r="E168" s="1023"/>
      <c r="F168" s="1249" t="s">
        <v>186</v>
      </c>
      <c r="G168" s="1235" t="s">
        <v>203</v>
      </c>
      <c r="H168" s="176">
        <v>2004</v>
      </c>
      <c r="I168" s="1389"/>
      <c r="J168" s="267">
        <v>70</v>
      </c>
      <c r="K168" s="179">
        <v>70</v>
      </c>
      <c r="L168" s="174">
        <v>70</v>
      </c>
      <c r="M168" s="179"/>
      <c r="N168" s="788">
        <f t="shared" si="15"/>
        <v>70</v>
      </c>
      <c r="O168" s="174">
        <v>70</v>
      </c>
      <c r="P168" s="179"/>
      <c r="Q168" s="174">
        <v>70</v>
      </c>
      <c r="R168" s="788">
        <f t="shared" si="16"/>
        <v>70</v>
      </c>
      <c r="S168" s="788">
        <f t="shared" si="17"/>
        <v>70</v>
      </c>
      <c r="T168" s="179"/>
      <c r="U168" s="174">
        <v>70</v>
      </c>
      <c r="V168" s="179"/>
      <c r="W168" s="179">
        <v>70</v>
      </c>
      <c r="X168" s="179"/>
      <c r="Y168" s="179">
        <v>70</v>
      </c>
      <c r="Z168" s="179">
        <v>70</v>
      </c>
      <c r="AA168" s="179">
        <v>70</v>
      </c>
      <c r="AB168" s="179">
        <v>69.099999999999994</v>
      </c>
      <c r="AC168" s="179">
        <v>64.3</v>
      </c>
      <c r="AD168" s="179">
        <v>58.6</v>
      </c>
      <c r="AE168" s="179">
        <v>52.3</v>
      </c>
      <c r="AF168" s="179">
        <v>45.9</v>
      </c>
      <c r="AG168" s="180">
        <v>40.4</v>
      </c>
      <c r="AH168" s="1345"/>
      <c r="AI168" s="1345"/>
    </row>
    <row r="169" spans="2:35" x14ac:dyDescent="0.2">
      <c r="B169" s="1017"/>
      <c r="C169" s="1020"/>
      <c r="D169" s="1024"/>
      <c r="E169" s="1025"/>
      <c r="F169" s="1250"/>
      <c r="G169" s="1236"/>
      <c r="H169" s="176" t="s">
        <v>22</v>
      </c>
      <c r="I169" s="1389"/>
      <c r="J169" s="177"/>
      <c r="K169" s="178" t="s">
        <v>9</v>
      </c>
      <c r="L169" s="174">
        <v>70</v>
      </c>
      <c r="M169" s="178"/>
      <c r="N169" s="788">
        <f t="shared" si="15"/>
        <v>70</v>
      </c>
      <c r="O169" s="174">
        <v>70</v>
      </c>
      <c r="P169" s="178"/>
      <c r="Q169" s="174">
        <v>70</v>
      </c>
      <c r="R169" s="788">
        <f t="shared" si="16"/>
        <v>70</v>
      </c>
      <c r="S169" s="788">
        <f t="shared" si="17"/>
        <v>70</v>
      </c>
      <c r="T169" s="178"/>
      <c r="U169" s="174">
        <v>70</v>
      </c>
      <c r="V169" s="178"/>
      <c r="W169" s="179">
        <v>70</v>
      </c>
      <c r="X169" s="179"/>
      <c r="Y169" s="179">
        <v>70</v>
      </c>
      <c r="Z169" s="179">
        <v>70</v>
      </c>
      <c r="AA169" s="179">
        <v>70</v>
      </c>
      <c r="AB169" s="179">
        <v>69.099999999999994</v>
      </c>
      <c r="AC169" s="179">
        <v>64.3</v>
      </c>
      <c r="AD169" s="179">
        <v>58.6</v>
      </c>
      <c r="AE169" s="179">
        <v>52.3</v>
      </c>
      <c r="AF169" s="179">
        <v>45.9</v>
      </c>
      <c r="AG169" s="180">
        <v>40.4</v>
      </c>
      <c r="AH169" s="1345"/>
      <c r="AI169" s="1345"/>
    </row>
    <row r="170" spans="2:35" x14ac:dyDescent="0.2">
      <c r="B170" s="1018"/>
      <c r="C170" s="1021"/>
      <c r="D170" s="1026"/>
      <c r="E170" s="1027"/>
      <c r="F170" s="1251"/>
      <c r="G170" s="1237"/>
      <c r="H170" s="176" t="s">
        <v>23</v>
      </c>
      <c r="I170" s="1389"/>
      <c r="J170" s="177"/>
      <c r="K170" s="178" t="s">
        <v>9</v>
      </c>
      <c r="L170" s="174">
        <v>70</v>
      </c>
      <c r="M170" s="178"/>
      <c r="N170" s="788">
        <f t="shared" si="15"/>
        <v>70</v>
      </c>
      <c r="O170" s="174">
        <v>70</v>
      </c>
      <c r="P170" s="178"/>
      <c r="Q170" s="174">
        <v>70</v>
      </c>
      <c r="R170" s="788">
        <f t="shared" si="16"/>
        <v>70</v>
      </c>
      <c r="S170" s="788">
        <f t="shared" si="17"/>
        <v>70</v>
      </c>
      <c r="T170" s="178"/>
      <c r="U170" s="174">
        <v>70</v>
      </c>
      <c r="V170" s="178"/>
      <c r="W170" s="179">
        <v>70</v>
      </c>
      <c r="X170" s="179"/>
      <c r="Y170" s="179">
        <v>70</v>
      </c>
      <c r="Z170" s="179">
        <v>70</v>
      </c>
      <c r="AA170" s="179">
        <v>70</v>
      </c>
      <c r="AB170" s="179">
        <v>69.099999999999994</v>
      </c>
      <c r="AC170" s="179">
        <v>64.3</v>
      </c>
      <c r="AD170" s="179">
        <v>58.6</v>
      </c>
      <c r="AE170" s="179">
        <v>52.3</v>
      </c>
      <c r="AF170" s="179">
        <v>45.9</v>
      </c>
      <c r="AG170" s="180">
        <v>40.4</v>
      </c>
      <c r="AH170" s="1345"/>
      <c r="AI170" s="1345"/>
    </row>
    <row r="171" spans="2:35" ht="13.5" thickBot="1" x14ac:dyDescent="0.25">
      <c r="B171" s="187" t="s">
        <v>102</v>
      </c>
      <c r="C171" s="220" t="s">
        <v>157</v>
      </c>
      <c r="D171" s="1247" t="s">
        <v>87</v>
      </c>
      <c r="E171" s="1248"/>
      <c r="F171" s="192" t="s">
        <v>186</v>
      </c>
      <c r="G171" s="221" t="s">
        <v>203</v>
      </c>
      <c r="H171" s="188">
        <v>2007</v>
      </c>
      <c r="I171" s="1390"/>
      <c r="J171" s="269">
        <v>70</v>
      </c>
      <c r="K171" s="225">
        <v>70</v>
      </c>
      <c r="L171" s="174">
        <v>70</v>
      </c>
      <c r="M171" s="225"/>
      <c r="N171" s="792">
        <f t="shared" si="15"/>
        <v>70</v>
      </c>
      <c r="O171" s="225">
        <v>70</v>
      </c>
      <c r="P171" s="225"/>
      <c r="Q171" s="225">
        <v>70</v>
      </c>
      <c r="R171" s="792">
        <f t="shared" si="16"/>
        <v>70</v>
      </c>
      <c r="S171" s="792">
        <f t="shared" si="17"/>
        <v>70</v>
      </c>
      <c r="T171" s="225"/>
      <c r="U171" s="225">
        <v>70</v>
      </c>
      <c r="V171" s="225"/>
      <c r="W171" s="225">
        <v>70</v>
      </c>
      <c r="X171" s="225"/>
      <c r="Y171" s="225">
        <v>70</v>
      </c>
      <c r="Z171" s="225">
        <v>70</v>
      </c>
      <c r="AA171" s="225">
        <v>70</v>
      </c>
      <c r="AB171" s="225">
        <v>69.099999999999994</v>
      </c>
      <c r="AC171" s="225">
        <v>64.3</v>
      </c>
      <c r="AD171" s="225">
        <v>58.6</v>
      </c>
      <c r="AE171" s="225">
        <v>52.3</v>
      </c>
      <c r="AF171" s="225">
        <v>45.9</v>
      </c>
      <c r="AG171" s="226">
        <v>40.4</v>
      </c>
      <c r="AH171" s="1345"/>
      <c r="AI171" s="1345"/>
    </row>
    <row r="172" spans="2:35" ht="13.5" thickBot="1" x14ac:dyDescent="0.25">
      <c r="B172" s="143"/>
      <c r="C172" s="143"/>
      <c r="D172" s="143"/>
      <c r="E172" s="143"/>
      <c r="F172" s="143"/>
      <c r="G172" s="251" t="s">
        <v>94</v>
      </c>
      <c r="H172" s="252"/>
      <c r="I172" s="252"/>
      <c r="J172" s="202">
        <f>MIN(J150:J171)</f>
        <v>70</v>
      </c>
      <c r="K172" s="199">
        <f>MIN(K150:K171)</f>
        <v>70</v>
      </c>
      <c r="L172" s="199">
        <f>MIN(L150:L171)</f>
        <v>70</v>
      </c>
      <c r="M172" s="199"/>
      <c r="N172" s="793">
        <f t="shared" si="15"/>
        <v>70</v>
      </c>
      <c r="O172" s="199">
        <f>MIN(O150:O171)</f>
        <v>70</v>
      </c>
      <c r="P172" s="199"/>
      <c r="Q172" s="199">
        <f>MIN(Q150:Q171)</f>
        <v>70</v>
      </c>
      <c r="R172" s="793">
        <f t="shared" si="16"/>
        <v>70</v>
      </c>
      <c r="S172" s="793">
        <f t="shared" si="17"/>
        <v>70</v>
      </c>
      <c r="T172" s="199"/>
      <c r="U172" s="199">
        <f>MIN(U150:U171)</f>
        <v>70</v>
      </c>
      <c r="V172" s="200"/>
      <c r="W172" s="200">
        <f>MIN(W150:W171)</f>
        <v>70</v>
      </c>
      <c r="X172" s="200"/>
      <c r="Y172" s="200">
        <f>MIN(Y150:Y171)</f>
        <v>70</v>
      </c>
      <c r="Z172" s="200">
        <f>MIN(Z150:Z171)</f>
        <v>70</v>
      </c>
      <c r="AA172" s="200">
        <f>MIN(AA150:AA171)</f>
        <v>70</v>
      </c>
      <c r="AB172" s="300"/>
      <c r="AC172" s="300"/>
      <c r="AD172" s="300"/>
      <c r="AE172" s="300"/>
      <c r="AF172" s="300"/>
      <c r="AG172" s="301"/>
      <c r="AH172" s="1345"/>
      <c r="AI172" s="1345"/>
    </row>
    <row r="173" spans="2:35" ht="13.5" thickBot="1" x14ac:dyDescent="0.25">
      <c r="B173" s="143"/>
      <c r="C173" s="143"/>
      <c r="D173" s="143"/>
      <c r="E173" s="143"/>
      <c r="F173" s="143"/>
      <c r="G173" s="201" t="s">
        <v>218</v>
      </c>
      <c r="H173" s="197"/>
      <c r="I173" s="197"/>
      <c r="J173" s="197"/>
      <c r="K173" s="197"/>
      <c r="L173" s="197"/>
      <c r="M173" s="197"/>
      <c r="N173" s="197"/>
      <c r="O173" s="197"/>
      <c r="P173" s="197"/>
      <c r="Q173" s="197"/>
      <c r="R173" s="197"/>
      <c r="S173" s="197"/>
      <c r="T173" s="197"/>
      <c r="U173" s="197"/>
      <c r="V173" s="273"/>
      <c r="W173" s="199" t="s">
        <v>172</v>
      </c>
      <c r="X173" s="199"/>
      <c r="Y173" s="199" t="s">
        <v>172</v>
      </c>
      <c r="Z173" s="199" t="s">
        <v>172</v>
      </c>
      <c r="AA173" s="199" t="s">
        <v>172</v>
      </c>
      <c r="AB173" s="302"/>
      <c r="AC173" s="302"/>
      <c r="AD173" s="302"/>
      <c r="AE173" s="302"/>
      <c r="AF173" s="302"/>
      <c r="AG173" s="303"/>
      <c r="AH173" s="1346"/>
      <c r="AI173" s="1346"/>
    </row>
    <row r="174" spans="2:35" x14ac:dyDescent="0.2">
      <c r="G174" s="16"/>
      <c r="H174" s="16"/>
      <c r="I174" s="16"/>
      <c r="J174" s="16"/>
      <c r="K174" s="16"/>
      <c r="L174" s="16"/>
      <c r="M174" s="16"/>
      <c r="N174" s="773"/>
      <c r="O174" s="16"/>
      <c r="P174" s="16"/>
      <c r="Q174" s="16"/>
      <c r="R174" s="773"/>
      <c r="S174" s="773"/>
      <c r="T174" s="16"/>
      <c r="U174" s="16"/>
      <c r="V174" s="16"/>
      <c r="W174" s="17"/>
      <c r="X174" s="17"/>
      <c r="Y174" s="17"/>
      <c r="Z174" s="17"/>
      <c r="AA174" s="17"/>
      <c r="AB174" s="93"/>
      <c r="AC174" s="93"/>
      <c r="AD174" s="93"/>
      <c r="AE174" s="93"/>
      <c r="AF174" s="93"/>
      <c r="AG174" s="93"/>
    </row>
    <row r="175" spans="2:35" ht="13.5" thickBot="1" x14ac:dyDescent="0.25">
      <c r="G175" s="16"/>
      <c r="H175" s="16"/>
      <c r="I175" s="16"/>
      <c r="J175" s="16"/>
      <c r="K175" s="16"/>
      <c r="L175" s="16"/>
      <c r="M175" s="16"/>
      <c r="N175" s="773"/>
      <c r="O175" s="16"/>
      <c r="P175" s="16"/>
      <c r="Q175" s="16"/>
      <c r="R175" s="773"/>
      <c r="S175" s="773"/>
      <c r="T175" s="16"/>
      <c r="U175" s="16"/>
      <c r="V175" s="16"/>
      <c r="W175" s="17"/>
      <c r="X175" s="17"/>
      <c r="Y175" s="17"/>
      <c r="Z175" s="17"/>
      <c r="AA175" s="17"/>
      <c r="AB175" s="93"/>
      <c r="AC175" s="93"/>
      <c r="AD175" s="93"/>
      <c r="AE175" s="93"/>
      <c r="AF175" s="93"/>
      <c r="AG175" s="93"/>
    </row>
    <row r="176" spans="2:35" ht="12.75" customHeight="1" x14ac:dyDescent="0.2">
      <c r="B176" s="253"/>
      <c r="C176" s="254"/>
      <c r="D176" s="254"/>
      <c r="E176" s="254"/>
      <c r="F176" s="254"/>
      <c r="G176" s="254"/>
      <c r="H176" s="254"/>
      <c r="I176" s="255"/>
      <c r="J176" s="148" t="s">
        <v>95</v>
      </c>
      <c r="K176" s="149"/>
      <c r="L176" s="149"/>
      <c r="M176" s="149"/>
      <c r="N176" s="701"/>
      <c r="O176" s="149"/>
      <c r="P176" s="149"/>
      <c r="Q176" s="149"/>
      <c r="R176" s="701"/>
      <c r="S176" s="701"/>
      <c r="T176" s="149"/>
      <c r="U176" s="149"/>
      <c r="V176" s="149"/>
      <c r="W176" s="149"/>
      <c r="X176" s="149"/>
      <c r="Y176" s="149"/>
      <c r="Z176" s="149"/>
      <c r="AA176" s="149"/>
      <c r="AB176" s="149"/>
      <c r="AC176" s="149"/>
      <c r="AD176" s="149"/>
      <c r="AE176" s="149"/>
      <c r="AF176" s="149"/>
      <c r="AG176" s="150"/>
      <c r="AH176" s="1339" t="s">
        <v>473</v>
      </c>
      <c r="AI176" s="1339" t="s">
        <v>472</v>
      </c>
    </row>
    <row r="177" spans="2:35" x14ac:dyDescent="0.2">
      <c r="B177" s="256"/>
      <c r="C177" s="257"/>
      <c r="D177" s="257"/>
      <c r="E177" s="257"/>
      <c r="F177" s="257"/>
      <c r="G177" s="257"/>
      <c r="H177" s="257"/>
      <c r="I177" s="258"/>
      <c r="J177" s="259" t="s">
        <v>168</v>
      </c>
      <c r="K177" s="260"/>
      <c r="L177" s="260"/>
      <c r="M177" s="260"/>
      <c r="N177" s="747"/>
      <c r="O177" s="260"/>
      <c r="P177" s="260"/>
      <c r="Q177" s="260"/>
      <c r="R177" s="747"/>
      <c r="S177" s="747"/>
      <c r="T177" s="260"/>
      <c r="U177" s="260"/>
      <c r="V177" s="260"/>
      <c r="W177" s="260"/>
      <c r="X177" s="260"/>
      <c r="Y177" s="260"/>
      <c r="Z177" s="260"/>
      <c r="AA177" s="260"/>
      <c r="AB177" s="260"/>
      <c r="AC177" s="260"/>
      <c r="AD177" s="260"/>
      <c r="AE177" s="260"/>
      <c r="AF177" s="260"/>
      <c r="AG177" s="261"/>
      <c r="AH177" s="1345"/>
      <c r="AI177" s="1345"/>
    </row>
    <row r="178" spans="2:35" ht="13.5" thickBot="1" x14ac:dyDescent="0.25">
      <c r="B178" s="262"/>
      <c r="C178" s="263"/>
      <c r="D178" s="263"/>
      <c r="E178" s="263"/>
      <c r="F178" s="263"/>
      <c r="G178" s="263"/>
      <c r="H178" s="263"/>
      <c r="I178" s="264"/>
      <c r="J178" s="154"/>
      <c r="K178" s="155"/>
      <c r="L178" s="155"/>
      <c r="M178" s="155"/>
      <c r="N178" s="704"/>
      <c r="O178" s="155"/>
      <c r="P178" s="155"/>
      <c r="Q178" s="155"/>
      <c r="R178" s="704"/>
      <c r="S178" s="704"/>
      <c r="T178" s="155"/>
      <c r="U178" s="155"/>
      <c r="V178" s="155"/>
      <c r="W178" s="155"/>
      <c r="X178" s="155"/>
      <c r="Y178" s="155"/>
      <c r="Z178" s="155"/>
      <c r="AA178" s="155"/>
      <c r="AB178" s="155"/>
      <c r="AC178" s="155"/>
      <c r="AD178" s="155"/>
      <c r="AE178" s="155"/>
      <c r="AF178" s="155"/>
      <c r="AG178" s="156"/>
      <c r="AH178" s="1345"/>
      <c r="AI178" s="1345"/>
    </row>
    <row r="179" spans="2:35" ht="13.5" thickBot="1" x14ac:dyDescent="0.25">
      <c r="B179" s="157" t="s">
        <v>41</v>
      </c>
      <c r="C179" s="158" t="s">
        <v>42</v>
      </c>
      <c r="D179" s="159" t="s">
        <v>43</v>
      </c>
      <c r="E179" s="211"/>
      <c r="F179" s="212" t="s">
        <v>47</v>
      </c>
      <c r="G179" s="163" t="s">
        <v>30</v>
      </c>
      <c r="H179" s="164" t="s">
        <v>31</v>
      </c>
      <c r="I179" s="243" t="s">
        <v>2</v>
      </c>
      <c r="J179" s="244" t="s">
        <v>3</v>
      </c>
      <c r="K179" s="165" t="s">
        <v>5</v>
      </c>
      <c r="L179" s="164">
        <v>100</v>
      </c>
      <c r="M179" s="164">
        <v>150</v>
      </c>
      <c r="N179" s="783">
        <v>176</v>
      </c>
      <c r="O179" s="164">
        <v>200</v>
      </c>
      <c r="P179" s="164">
        <v>250</v>
      </c>
      <c r="Q179" s="164">
        <v>300</v>
      </c>
      <c r="R179" s="783">
        <v>302</v>
      </c>
      <c r="S179" s="783">
        <v>340</v>
      </c>
      <c r="T179" s="164">
        <v>350</v>
      </c>
      <c r="U179" s="164">
        <v>400</v>
      </c>
      <c r="V179" s="164">
        <v>450</v>
      </c>
      <c r="W179" s="164">
        <v>500</v>
      </c>
      <c r="X179" s="164">
        <v>550</v>
      </c>
      <c r="Y179" s="164">
        <v>600</v>
      </c>
      <c r="Z179" s="164">
        <v>650</v>
      </c>
      <c r="AA179" s="164">
        <v>700</v>
      </c>
      <c r="AB179" s="164">
        <v>750</v>
      </c>
      <c r="AC179" s="164">
        <v>800</v>
      </c>
      <c r="AD179" s="164">
        <v>850</v>
      </c>
      <c r="AE179" s="164">
        <v>900</v>
      </c>
      <c r="AF179" s="164">
        <v>950</v>
      </c>
      <c r="AG179" s="243">
        <v>1000</v>
      </c>
      <c r="AH179" s="1345"/>
      <c r="AI179" s="1345"/>
    </row>
    <row r="180" spans="2:35" x14ac:dyDescent="0.2">
      <c r="B180" s="1037" t="s">
        <v>106</v>
      </c>
      <c r="C180" s="1038" t="s">
        <v>188</v>
      </c>
      <c r="D180" s="1039" t="s">
        <v>74</v>
      </c>
      <c r="E180" s="1040"/>
      <c r="F180" s="1258" t="s">
        <v>186</v>
      </c>
      <c r="G180" s="1292" t="s">
        <v>203</v>
      </c>
      <c r="H180" s="239">
        <v>1989</v>
      </c>
      <c r="I180" s="1388" t="s">
        <v>232</v>
      </c>
      <c r="J180" s="265">
        <v>60</v>
      </c>
      <c r="K180" s="274"/>
      <c r="L180" s="200">
        <v>60</v>
      </c>
      <c r="M180" s="240"/>
      <c r="N180" s="788">
        <f>IF(M180="",IF(L180="","",(L180-(L180-O180)/($O$5-$L$5)*($N$5-$L$5))),(M180-(M180-O180)/($O$5-$M$5)*($N$5-$M$5)))</f>
        <v>60</v>
      </c>
      <c r="O180" s="240">
        <v>60</v>
      </c>
      <c r="P180" s="240"/>
      <c r="Q180" s="240">
        <v>60</v>
      </c>
      <c r="R180" s="788">
        <f>IF(Q180="","",(Q180-(Q180-U180)/($U$5-$Q$5)*($R$5-$Q$5)))</f>
        <v>60</v>
      </c>
      <c r="S180" s="788">
        <f>IF(Q180="","",(Q180-(Q180-U180)/($U$5-$Q$5)*($S$5-$Q$5)))</f>
        <v>60</v>
      </c>
      <c r="T180" s="240"/>
      <c r="U180" s="240">
        <v>60</v>
      </c>
      <c r="V180" s="240"/>
      <c r="W180" s="240">
        <v>60</v>
      </c>
      <c r="X180" s="240"/>
      <c r="Y180" s="240">
        <v>60</v>
      </c>
      <c r="Z180" s="240">
        <v>60</v>
      </c>
      <c r="AA180" s="240">
        <v>60</v>
      </c>
      <c r="AB180" s="240">
        <v>59.4</v>
      </c>
      <c r="AC180" s="240">
        <v>55.1</v>
      </c>
      <c r="AD180" s="240">
        <v>50.2</v>
      </c>
      <c r="AE180" s="240">
        <v>44.6</v>
      </c>
      <c r="AF180" s="240">
        <v>39.6</v>
      </c>
      <c r="AG180" s="241">
        <v>34.5</v>
      </c>
      <c r="AH180" s="1345"/>
      <c r="AI180" s="1345"/>
    </row>
    <row r="181" spans="2:35" x14ac:dyDescent="0.2">
      <c r="B181" s="1017"/>
      <c r="C181" s="1020"/>
      <c r="D181" s="1024"/>
      <c r="E181" s="1025"/>
      <c r="F181" s="1250"/>
      <c r="G181" s="1236"/>
      <c r="H181" s="176" t="s">
        <v>32</v>
      </c>
      <c r="I181" s="1389"/>
      <c r="J181" s="177"/>
      <c r="K181" s="178" t="s">
        <v>9</v>
      </c>
      <c r="L181" s="179">
        <v>60</v>
      </c>
      <c r="M181" s="178"/>
      <c r="N181" s="788">
        <f t="shared" ref="N181:N202" si="18">IF(M181="",IF(L181="","",(L181-(L181-O181)/($O$5-$L$5)*($N$5-$L$5))),(M181-(M181-O181)/($O$5-$M$5)*($N$5-$M$5)))</f>
        <v>60</v>
      </c>
      <c r="O181" s="179">
        <v>60</v>
      </c>
      <c r="P181" s="179"/>
      <c r="Q181" s="179">
        <v>60</v>
      </c>
      <c r="R181" s="788">
        <f t="shared" ref="R181:R202" si="19">IF(Q181="","",(Q181-(Q181-U181)/($U$5-$Q$5)*($R$5-$Q$5)))</f>
        <v>60</v>
      </c>
      <c r="S181" s="788">
        <f t="shared" ref="S181:S202" si="20">IF(Q181="","",(Q181-(Q181-U181)/($U$5-$Q$5)*($S$5-$Q$5)))</f>
        <v>60</v>
      </c>
      <c r="T181" s="178"/>
      <c r="U181" s="179">
        <v>60</v>
      </c>
      <c r="V181" s="179"/>
      <c r="W181" s="179">
        <v>60</v>
      </c>
      <c r="X181" s="179"/>
      <c r="Y181" s="179">
        <v>60</v>
      </c>
      <c r="Z181" s="179">
        <v>60</v>
      </c>
      <c r="AA181" s="179">
        <v>60</v>
      </c>
      <c r="AB181" s="179">
        <v>59.4</v>
      </c>
      <c r="AC181" s="179">
        <v>55.1</v>
      </c>
      <c r="AD181" s="179">
        <v>50.2</v>
      </c>
      <c r="AE181" s="179">
        <v>44.6</v>
      </c>
      <c r="AF181" s="179">
        <v>39.6</v>
      </c>
      <c r="AG181" s="180">
        <v>34.5</v>
      </c>
      <c r="AH181" s="1345"/>
      <c r="AI181" s="1345"/>
    </row>
    <row r="182" spans="2:35" x14ac:dyDescent="0.2">
      <c r="B182" s="1017"/>
      <c r="C182" s="1020"/>
      <c r="D182" s="1024"/>
      <c r="E182" s="1025"/>
      <c r="F182" s="1250"/>
      <c r="G182" s="1236"/>
      <c r="H182" s="176" t="s">
        <v>35</v>
      </c>
      <c r="I182" s="1389"/>
      <c r="J182" s="177"/>
      <c r="K182" s="178" t="s">
        <v>9</v>
      </c>
      <c r="L182" s="179">
        <v>60</v>
      </c>
      <c r="M182" s="178"/>
      <c r="N182" s="788">
        <f t="shared" si="18"/>
        <v>60</v>
      </c>
      <c r="O182" s="179">
        <v>60</v>
      </c>
      <c r="P182" s="179"/>
      <c r="Q182" s="179">
        <v>60</v>
      </c>
      <c r="R182" s="788">
        <f t="shared" si="19"/>
        <v>60</v>
      </c>
      <c r="S182" s="788">
        <f t="shared" si="20"/>
        <v>60</v>
      </c>
      <c r="T182" s="178"/>
      <c r="U182" s="179">
        <v>60</v>
      </c>
      <c r="V182" s="179"/>
      <c r="W182" s="179">
        <v>60</v>
      </c>
      <c r="X182" s="179"/>
      <c r="Y182" s="179">
        <v>60</v>
      </c>
      <c r="Z182" s="179">
        <v>60</v>
      </c>
      <c r="AA182" s="179">
        <v>60</v>
      </c>
      <c r="AB182" s="179">
        <v>59.4</v>
      </c>
      <c r="AC182" s="179">
        <v>55.1</v>
      </c>
      <c r="AD182" s="179">
        <v>50.2</v>
      </c>
      <c r="AE182" s="179">
        <v>44.6</v>
      </c>
      <c r="AF182" s="179">
        <v>39.6</v>
      </c>
      <c r="AG182" s="180">
        <v>34.5</v>
      </c>
      <c r="AH182" s="1345"/>
      <c r="AI182" s="1345"/>
    </row>
    <row r="183" spans="2:35" x14ac:dyDescent="0.2">
      <c r="B183" s="1018"/>
      <c r="C183" s="1021"/>
      <c r="D183" s="1026"/>
      <c r="E183" s="1027"/>
      <c r="F183" s="1251"/>
      <c r="G183" s="1237"/>
      <c r="H183" s="176" t="s">
        <v>10</v>
      </c>
      <c r="I183" s="1389"/>
      <c r="J183" s="177"/>
      <c r="K183" s="178" t="s">
        <v>9</v>
      </c>
      <c r="L183" s="179">
        <v>60</v>
      </c>
      <c r="M183" s="178"/>
      <c r="N183" s="788">
        <f t="shared" si="18"/>
        <v>60</v>
      </c>
      <c r="O183" s="179">
        <v>60</v>
      </c>
      <c r="P183" s="179"/>
      <c r="Q183" s="179">
        <v>60</v>
      </c>
      <c r="R183" s="788">
        <f t="shared" si="19"/>
        <v>60</v>
      </c>
      <c r="S183" s="788">
        <f t="shared" si="20"/>
        <v>60</v>
      </c>
      <c r="T183" s="178"/>
      <c r="U183" s="179">
        <v>60</v>
      </c>
      <c r="V183" s="179"/>
      <c r="W183" s="179">
        <v>60</v>
      </c>
      <c r="X183" s="179"/>
      <c r="Y183" s="179">
        <v>60</v>
      </c>
      <c r="Z183" s="179">
        <v>60</v>
      </c>
      <c r="AA183" s="179">
        <v>60</v>
      </c>
      <c r="AB183" s="179">
        <v>59.4</v>
      </c>
      <c r="AC183" s="179">
        <v>55.1</v>
      </c>
      <c r="AD183" s="179">
        <v>50.2</v>
      </c>
      <c r="AE183" s="179">
        <v>44.6</v>
      </c>
      <c r="AF183" s="179">
        <v>39.6</v>
      </c>
      <c r="AG183" s="180">
        <v>34.5</v>
      </c>
      <c r="AH183" s="1345"/>
      <c r="AI183" s="1345"/>
    </row>
    <row r="184" spans="2:35" x14ac:dyDescent="0.2">
      <c r="B184" s="1016" t="s">
        <v>102</v>
      </c>
      <c r="C184" s="1273" t="s">
        <v>115</v>
      </c>
      <c r="D184" s="1022" t="s">
        <v>75</v>
      </c>
      <c r="E184" s="1023"/>
      <c r="F184" s="1249" t="s">
        <v>46</v>
      </c>
      <c r="G184" s="1235" t="s">
        <v>203</v>
      </c>
      <c r="H184" s="176">
        <v>1992</v>
      </c>
      <c r="I184" s="1389"/>
      <c r="J184" s="267">
        <v>60</v>
      </c>
      <c r="K184" s="179">
        <v>60</v>
      </c>
      <c r="L184" s="179">
        <v>60</v>
      </c>
      <c r="M184" s="179"/>
      <c r="N184" s="788">
        <f t="shared" si="18"/>
        <v>60</v>
      </c>
      <c r="O184" s="179">
        <v>60</v>
      </c>
      <c r="P184" s="179"/>
      <c r="Q184" s="179">
        <v>60</v>
      </c>
      <c r="R184" s="788">
        <f t="shared" si="19"/>
        <v>60</v>
      </c>
      <c r="S184" s="788">
        <f t="shared" si="20"/>
        <v>60</v>
      </c>
      <c r="T184" s="179"/>
      <c r="U184" s="179">
        <v>60</v>
      </c>
      <c r="V184" s="179"/>
      <c r="W184" s="179">
        <v>60</v>
      </c>
      <c r="X184" s="179"/>
      <c r="Y184" s="179">
        <v>60</v>
      </c>
      <c r="Z184" s="179">
        <v>60</v>
      </c>
      <c r="AA184" s="179">
        <v>60</v>
      </c>
      <c r="AB184" s="179">
        <v>59.4</v>
      </c>
      <c r="AC184" s="179">
        <v>55.1</v>
      </c>
      <c r="AD184" s="179">
        <v>50.2</v>
      </c>
      <c r="AE184" s="179">
        <v>44.6</v>
      </c>
      <c r="AF184" s="179">
        <v>39.6</v>
      </c>
      <c r="AG184" s="180">
        <v>34.5</v>
      </c>
      <c r="AH184" s="1345"/>
      <c r="AI184" s="1345"/>
    </row>
    <row r="185" spans="2:35" x14ac:dyDescent="0.2">
      <c r="B185" s="1017"/>
      <c r="C185" s="1274"/>
      <c r="D185" s="1024"/>
      <c r="E185" s="1025"/>
      <c r="F185" s="1250"/>
      <c r="G185" s="1236"/>
      <c r="H185" s="176" t="s">
        <v>11</v>
      </c>
      <c r="I185" s="1389"/>
      <c r="J185" s="177"/>
      <c r="K185" s="178" t="s">
        <v>9</v>
      </c>
      <c r="L185" s="179">
        <v>60</v>
      </c>
      <c r="M185" s="178"/>
      <c r="N185" s="788">
        <f t="shared" si="18"/>
        <v>60</v>
      </c>
      <c r="O185" s="179">
        <v>60</v>
      </c>
      <c r="P185" s="179"/>
      <c r="Q185" s="179">
        <v>60</v>
      </c>
      <c r="R185" s="788">
        <f t="shared" si="19"/>
        <v>60</v>
      </c>
      <c r="S185" s="788">
        <f t="shared" si="20"/>
        <v>60</v>
      </c>
      <c r="T185" s="178"/>
      <c r="U185" s="179">
        <v>60</v>
      </c>
      <c r="V185" s="179"/>
      <c r="W185" s="179">
        <v>60</v>
      </c>
      <c r="X185" s="179"/>
      <c r="Y185" s="179">
        <v>60</v>
      </c>
      <c r="Z185" s="179">
        <v>60</v>
      </c>
      <c r="AA185" s="179">
        <v>60</v>
      </c>
      <c r="AB185" s="179">
        <v>59.4</v>
      </c>
      <c r="AC185" s="179">
        <v>55.1</v>
      </c>
      <c r="AD185" s="179">
        <v>50.2</v>
      </c>
      <c r="AE185" s="179">
        <v>44.6</v>
      </c>
      <c r="AF185" s="179">
        <v>39.6</v>
      </c>
      <c r="AG185" s="180">
        <v>34.5</v>
      </c>
      <c r="AH185" s="1345"/>
      <c r="AI185" s="1345"/>
    </row>
    <row r="186" spans="2:35" x14ac:dyDescent="0.2">
      <c r="B186" s="1017"/>
      <c r="C186" s="1274"/>
      <c r="D186" s="1024"/>
      <c r="E186" s="1025"/>
      <c r="F186" s="1250"/>
      <c r="G186" s="1236"/>
      <c r="H186" s="176" t="s">
        <v>12</v>
      </c>
      <c r="I186" s="1389"/>
      <c r="J186" s="177"/>
      <c r="K186" s="178" t="s">
        <v>9</v>
      </c>
      <c r="L186" s="179">
        <v>60</v>
      </c>
      <c r="M186" s="178"/>
      <c r="N186" s="788">
        <f t="shared" si="18"/>
        <v>60</v>
      </c>
      <c r="O186" s="179">
        <v>60</v>
      </c>
      <c r="P186" s="179"/>
      <c r="Q186" s="179">
        <v>60</v>
      </c>
      <c r="R186" s="788">
        <f t="shared" si="19"/>
        <v>60</v>
      </c>
      <c r="S186" s="788">
        <f t="shared" si="20"/>
        <v>60</v>
      </c>
      <c r="T186" s="178"/>
      <c r="U186" s="179">
        <v>60</v>
      </c>
      <c r="V186" s="179"/>
      <c r="W186" s="179">
        <v>60</v>
      </c>
      <c r="X186" s="179"/>
      <c r="Y186" s="179">
        <v>60</v>
      </c>
      <c r="Z186" s="179">
        <v>60</v>
      </c>
      <c r="AA186" s="179">
        <v>60</v>
      </c>
      <c r="AB186" s="179">
        <v>59.4</v>
      </c>
      <c r="AC186" s="179">
        <v>55.1</v>
      </c>
      <c r="AD186" s="179">
        <v>50.2</v>
      </c>
      <c r="AE186" s="179">
        <v>44.6</v>
      </c>
      <c r="AF186" s="179">
        <v>39.6</v>
      </c>
      <c r="AG186" s="180">
        <v>34.5</v>
      </c>
      <c r="AH186" s="1345"/>
      <c r="AI186" s="1345"/>
    </row>
    <row r="187" spans="2:35" x14ac:dyDescent="0.2">
      <c r="B187" s="1018"/>
      <c r="C187" s="1275"/>
      <c r="D187" s="1026"/>
      <c r="E187" s="1027"/>
      <c r="F187" s="1251"/>
      <c r="G187" s="1237"/>
      <c r="H187" s="176" t="s">
        <v>13</v>
      </c>
      <c r="I187" s="1389"/>
      <c r="J187" s="177"/>
      <c r="K187" s="178" t="s">
        <v>9</v>
      </c>
      <c r="L187" s="179">
        <v>60</v>
      </c>
      <c r="M187" s="178"/>
      <c r="N187" s="788">
        <f t="shared" si="18"/>
        <v>60</v>
      </c>
      <c r="O187" s="179">
        <v>60</v>
      </c>
      <c r="P187" s="179"/>
      <c r="Q187" s="179">
        <v>60</v>
      </c>
      <c r="R187" s="788">
        <f t="shared" si="19"/>
        <v>60</v>
      </c>
      <c r="S187" s="788">
        <f t="shared" si="20"/>
        <v>60</v>
      </c>
      <c r="T187" s="178"/>
      <c r="U187" s="179">
        <v>60</v>
      </c>
      <c r="V187" s="179"/>
      <c r="W187" s="179">
        <v>60</v>
      </c>
      <c r="X187" s="179"/>
      <c r="Y187" s="179">
        <v>60</v>
      </c>
      <c r="Z187" s="179">
        <v>60</v>
      </c>
      <c r="AA187" s="179">
        <v>60</v>
      </c>
      <c r="AB187" s="179">
        <v>59.4</v>
      </c>
      <c r="AC187" s="179">
        <v>55.1</v>
      </c>
      <c r="AD187" s="179">
        <v>50.2</v>
      </c>
      <c r="AE187" s="179">
        <v>44.6</v>
      </c>
      <c r="AF187" s="179">
        <v>39.6</v>
      </c>
      <c r="AG187" s="180">
        <v>34.5</v>
      </c>
      <c r="AH187" s="1345"/>
      <c r="AI187" s="1345"/>
    </row>
    <row r="188" spans="2:35" x14ac:dyDescent="0.2">
      <c r="B188" s="1016" t="s">
        <v>102</v>
      </c>
      <c r="C188" s="1273" t="s">
        <v>128</v>
      </c>
      <c r="D188" s="1022" t="s">
        <v>75</v>
      </c>
      <c r="E188" s="1023"/>
      <c r="F188" s="1249" t="s">
        <v>46</v>
      </c>
      <c r="G188" s="1235" t="s">
        <v>203</v>
      </c>
      <c r="H188" s="176">
        <v>1995</v>
      </c>
      <c r="I188" s="1389"/>
      <c r="J188" s="267">
        <v>60</v>
      </c>
      <c r="K188" s="179">
        <v>60</v>
      </c>
      <c r="L188" s="179">
        <v>60</v>
      </c>
      <c r="M188" s="179"/>
      <c r="N188" s="788">
        <f t="shared" si="18"/>
        <v>60</v>
      </c>
      <c r="O188" s="179">
        <v>60</v>
      </c>
      <c r="P188" s="179"/>
      <c r="Q188" s="179">
        <v>60</v>
      </c>
      <c r="R188" s="788">
        <f t="shared" si="19"/>
        <v>60</v>
      </c>
      <c r="S188" s="788">
        <f t="shared" si="20"/>
        <v>60</v>
      </c>
      <c r="T188" s="179"/>
      <c r="U188" s="179">
        <v>60</v>
      </c>
      <c r="V188" s="179"/>
      <c r="W188" s="179">
        <v>60</v>
      </c>
      <c r="X188" s="179"/>
      <c r="Y188" s="179">
        <v>60</v>
      </c>
      <c r="Z188" s="179">
        <v>60</v>
      </c>
      <c r="AA188" s="179">
        <v>60</v>
      </c>
      <c r="AB188" s="179">
        <v>59.4</v>
      </c>
      <c r="AC188" s="179">
        <v>55.1</v>
      </c>
      <c r="AD188" s="179">
        <v>50.2</v>
      </c>
      <c r="AE188" s="179">
        <v>44.6</v>
      </c>
      <c r="AF188" s="179">
        <v>39.6</v>
      </c>
      <c r="AG188" s="180">
        <v>34.5</v>
      </c>
      <c r="AH188" s="1345"/>
      <c r="AI188" s="1345"/>
    </row>
    <row r="189" spans="2:35" x14ac:dyDescent="0.2">
      <c r="B189" s="1017"/>
      <c r="C189" s="1274"/>
      <c r="D189" s="1024"/>
      <c r="E189" s="1025"/>
      <c r="F189" s="1250"/>
      <c r="G189" s="1236"/>
      <c r="H189" s="176" t="s">
        <v>26</v>
      </c>
      <c r="I189" s="1389"/>
      <c r="J189" s="177"/>
      <c r="K189" s="178" t="s">
        <v>9</v>
      </c>
      <c r="L189" s="179">
        <v>60</v>
      </c>
      <c r="M189" s="178"/>
      <c r="N189" s="788">
        <f t="shared" si="18"/>
        <v>60</v>
      </c>
      <c r="O189" s="179">
        <v>60</v>
      </c>
      <c r="P189" s="179"/>
      <c r="Q189" s="179">
        <v>60</v>
      </c>
      <c r="R189" s="788">
        <f t="shared" si="19"/>
        <v>60</v>
      </c>
      <c r="S189" s="788">
        <f t="shared" si="20"/>
        <v>60</v>
      </c>
      <c r="T189" s="178"/>
      <c r="U189" s="179">
        <v>60</v>
      </c>
      <c r="V189" s="179"/>
      <c r="W189" s="179">
        <v>60</v>
      </c>
      <c r="X189" s="179"/>
      <c r="Y189" s="179">
        <v>60</v>
      </c>
      <c r="Z189" s="179">
        <v>60</v>
      </c>
      <c r="AA189" s="179">
        <v>60</v>
      </c>
      <c r="AB189" s="179">
        <v>59.4</v>
      </c>
      <c r="AC189" s="179">
        <v>55.1</v>
      </c>
      <c r="AD189" s="179">
        <v>50.2</v>
      </c>
      <c r="AE189" s="179">
        <v>44.6</v>
      </c>
      <c r="AF189" s="179">
        <v>39.6</v>
      </c>
      <c r="AG189" s="180">
        <v>34.5</v>
      </c>
      <c r="AH189" s="1345"/>
      <c r="AI189" s="1345"/>
    </row>
    <row r="190" spans="2:35" x14ac:dyDescent="0.2">
      <c r="B190" s="1017"/>
      <c r="C190" s="1274"/>
      <c r="D190" s="1024"/>
      <c r="E190" s="1025"/>
      <c r="F190" s="1250"/>
      <c r="G190" s="1236"/>
      <c r="H190" s="176" t="s">
        <v>15</v>
      </c>
      <c r="I190" s="1389"/>
      <c r="J190" s="177"/>
      <c r="K190" s="178" t="s">
        <v>9</v>
      </c>
      <c r="L190" s="179">
        <v>60</v>
      </c>
      <c r="M190" s="178"/>
      <c r="N190" s="788">
        <f t="shared" si="18"/>
        <v>60</v>
      </c>
      <c r="O190" s="179">
        <v>60</v>
      </c>
      <c r="P190" s="179"/>
      <c r="Q190" s="179">
        <v>60</v>
      </c>
      <c r="R190" s="788">
        <f t="shared" si="19"/>
        <v>60</v>
      </c>
      <c r="S190" s="788">
        <f t="shared" si="20"/>
        <v>60</v>
      </c>
      <c r="T190" s="178"/>
      <c r="U190" s="179">
        <v>60</v>
      </c>
      <c r="V190" s="179"/>
      <c r="W190" s="179">
        <v>60</v>
      </c>
      <c r="X190" s="179"/>
      <c r="Y190" s="179">
        <v>60</v>
      </c>
      <c r="Z190" s="179">
        <v>60</v>
      </c>
      <c r="AA190" s="179">
        <v>60</v>
      </c>
      <c r="AB190" s="179">
        <v>59.4</v>
      </c>
      <c r="AC190" s="179">
        <v>55.1</v>
      </c>
      <c r="AD190" s="179">
        <v>50.2</v>
      </c>
      <c r="AE190" s="179">
        <v>44.6</v>
      </c>
      <c r="AF190" s="179">
        <v>39.6</v>
      </c>
      <c r="AG190" s="180">
        <v>34.5</v>
      </c>
      <c r="AH190" s="1345"/>
      <c r="AI190" s="1345"/>
    </row>
    <row r="191" spans="2:35" x14ac:dyDescent="0.2">
      <c r="B191" s="1018"/>
      <c r="C191" s="1275"/>
      <c r="D191" s="1026"/>
      <c r="E191" s="1027"/>
      <c r="F191" s="1251"/>
      <c r="G191" s="1237"/>
      <c r="H191" s="176" t="s">
        <v>27</v>
      </c>
      <c r="I191" s="1389"/>
      <c r="J191" s="177"/>
      <c r="K191" s="178" t="s">
        <v>9</v>
      </c>
      <c r="L191" s="179">
        <v>60</v>
      </c>
      <c r="M191" s="178"/>
      <c r="N191" s="788">
        <f t="shared" si="18"/>
        <v>60</v>
      </c>
      <c r="O191" s="179">
        <v>60</v>
      </c>
      <c r="P191" s="179"/>
      <c r="Q191" s="179">
        <v>60</v>
      </c>
      <c r="R191" s="788">
        <f t="shared" si="19"/>
        <v>60</v>
      </c>
      <c r="S191" s="788">
        <f t="shared" si="20"/>
        <v>60</v>
      </c>
      <c r="T191" s="178"/>
      <c r="U191" s="179">
        <v>60</v>
      </c>
      <c r="V191" s="179"/>
      <c r="W191" s="179">
        <v>60</v>
      </c>
      <c r="X191" s="179"/>
      <c r="Y191" s="179">
        <v>60</v>
      </c>
      <c r="Z191" s="179">
        <v>60</v>
      </c>
      <c r="AA191" s="179">
        <v>60</v>
      </c>
      <c r="AB191" s="179">
        <v>59.4</v>
      </c>
      <c r="AC191" s="179">
        <v>55.1</v>
      </c>
      <c r="AD191" s="179">
        <v>50.2</v>
      </c>
      <c r="AE191" s="179">
        <v>44.6</v>
      </c>
      <c r="AF191" s="179">
        <v>39.6</v>
      </c>
      <c r="AG191" s="180">
        <v>34.5</v>
      </c>
      <c r="AH191" s="1345"/>
      <c r="AI191" s="1345"/>
    </row>
    <row r="192" spans="2:35" x14ac:dyDescent="0.2">
      <c r="B192" s="1016" t="s">
        <v>102</v>
      </c>
      <c r="C192" s="183" t="s">
        <v>142</v>
      </c>
      <c r="D192" s="1022" t="s">
        <v>75</v>
      </c>
      <c r="E192" s="1023"/>
      <c r="F192" s="1249" t="s">
        <v>46</v>
      </c>
      <c r="G192" s="1235" t="s">
        <v>203</v>
      </c>
      <c r="H192" s="176">
        <v>1998</v>
      </c>
      <c r="I192" s="1389"/>
      <c r="J192" s="267">
        <v>60</v>
      </c>
      <c r="K192" s="179">
        <v>60</v>
      </c>
      <c r="L192" s="179">
        <v>60</v>
      </c>
      <c r="M192" s="179"/>
      <c r="N192" s="788">
        <f t="shared" si="18"/>
        <v>60</v>
      </c>
      <c r="O192" s="179">
        <v>60</v>
      </c>
      <c r="P192" s="179"/>
      <c r="Q192" s="179">
        <v>60</v>
      </c>
      <c r="R192" s="788">
        <f t="shared" si="19"/>
        <v>60</v>
      </c>
      <c r="S192" s="788">
        <f t="shared" si="20"/>
        <v>60</v>
      </c>
      <c r="T192" s="179"/>
      <c r="U192" s="179">
        <v>60</v>
      </c>
      <c r="V192" s="179"/>
      <c r="W192" s="179">
        <v>60</v>
      </c>
      <c r="X192" s="179"/>
      <c r="Y192" s="179">
        <v>60</v>
      </c>
      <c r="Z192" s="179">
        <v>60</v>
      </c>
      <c r="AA192" s="179">
        <v>60</v>
      </c>
      <c r="AB192" s="179">
        <v>59.4</v>
      </c>
      <c r="AC192" s="179">
        <v>55.1</v>
      </c>
      <c r="AD192" s="179">
        <v>50.2</v>
      </c>
      <c r="AE192" s="179">
        <v>44.6</v>
      </c>
      <c r="AF192" s="179">
        <v>39.6</v>
      </c>
      <c r="AG192" s="180">
        <v>34.5</v>
      </c>
      <c r="AH192" s="1345"/>
      <c r="AI192" s="1345"/>
    </row>
    <row r="193" spans="2:35" x14ac:dyDescent="0.2">
      <c r="B193" s="1017"/>
      <c r="C193" s="1019" t="s">
        <v>100</v>
      </c>
      <c r="D193" s="1024"/>
      <c r="E193" s="1025"/>
      <c r="F193" s="1250"/>
      <c r="G193" s="1236"/>
      <c r="H193" s="176" t="s">
        <v>17</v>
      </c>
      <c r="I193" s="1389"/>
      <c r="J193" s="267">
        <v>60</v>
      </c>
      <c r="K193" s="179">
        <v>60</v>
      </c>
      <c r="L193" s="179">
        <v>60</v>
      </c>
      <c r="M193" s="179"/>
      <c r="N193" s="788">
        <f t="shared" si="18"/>
        <v>60</v>
      </c>
      <c r="O193" s="179">
        <v>60</v>
      </c>
      <c r="P193" s="179"/>
      <c r="Q193" s="179">
        <v>60</v>
      </c>
      <c r="R193" s="788">
        <f t="shared" si="19"/>
        <v>60</v>
      </c>
      <c r="S193" s="788">
        <f t="shared" si="20"/>
        <v>60</v>
      </c>
      <c r="T193" s="179"/>
      <c r="U193" s="179">
        <v>60</v>
      </c>
      <c r="V193" s="179"/>
      <c r="W193" s="179">
        <v>60</v>
      </c>
      <c r="X193" s="179"/>
      <c r="Y193" s="179">
        <v>60</v>
      </c>
      <c r="Z193" s="179">
        <v>60</v>
      </c>
      <c r="AA193" s="179">
        <v>60</v>
      </c>
      <c r="AB193" s="179">
        <v>59.3</v>
      </c>
      <c r="AC193" s="179">
        <v>55.1</v>
      </c>
      <c r="AD193" s="179">
        <v>50.2</v>
      </c>
      <c r="AE193" s="179">
        <v>44.8</v>
      </c>
      <c r="AF193" s="179">
        <v>39.4</v>
      </c>
      <c r="AG193" s="180">
        <v>34.6</v>
      </c>
      <c r="AH193" s="1345"/>
      <c r="AI193" s="1345"/>
    </row>
    <row r="194" spans="2:35" x14ac:dyDescent="0.2">
      <c r="B194" s="1018"/>
      <c r="C194" s="1021"/>
      <c r="D194" s="1026"/>
      <c r="E194" s="1027"/>
      <c r="F194" s="1251"/>
      <c r="G194" s="1237"/>
      <c r="H194" s="176" t="s">
        <v>18</v>
      </c>
      <c r="I194" s="1389"/>
      <c r="J194" s="177"/>
      <c r="K194" s="178" t="s">
        <v>9</v>
      </c>
      <c r="L194" s="179">
        <v>60</v>
      </c>
      <c r="M194" s="178"/>
      <c r="N194" s="788">
        <f t="shared" si="18"/>
        <v>60</v>
      </c>
      <c r="O194" s="179">
        <v>60</v>
      </c>
      <c r="P194" s="179"/>
      <c r="Q194" s="179">
        <v>60</v>
      </c>
      <c r="R194" s="788">
        <f t="shared" si="19"/>
        <v>60</v>
      </c>
      <c r="S194" s="788">
        <f t="shared" si="20"/>
        <v>60</v>
      </c>
      <c r="T194" s="178"/>
      <c r="U194" s="179">
        <v>60</v>
      </c>
      <c r="V194" s="179"/>
      <c r="W194" s="179">
        <v>60</v>
      </c>
      <c r="X194" s="179"/>
      <c r="Y194" s="179">
        <v>60</v>
      </c>
      <c r="Z194" s="179">
        <v>60</v>
      </c>
      <c r="AA194" s="179">
        <v>60</v>
      </c>
      <c r="AB194" s="179">
        <v>59.3</v>
      </c>
      <c r="AC194" s="179">
        <v>55.1</v>
      </c>
      <c r="AD194" s="179">
        <v>50.2</v>
      </c>
      <c r="AE194" s="179">
        <v>44.8</v>
      </c>
      <c r="AF194" s="179">
        <v>39.4</v>
      </c>
      <c r="AG194" s="180">
        <v>34.6</v>
      </c>
      <c r="AH194" s="1345"/>
      <c r="AI194" s="1345"/>
    </row>
    <row r="195" spans="2:35" x14ac:dyDescent="0.2">
      <c r="B195" s="1016" t="s">
        <v>102</v>
      </c>
      <c r="C195" s="1019" t="s">
        <v>150</v>
      </c>
      <c r="D195" s="1022" t="s">
        <v>75</v>
      </c>
      <c r="E195" s="1023"/>
      <c r="F195" s="1249" t="s">
        <v>186</v>
      </c>
      <c r="G195" s="1235" t="s">
        <v>203</v>
      </c>
      <c r="H195" s="176">
        <v>2001</v>
      </c>
      <c r="I195" s="1389"/>
      <c r="J195" s="267">
        <v>60</v>
      </c>
      <c r="K195" s="179">
        <v>60</v>
      </c>
      <c r="L195" s="179">
        <v>60</v>
      </c>
      <c r="M195" s="179"/>
      <c r="N195" s="788">
        <f t="shared" si="18"/>
        <v>60</v>
      </c>
      <c r="O195" s="179">
        <v>60</v>
      </c>
      <c r="P195" s="179"/>
      <c r="Q195" s="179">
        <v>60</v>
      </c>
      <c r="R195" s="788">
        <f t="shared" si="19"/>
        <v>60</v>
      </c>
      <c r="S195" s="788">
        <f t="shared" si="20"/>
        <v>60</v>
      </c>
      <c r="T195" s="179"/>
      <c r="U195" s="179">
        <v>60</v>
      </c>
      <c r="V195" s="179"/>
      <c r="W195" s="179">
        <v>60</v>
      </c>
      <c r="X195" s="179"/>
      <c r="Y195" s="179">
        <v>60</v>
      </c>
      <c r="Z195" s="179">
        <v>60</v>
      </c>
      <c r="AA195" s="179">
        <v>60</v>
      </c>
      <c r="AB195" s="179">
        <v>59.3</v>
      </c>
      <c r="AC195" s="179">
        <v>55.1</v>
      </c>
      <c r="AD195" s="179">
        <v>50.2</v>
      </c>
      <c r="AE195" s="179">
        <v>44.8</v>
      </c>
      <c r="AF195" s="179">
        <v>39.4</v>
      </c>
      <c r="AG195" s="180">
        <v>34.6</v>
      </c>
      <c r="AH195" s="1345"/>
      <c r="AI195" s="1345"/>
    </row>
    <row r="196" spans="2:35" x14ac:dyDescent="0.2">
      <c r="B196" s="1017"/>
      <c r="C196" s="1020"/>
      <c r="D196" s="1024"/>
      <c r="E196" s="1025"/>
      <c r="F196" s="1250"/>
      <c r="G196" s="1236"/>
      <c r="H196" s="176" t="s">
        <v>20</v>
      </c>
      <c r="I196" s="1389"/>
      <c r="J196" s="177"/>
      <c r="K196" s="178" t="s">
        <v>9</v>
      </c>
      <c r="L196" s="179">
        <v>60</v>
      </c>
      <c r="M196" s="178"/>
      <c r="N196" s="788">
        <f t="shared" si="18"/>
        <v>60</v>
      </c>
      <c r="O196" s="179">
        <v>60</v>
      </c>
      <c r="P196" s="179"/>
      <c r="Q196" s="179">
        <v>60</v>
      </c>
      <c r="R196" s="788">
        <f t="shared" si="19"/>
        <v>60</v>
      </c>
      <c r="S196" s="788">
        <f t="shared" si="20"/>
        <v>60</v>
      </c>
      <c r="T196" s="178"/>
      <c r="U196" s="179">
        <v>60</v>
      </c>
      <c r="V196" s="179"/>
      <c r="W196" s="179">
        <v>60</v>
      </c>
      <c r="X196" s="179"/>
      <c r="Y196" s="179">
        <v>60</v>
      </c>
      <c r="Z196" s="179">
        <v>60</v>
      </c>
      <c r="AA196" s="179">
        <v>60</v>
      </c>
      <c r="AB196" s="179">
        <v>59.3</v>
      </c>
      <c r="AC196" s="179">
        <v>55.1</v>
      </c>
      <c r="AD196" s="179">
        <v>50.2</v>
      </c>
      <c r="AE196" s="179">
        <v>44.8</v>
      </c>
      <c r="AF196" s="179">
        <v>39.4</v>
      </c>
      <c r="AG196" s="180">
        <v>34.6</v>
      </c>
      <c r="AH196" s="1345"/>
      <c r="AI196" s="1345"/>
    </row>
    <row r="197" spans="2:35" x14ac:dyDescent="0.2">
      <c r="B197" s="1018"/>
      <c r="C197" s="1021"/>
      <c r="D197" s="1026"/>
      <c r="E197" s="1027"/>
      <c r="F197" s="1251"/>
      <c r="G197" s="1237"/>
      <c r="H197" s="176" t="s">
        <v>21</v>
      </c>
      <c r="I197" s="1389"/>
      <c r="J197" s="177"/>
      <c r="K197" s="178" t="s">
        <v>9</v>
      </c>
      <c r="L197" s="179">
        <v>60</v>
      </c>
      <c r="M197" s="178"/>
      <c r="N197" s="788">
        <f t="shared" si="18"/>
        <v>60</v>
      </c>
      <c r="O197" s="179">
        <v>60</v>
      </c>
      <c r="P197" s="179"/>
      <c r="Q197" s="179">
        <v>60</v>
      </c>
      <c r="R197" s="788">
        <f t="shared" si="19"/>
        <v>60</v>
      </c>
      <c r="S197" s="788">
        <f t="shared" si="20"/>
        <v>60</v>
      </c>
      <c r="T197" s="178"/>
      <c r="U197" s="179">
        <v>60</v>
      </c>
      <c r="V197" s="179"/>
      <c r="W197" s="179">
        <v>60</v>
      </c>
      <c r="X197" s="179"/>
      <c r="Y197" s="179">
        <v>60</v>
      </c>
      <c r="Z197" s="179">
        <v>60</v>
      </c>
      <c r="AA197" s="179">
        <v>60</v>
      </c>
      <c r="AB197" s="179">
        <v>59.3</v>
      </c>
      <c r="AC197" s="179">
        <v>55.1</v>
      </c>
      <c r="AD197" s="179">
        <v>50.2</v>
      </c>
      <c r="AE197" s="179">
        <v>44.8</v>
      </c>
      <c r="AF197" s="179">
        <v>39.4</v>
      </c>
      <c r="AG197" s="180">
        <v>34.6</v>
      </c>
      <c r="AH197" s="1345"/>
      <c r="AI197" s="1345"/>
    </row>
    <row r="198" spans="2:35" x14ac:dyDescent="0.2">
      <c r="B198" s="1016" t="s">
        <v>102</v>
      </c>
      <c r="C198" s="1019" t="s">
        <v>100</v>
      </c>
      <c r="D198" s="1022" t="s">
        <v>75</v>
      </c>
      <c r="E198" s="1023"/>
      <c r="F198" s="1249" t="s">
        <v>186</v>
      </c>
      <c r="G198" s="1235" t="s">
        <v>203</v>
      </c>
      <c r="H198" s="176">
        <v>2004</v>
      </c>
      <c r="I198" s="1389"/>
      <c r="J198" s="267">
        <v>60</v>
      </c>
      <c r="K198" s="179">
        <v>60</v>
      </c>
      <c r="L198" s="179">
        <v>60</v>
      </c>
      <c r="M198" s="179"/>
      <c r="N198" s="788">
        <f t="shared" si="18"/>
        <v>60</v>
      </c>
      <c r="O198" s="179">
        <v>60</v>
      </c>
      <c r="P198" s="179"/>
      <c r="Q198" s="179">
        <v>60</v>
      </c>
      <c r="R198" s="788">
        <f t="shared" si="19"/>
        <v>60</v>
      </c>
      <c r="S198" s="788">
        <f t="shared" si="20"/>
        <v>60</v>
      </c>
      <c r="T198" s="179"/>
      <c r="U198" s="179">
        <v>60</v>
      </c>
      <c r="V198" s="179"/>
      <c r="W198" s="179">
        <v>60</v>
      </c>
      <c r="X198" s="179"/>
      <c r="Y198" s="179">
        <v>60</v>
      </c>
      <c r="Z198" s="179">
        <v>60</v>
      </c>
      <c r="AA198" s="179">
        <v>60</v>
      </c>
      <c r="AB198" s="179">
        <v>59.3</v>
      </c>
      <c r="AC198" s="179">
        <v>55.1</v>
      </c>
      <c r="AD198" s="179">
        <v>50.2</v>
      </c>
      <c r="AE198" s="179">
        <v>44.8</v>
      </c>
      <c r="AF198" s="179">
        <v>39.4</v>
      </c>
      <c r="AG198" s="180">
        <v>34.6</v>
      </c>
      <c r="AH198" s="1345"/>
      <c r="AI198" s="1345"/>
    </row>
    <row r="199" spans="2:35" x14ac:dyDescent="0.2">
      <c r="B199" s="1017"/>
      <c r="C199" s="1020"/>
      <c r="D199" s="1024"/>
      <c r="E199" s="1025"/>
      <c r="F199" s="1250"/>
      <c r="G199" s="1236"/>
      <c r="H199" s="176" t="s">
        <v>22</v>
      </c>
      <c r="I199" s="1389"/>
      <c r="J199" s="177"/>
      <c r="K199" s="178" t="s">
        <v>9</v>
      </c>
      <c r="L199" s="179">
        <v>60</v>
      </c>
      <c r="M199" s="178"/>
      <c r="N199" s="788">
        <f t="shared" si="18"/>
        <v>60</v>
      </c>
      <c r="O199" s="179">
        <v>60</v>
      </c>
      <c r="P199" s="179"/>
      <c r="Q199" s="179">
        <v>60</v>
      </c>
      <c r="R199" s="788">
        <f t="shared" si="19"/>
        <v>60</v>
      </c>
      <c r="S199" s="788">
        <f t="shared" si="20"/>
        <v>60</v>
      </c>
      <c r="T199" s="178"/>
      <c r="U199" s="179">
        <v>60</v>
      </c>
      <c r="V199" s="179"/>
      <c r="W199" s="179">
        <v>60</v>
      </c>
      <c r="X199" s="179"/>
      <c r="Y199" s="179">
        <v>60</v>
      </c>
      <c r="Z199" s="179">
        <v>60</v>
      </c>
      <c r="AA199" s="179">
        <v>60</v>
      </c>
      <c r="AB199" s="179">
        <v>59.3</v>
      </c>
      <c r="AC199" s="179">
        <v>55.1</v>
      </c>
      <c r="AD199" s="179">
        <v>50.2</v>
      </c>
      <c r="AE199" s="179">
        <v>44.8</v>
      </c>
      <c r="AF199" s="179">
        <v>39.4</v>
      </c>
      <c r="AG199" s="180">
        <v>34.6</v>
      </c>
      <c r="AH199" s="1345"/>
      <c r="AI199" s="1345"/>
    </row>
    <row r="200" spans="2:35" x14ac:dyDescent="0.2">
      <c r="B200" s="1018"/>
      <c r="C200" s="1021"/>
      <c r="D200" s="1026"/>
      <c r="E200" s="1027"/>
      <c r="F200" s="1251"/>
      <c r="G200" s="1237"/>
      <c r="H200" s="176" t="s">
        <v>23</v>
      </c>
      <c r="I200" s="1389"/>
      <c r="J200" s="177"/>
      <c r="K200" s="178" t="s">
        <v>9</v>
      </c>
      <c r="L200" s="179">
        <v>60</v>
      </c>
      <c r="M200" s="178"/>
      <c r="N200" s="788">
        <f t="shared" si="18"/>
        <v>60</v>
      </c>
      <c r="O200" s="179">
        <v>60</v>
      </c>
      <c r="P200" s="179"/>
      <c r="Q200" s="179">
        <v>60</v>
      </c>
      <c r="R200" s="788">
        <f t="shared" si="19"/>
        <v>60</v>
      </c>
      <c r="S200" s="788">
        <f t="shared" si="20"/>
        <v>60</v>
      </c>
      <c r="T200" s="178"/>
      <c r="U200" s="179">
        <v>60</v>
      </c>
      <c r="V200" s="179"/>
      <c r="W200" s="179">
        <v>60</v>
      </c>
      <c r="X200" s="179"/>
      <c r="Y200" s="179">
        <v>60</v>
      </c>
      <c r="Z200" s="179">
        <v>60</v>
      </c>
      <c r="AA200" s="179">
        <v>60</v>
      </c>
      <c r="AB200" s="179">
        <v>59.3</v>
      </c>
      <c r="AC200" s="179">
        <v>55.1</v>
      </c>
      <c r="AD200" s="179">
        <v>50.2</v>
      </c>
      <c r="AE200" s="179">
        <v>44.8</v>
      </c>
      <c r="AF200" s="179">
        <v>39.4</v>
      </c>
      <c r="AG200" s="180">
        <v>34.6</v>
      </c>
      <c r="AH200" s="1345"/>
      <c r="AI200" s="1345"/>
    </row>
    <row r="201" spans="2:35" ht="13.5" thickBot="1" x14ac:dyDescent="0.25">
      <c r="B201" s="187" t="s">
        <v>102</v>
      </c>
      <c r="C201" s="220" t="s">
        <v>104</v>
      </c>
      <c r="D201" s="1247" t="s">
        <v>87</v>
      </c>
      <c r="E201" s="1248"/>
      <c r="F201" s="192" t="s">
        <v>186</v>
      </c>
      <c r="G201" s="193" t="s">
        <v>203</v>
      </c>
      <c r="H201" s="188">
        <v>2007</v>
      </c>
      <c r="I201" s="1390"/>
      <c r="J201" s="269">
        <v>60</v>
      </c>
      <c r="K201" s="225">
        <v>60</v>
      </c>
      <c r="L201" s="174">
        <v>60</v>
      </c>
      <c r="M201" s="225"/>
      <c r="N201" s="792">
        <f t="shared" si="18"/>
        <v>60</v>
      </c>
      <c r="O201" s="225">
        <v>60</v>
      </c>
      <c r="P201" s="225"/>
      <c r="Q201" s="225">
        <v>60</v>
      </c>
      <c r="R201" s="792">
        <f t="shared" si="19"/>
        <v>60</v>
      </c>
      <c r="S201" s="792">
        <f t="shared" si="20"/>
        <v>60</v>
      </c>
      <c r="T201" s="225"/>
      <c r="U201" s="225">
        <v>60</v>
      </c>
      <c r="V201" s="225"/>
      <c r="W201" s="225">
        <v>60</v>
      </c>
      <c r="X201" s="225"/>
      <c r="Y201" s="225">
        <v>60</v>
      </c>
      <c r="Z201" s="225">
        <v>60</v>
      </c>
      <c r="AA201" s="225">
        <v>60</v>
      </c>
      <c r="AB201" s="225">
        <v>59.3</v>
      </c>
      <c r="AC201" s="225">
        <v>55.1</v>
      </c>
      <c r="AD201" s="225">
        <v>50.2</v>
      </c>
      <c r="AE201" s="225">
        <v>44.8</v>
      </c>
      <c r="AF201" s="225">
        <v>39.4</v>
      </c>
      <c r="AG201" s="226">
        <v>34.6</v>
      </c>
      <c r="AH201" s="1345"/>
      <c r="AI201" s="1345"/>
    </row>
    <row r="202" spans="2:35" ht="13.5" thickBot="1" x14ac:dyDescent="0.25">
      <c r="B202" s="142"/>
      <c r="C202" s="247"/>
      <c r="D202" s="142"/>
      <c r="E202" s="142"/>
      <c r="F202" s="142"/>
      <c r="G202" s="196" t="s">
        <v>94</v>
      </c>
      <c r="H202" s="197"/>
      <c r="I202" s="197"/>
      <c r="J202" s="202">
        <f>MIN(J180:J201)</f>
        <v>60</v>
      </c>
      <c r="K202" s="199">
        <f>MIN(K180:K201)</f>
        <v>60</v>
      </c>
      <c r="L202" s="199">
        <f>MIN(L180:L201)</f>
        <v>60</v>
      </c>
      <c r="M202" s="199"/>
      <c r="N202" s="793">
        <f t="shared" si="18"/>
        <v>60</v>
      </c>
      <c r="O202" s="199">
        <f>MIN(O180:O201)</f>
        <v>60</v>
      </c>
      <c r="P202" s="199"/>
      <c r="Q202" s="199">
        <f>MIN(Q180:Q201)</f>
        <v>60</v>
      </c>
      <c r="R202" s="793">
        <f t="shared" si="19"/>
        <v>60</v>
      </c>
      <c r="S202" s="793">
        <f t="shared" si="20"/>
        <v>60</v>
      </c>
      <c r="T202" s="199"/>
      <c r="U202" s="199">
        <f>MIN(U180:U201)</f>
        <v>60</v>
      </c>
      <c r="V202" s="199"/>
      <c r="W202" s="199">
        <f>MIN(W180:W201)</f>
        <v>60</v>
      </c>
      <c r="X202" s="199"/>
      <c r="Y202" s="199">
        <f>MIN(Y180:Y201)</f>
        <v>60</v>
      </c>
      <c r="Z202" s="199">
        <f>MIN(Z180:Z201)</f>
        <v>60</v>
      </c>
      <c r="AA202" s="199">
        <f>MIN(AA180:AA201)</f>
        <v>60</v>
      </c>
      <c r="AB202" s="302"/>
      <c r="AC202" s="302"/>
      <c r="AD202" s="302"/>
      <c r="AE202" s="302"/>
      <c r="AF202" s="302"/>
      <c r="AG202" s="303"/>
      <c r="AH202" s="1346"/>
      <c r="AI202" s="1346"/>
    </row>
    <row r="203" spans="2:35" x14ac:dyDescent="0.2">
      <c r="G203" s="16"/>
      <c r="H203" s="16"/>
      <c r="I203" s="16"/>
      <c r="J203" s="16"/>
      <c r="K203" s="16"/>
      <c r="L203" s="16"/>
      <c r="M203" s="16"/>
      <c r="N203" s="773"/>
      <c r="O203" s="16"/>
      <c r="P203" s="16"/>
      <c r="Q203" s="16"/>
      <c r="R203" s="773"/>
      <c r="S203" s="773"/>
      <c r="T203" s="16"/>
      <c r="U203" s="16"/>
      <c r="V203" s="16"/>
      <c r="W203" s="17"/>
      <c r="X203" s="17"/>
      <c r="Y203" s="17"/>
      <c r="Z203" s="17"/>
      <c r="AA203" s="17"/>
      <c r="AB203" s="93"/>
      <c r="AC203" s="93"/>
      <c r="AD203" s="93"/>
      <c r="AE203" s="93"/>
      <c r="AF203" s="93"/>
      <c r="AG203" s="93"/>
    </row>
    <row r="204" spans="2:35" ht="13.5" thickBot="1" x14ac:dyDescent="0.25">
      <c r="G204" s="16"/>
      <c r="H204" s="16"/>
      <c r="I204" s="16"/>
      <c r="J204" s="16"/>
      <c r="K204" s="16"/>
      <c r="L204" s="16"/>
      <c r="M204" s="16"/>
      <c r="N204" s="773"/>
      <c r="O204" s="16"/>
      <c r="P204" s="16"/>
      <c r="Q204" s="16"/>
      <c r="R204" s="773"/>
      <c r="S204" s="773"/>
      <c r="T204" s="16"/>
      <c r="U204" s="16"/>
      <c r="V204" s="16"/>
      <c r="W204" s="17"/>
      <c r="X204" s="17"/>
      <c r="Y204" s="17"/>
      <c r="Z204" s="17"/>
      <c r="AA204" s="17"/>
      <c r="AB204" s="93"/>
      <c r="AC204" s="93"/>
      <c r="AD204" s="93"/>
      <c r="AE204" s="93"/>
      <c r="AF204" s="93"/>
      <c r="AG204" s="93"/>
    </row>
    <row r="205" spans="2:35" x14ac:dyDescent="0.2">
      <c r="B205" s="145"/>
      <c r="C205" s="146"/>
      <c r="D205" s="146"/>
      <c r="E205" s="146"/>
      <c r="F205" s="146"/>
      <c r="G205" s="146"/>
      <c r="H205" s="146"/>
      <c r="I205" s="147"/>
      <c r="J205" s="148" t="s">
        <v>95</v>
      </c>
      <c r="K205" s="149"/>
      <c r="L205" s="149"/>
      <c r="M205" s="149"/>
      <c r="N205" s="701"/>
      <c r="O205" s="149"/>
      <c r="P205" s="149"/>
      <c r="Q205" s="149"/>
      <c r="R205" s="701"/>
      <c r="S205" s="701"/>
      <c r="T205" s="149"/>
      <c r="U205" s="149"/>
      <c r="V205" s="149"/>
      <c r="W205" s="149"/>
      <c r="X205" s="149"/>
      <c r="Y205" s="149"/>
      <c r="Z205" s="149"/>
      <c r="AA205" s="149"/>
      <c r="AB205" s="149"/>
      <c r="AC205" s="149"/>
      <c r="AD205" s="149"/>
      <c r="AE205" s="149"/>
      <c r="AF205" s="149"/>
      <c r="AG205" s="150"/>
      <c r="AH205" s="1339" t="s">
        <v>473</v>
      </c>
      <c r="AI205" s="1339" t="s">
        <v>472</v>
      </c>
    </row>
    <row r="206" spans="2:35" ht="13.5" thickBot="1" x14ac:dyDescent="0.25">
      <c r="B206" s="151"/>
      <c r="C206" s="152"/>
      <c r="D206" s="152"/>
      <c r="E206" s="152"/>
      <c r="F206" s="152"/>
      <c r="G206" s="152"/>
      <c r="H206" s="152"/>
      <c r="I206" s="153"/>
      <c r="J206" s="154" t="s">
        <v>168</v>
      </c>
      <c r="K206" s="155"/>
      <c r="L206" s="155"/>
      <c r="M206" s="155"/>
      <c r="N206" s="704"/>
      <c r="O206" s="155"/>
      <c r="P206" s="155"/>
      <c r="Q206" s="155"/>
      <c r="R206" s="704"/>
      <c r="S206" s="704"/>
      <c r="T206" s="155"/>
      <c r="U206" s="155"/>
      <c r="V206" s="155"/>
      <c r="W206" s="155"/>
      <c r="X206" s="155"/>
      <c r="Y206" s="155"/>
      <c r="Z206" s="155"/>
      <c r="AA206" s="155"/>
      <c r="AB206" s="155"/>
      <c r="AC206" s="155"/>
      <c r="AD206" s="155"/>
      <c r="AE206" s="155"/>
      <c r="AF206" s="155"/>
      <c r="AG206" s="156"/>
      <c r="AH206" s="1102"/>
      <c r="AI206" s="1102"/>
    </row>
    <row r="207" spans="2:35" ht="13.5" thickBot="1" x14ac:dyDescent="0.25">
      <c r="B207" s="275" t="s">
        <v>41</v>
      </c>
      <c r="C207" s="276" t="s">
        <v>42</v>
      </c>
      <c r="D207" s="277" t="s">
        <v>43</v>
      </c>
      <c r="E207" s="278"/>
      <c r="F207" s="279" t="s">
        <v>47</v>
      </c>
      <c r="G207" s="280" t="s">
        <v>30</v>
      </c>
      <c r="H207" s="281" t="s">
        <v>31</v>
      </c>
      <c r="I207" s="282" t="s">
        <v>2</v>
      </c>
      <c r="J207" s="908" t="s">
        <v>3</v>
      </c>
      <c r="K207" s="710" t="s">
        <v>5</v>
      </c>
      <c r="L207" s="709">
        <v>100</v>
      </c>
      <c r="M207" s="709">
        <v>150</v>
      </c>
      <c r="N207" s="783">
        <v>176</v>
      </c>
      <c r="O207" s="709">
        <v>200</v>
      </c>
      <c r="P207" s="709">
        <v>250</v>
      </c>
      <c r="Q207" s="709">
        <v>300</v>
      </c>
      <c r="R207" s="783">
        <v>302</v>
      </c>
      <c r="S207" s="783">
        <v>340</v>
      </c>
      <c r="T207" s="709">
        <v>350</v>
      </c>
      <c r="U207" s="709">
        <v>400</v>
      </c>
      <c r="V207" s="709">
        <v>450</v>
      </c>
      <c r="W207" s="709">
        <v>500</v>
      </c>
      <c r="X207" s="709">
        <v>550</v>
      </c>
      <c r="Y207" s="709">
        <v>600</v>
      </c>
      <c r="Z207" s="709">
        <v>650</v>
      </c>
      <c r="AA207" s="709">
        <v>700</v>
      </c>
      <c r="AB207" s="709">
        <v>750</v>
      </c>
      <c r="AC207" s="709">
        <v>800</v>
      </c>
      <c r="AD207" s="709">
        <v>850</v>
      </c>
      <c r="AE207" s="709">
        <v>900</v>
      </c>
      <c r="AF207" s="709">
        <v>950</v>
      </c>
      <c r="AG207" s="735">
        <v>1000</v>
      </c>
      <c r="AH207" s="1102"/>
      <c r="AI207" s="1102"/>
    </row>
    <row r="208" spans="2:35" x14ac:dyDescent="0.2">
      <c r="B208" s="1037" t="s">
        <v>106</v>
      </c>
      <c r="C208" s="1038" t="s">
        <v>188</v>
      </c>
      <c r="D208" s="1039" t="s">
        <v>74</v>
      </c>
      <c r="E208" s="1040"/>
      <c r="F208" s="1258" t="s">
        <v>186</v>
      </c>
      <c r="G208" s="1254" t="s">
        <v>24</v>
      </c>
      <c r="H208" s="176">
        <v>1989</v>
      </c>
      <c r="I208" s="1479" t="s">
        <v>190</v>
      </c>
      <c r="J208" s="271">
        <v>55</v>
      </c>
      <c r="K208" s="173"/>
      <c r="L208" s="174">
        <v>55</v>
      </c>
      <c r="M208" s="174"/>
      <c r="N208" s="790">
        <f>IF(M208="",IF(L208="","",(L208-(L208-O208)/($O$5-$L$5)*($N$5-$L$5))),(M208-(M208-O208)/($O$5-$M$5)*($N$5-$M$5)))</f>
        <v>55</v>
      </c>
      <c r="O208" s="174">
        <v>55</v>
      </c>
      <c r="P208" s="174"/>
      <c r="Q208" s="174">
        <v>55</v>
      </c>
      <c r="R208" s="790">
        <f>IF(Q208="","",(Q208-(Q208-U208)/($U$5-$Q$5)*($R$5-$Q$5)))</f>
        <v>55</v>
      </c>
      <c r="S208" s="790">
        <f>IF(Q208="","",(Q208-(Q208-U208)/($U$5-$Q$5)*($S$5-$Q$5)))</f>
        <v>55</v>
      </c>
      <c r="T208" s="174"/>
      <c r="U208" s="174">
        <v>55</v>
      </c>
      <c r="V208" s="174"/>
      <c r="W208" s="174">
        <v>55</v>
      </c>
      <c r="X208" s="174"/>
      <c r="Y208" s="174">
        <v>55</v>
      </c>
      <c r="Z208" s="174">
        <v>55</v>
      </c>
      <c r="AA208" s="174">
        <v>55</v>
      </c>
      <c r="AB208" s="174">
        <v>54.5</v>
      </c>
      <c r="AC208" s="174">
        <v>50.5</v>
      </c>
      <c r="AD208" s="174">
        <v>46</v>
      </c>
      <c r="AE208" s="174">
        <v>40.799999999999997</v>
      </c>
      <c r="AF208" s="174">
        <v>36.299999999999997</v>
      </c>
      <c r="AG208" s="175">
        <v>31.6</v>
      </c>
      <c r="AH208" s="1102"/>
      <c r="AI208" s="1102"/>
    </row>
    <row r="209" spans="2:35" x14ac:dyDescent="0.2">
      <c r="B209" s="1017"/>
      <c r="C209" s="1020"/>
      <c r="D209" s="1024"/>
      <c r="E209" s="1025"/>
      <c r="F209" s="1250"/>
      <c r="G209" s="1505"/>
      <c r="H209" s="176" t="s">
        <v>32</v>
      </c>
      <c r="I209" s="1389"/>
      <c r="J209" s="177"/>
      <c r="K209" s="178" t="s">
        <v>9</v>
      </c>
      <c r="L209" s="179">
        <v>55</v>
      </c>
      <c r="M209" s="178"/>
      <c r="N209" s="788">
        <f t="shared" ref="N209:N230" si="21">IF(M209="",IF(L209="","",(L209-(L209-O209)/($O$5-$L$5)*($N$5-$L$5))),(M209-(M209-O209)/($O$5-$M$5)*($N$5-$M$5)))</f>
        <v>55</v>
      </c>
      <c r="O209" s="179">
        <v>55</v>
      </c>
      <c r="P209" s="178"/>
      <c r="Q209" s="179">
        <v>55</v>
      </c>
      <c r="R209" s="788">
        <f t="shared" ref="R209:R230" si="22">IF(Q209="","",(Q209-(Q209-U209)/($U$5-$Q$5)*($R$5-$Q$5)))</f>
        <v>55</v>
      </c>
      <c r="S209" s="788">
        <f t="shared" ref="S209:S230" si="23">IF(Q209="","",(Q209-(Q209-U209)/($U$5-$Q$5)*($S$5-$Q$5)))</f>
        <v>55</v>
      </c>
      <c r="T209" s="178"/>
      <c r="U209" s="179">
        <v>55</v>
      </c>
      <c r="V209" s="178"/>
      <c r="W209" s="179">
        <v>55</v>
      </c>
      <c r="X209" s="178"/>
      <c r="Y209" s="179">
        <v>55</v>
      </c>
      <c r="Z209" s="179">
        <v>55</v>
      </c>
      <c r="AA209" s="179">
        <v>55</v>
      </c>
      <c r="AB209" s="179">
        <v>54.5</v>
      </c>
      <c r="AC209" s="179">
        <v>50.5</v>
      </c>
      <c r="AD209" s="179">
        <v>46</v>
      </c>
      <c r="AE209" s="179">
        <v>40.799999999999997</v>
      </c>
      <c r="AF209" s="179">
        <v>36.299999999999997</v>
      </c>
      <c r="AG209" s="180">
        <v>31.6</v>
      </c>
      <c r="AH209" s="1102"/>
      <c r="AI209" s="1102"/>
    </row>
    <row r="210" spans="2:35" x14ac:dyDescent="0.2">
      <c r="B210" s="1017"/>
      <c r="C210" s="1020"/>
      <c r="D210" s="1024"/>
      <c r="E210" s="1025"/>
      <c r="F210" s="1250"/>
      <c r="G210" s="1505"/>
      <c r="H210" s="176" t="s">
        <v>35</v>
      </c>
      <c r="I210" s="1389"/>
      <c r="J210" s="177"/>
      <c r="K210" s="178" t="s">
        <v>9</v>
      </c>
      <c r="L210" s="179">
        <v>55</v>
      </c>
      <c r="M210" s="178"/>
      <c r="N210" s="788">
        <f t="shared" si="21"/>
        <v>55</v>
      </c>
      <c r="O210" s="179">
        <v>55</v>
      </c>
      <c r="P210" s="178"/>
      <c r="Q210" s="179">
        <v>55</v>
      </c>
      <c r="R210" s="788">
        <f t="shared" si="22"/>
        <v>55</v>
      </c>
      <c r="S210" s="788">
        <f t="shared" si="23"/>
        <v>55</v>
      </c>
      <c r="T210" s="178"/>
      <c r="U210" s="179">
        <v>55</v>
      </c>
      <c r="V210" s="178"/>
      <c r="W210" s="179">
        <v>55</v>
      </c>
      <c r="X210" s="178"/>
      <c r="Y210" s="179">
        <v>55</v>
      </c>
      <c r="Z210" s="179">
        <v>55</v>
      </c>
      <c r="AA210" s="179">
        <v>55</v>
      </c>
      <c r="AB210" s="179">
        <v>54.5</v>
      </c>
      <c r="AC210" s="179">
        <v>50.5</v>
      </c>
      <c r="AD210" s="179">
        <v>46</v>
      </c>
      <c r="AE210" s="179">
        <v>40.799999999999997</v>
      </c>
      <c r="AF210" s="179">
        <v>36.299999999999997</v>
      </c>
      <c r="AG210" s="180">
        <v>31.6</v>
      </c>
      <c r="AH210" s="1102"/>
      <c r="AI210" s="1102"/>
    </row>
    <row r="211" spans="2:35" x14ac:dyDescent="0.2">
      <c r="B211" s="1018"/>
      <c r="C211" s="1021"/>
      <c r="D211" s="1026"/>
      <c r="E211" s="1027"/>
      <c r="F211" s="1251"/>
      <c r="G211" s="1506"/>
      <c r="H211" s="176" t="s">
        <v>10</v>
      </c>
      <c r="I211" s="1389"/>
      <c r="J211" s="177"/>
      <c r="K211" s="178" t="s">
        <v>9</v>
      </c>
      <c r="L211" s="179">
        <v>55</v>
      </c>
      <c r="M211" s="178"/>
      <c r="N211" s="788">
        <f t="shared" si="21"/>
        <v>55</v>
      </c>
      <c r="O211" s="179">
        <v>55</v>
      </c>
      <c r="P211" s="178"/>
      <c r="Q211" s="179">
        <v>55</v>
      </c>
      <c r="R211" s="788">
        <f t="shared" si="22"/>
        <v>55</v>
      </c>
      <c r="S211" s="788">
        <f t="shared" si="23"/>
        <v>55</v>
      </c>
      <c r="T211" s="178"/>
      <c r="U211" s="179">
        <v>55</v>
      </c>
      <c r="V211" s="178"/>
      <c r="W211" s="179">
        <v>55</v>
      </c>
      <c r="X211" s="178"/>
      <c r="Y211" s="179">
        <v>55</v>
      </c>
      <c r="Z211" s="179">
        <v>55</v>
      </c>
      <c r="AA211" s="179">
        <v>55</v>
      </c>
      <c r="AB211" s="179">
        <v>54.5</v>
      </c>
      <c r="AC211" s="179">
        <v>50.5</v>
      </c>
      <c r="AD211" s="179">
        <v>46</v>
      </c>
      <c r="AE211" s="179">
        <v>40.799999999999997</v>
      </c>
      <c r="AF211" s="179">
        <v>36.299999999999997</v>
      </c>
      <c r="AG211" s="180">
        <v>31.6</v>
      </c>
      <c r="AH211" s="1102"/>
      <c r="AI211" s="1102"/>
    </row>
    <row r="212" spans="2:35" x14ac:dyDescent="0.2">
      <c r="B212" s="1016" t="s">
        <v>102</v>
      </c>
      <c r="C212" s="1019" t="s">
        <v>189</v>
      </c>
      <c r="D212" s="1022" t="s">
        <v>75</v>
      </c>
      <c r="E212" s="1023"/>
      <c r="F212" s="1249" t="s">
        <v>187</v>
      </c>
      <c r="G212" s="1235" t="s">
        <v>24</v>
      </c>
      <c r="H212" s="176">
        <v>1992</v>
      </c>
      <c r="I212" s="1389"/>
      <c r="J212" s="267">
        <v>55</v>
      </c>
      <c r="K212" s="176">
        <v>55</v>
      </c>
      <c r="L212" s="179">
        <v>55</v>
      </c>
      <c r="M212" s="179"/>
      <c r="N212" s="788">
        <f t="shared" si="21"/>
        <v>55</v>
      </c>
      <c r="O212" s="179">
        <v>55</v>
      </c>
      <c r="P212" s="179"/>
      <c r="Q212" s="179">
        <v>55</v>
      </c>
      <c r="R212" s="788">
        <f t="shared" si="22"/>
        <v>55</v>
      </c>
      <c r="S212" s="788">
        <f t="shared" si="23"/>
        <v>55</v>
      </c>
      <c r="T212" s="179"/>
      <c r="U212" s="179">
        <v>55</v>
      </c>
      <c r="V212" s="179"/>
      <c r="W212" s="179">
        <v>55</v>
      </c>
      <c r="X212" s="179"/>
      <c r="Y212" s="179">
        <v>55</v>
      </c>
      <c r="Z212" s="179">
        <v>55</v>
      </c>
      <c r="AA212" s="179">
        <v>55</v>
      </c>
      <c r="AB212" s="179">
        <v>54.5</v>
      </c>
      <c r="AC212" s="179">
        <v>50.5</v>
      </c>
      <c r="AD212" s="179">
        <v>46</v>
      </c>
      <c r="AE212" s="179">
        <v>40.799999999999997</v>
      </c>
      <c r="AF212" s="179">
        <v>36.299999999999997</v>
      </c>
      <c r="AG212" s="180">
        <v>31.6</v>
      </c>
      <c r="AH212" s="1102"/>
      <c r="AI212" s="1102"/>
    </row>
    <row r="213" spans="2:35" x14ac:dyDescent="0.2">
      <c r="B213" s="1017"/>
      <c r="C213" s="1020"/>
      <c r="D213" s="1024"/>
      <c r="E213" s="1025"/>
      <c r="F213" s="1250"/>
      <c r="G213" s="1236"/>
      <c r="H213" s="176" t="s">
        <v>11</v>
      </c>
      <c r="I213" s="1389"/>
      <c r="J213" s="177"/>
      <c r="K213" s="178" t="s">
        <v>9</v>
      </c>
      <c r="L213" s="179">
        <v>55</v>
      </c>
      <c r="M213" s="178"/>
      <c r="N213" s="788">
        <f t="shared" si="21"/>
        <v>55</v>
      </c>
      <c r="O213" s="179">
        <v>55</v>
      </c>
      <c r="P213" s="178"/>
      <c r="Q213" s="179">
        <v>55</v>
      </c>
      <c r="R213" s="788">
        <f t="shared" si="22"/>
        <v>55</v>
      </c>
      <c r="S213" s="788">
        <f t="shared" si="23"/>
        <v>55</v>
      </c>
      <c r="T213" s="178"/>
      <c r="U213" s="179">
        <v>55</v>
      </c>
      <c r="V213" s="178"/>
      <c r="W213" s="179">
        <v>55</v>
      </c>
      <c r="X213" s="178"/>
      <c r="Y213" s="179">
        <v>55</v>
      </c>
      <c r="Z213" s="179">
        <v>55</v>
      </c>
      <c r="AA213" s="179">
        <v>55</v>
      </c>
      <c r="AB213" s="179">
        <v>54.5</v>
      </c>
      <c r="AC213" s="179">
        <v>50.5</v>
      </c>
      <c r="AD213" s="179">
        <v>46</v>
      </c>
      <c r="AE213" s="179">
        <v>40.799999999999997</v>
      </c>
      <c r="AF213" s="179">
        <v>36.299999999999997</v>
      </c>
      <c r="AG213" s="180">
        <v>31.6</v>
      </c>
      <c r="AH213" s="1102"/>
      <c r="AI213" s="1102"/>
    </row>
    <row r="214" spans="2:35" x14ac:dyDescent="0.2">
      <c r="B214" s="1017"/>
      <c r="C214" s="1020"/>
      <c r="D214" s="1024"/>
      <c r="E214" s="1025"/>
      <c r="F214" s="1250"/>
      <c r="G214" s="1236"/>
      <c r="H214" s="176" t="s">
        <v>12</v>
      </c>
      <c r="I214" s="1389"/>
      <c r="J214" s="177"/>
      <c r="K214" s="178" t="s">
        <v>9</v>
      </c>
      <c r="L214" s="179">
        <v>55</v>
      </c>
      <c r="M214" s="178"/>
      <c r="N214" s="788">
        <f t="shared" si="21"/>
        <v>55</v>
      </c>
      <c r="O214" s="179">
        <v>55</v>
      </c>
      <c r="P214" s="178"/>
      <c r="Q214" s="179">
        <v>55</v>
      </c>
      <c r="R214" s="788">
        <f t="shared" si="22"/>
        <v>55</v>
      </c>
      <c r="S214" s="788">
        <f t="shared" si="23"/>
        <v>55</v>
      </c>
      <c r="T214" s="178"/>
      <c r="U214" s="179">
        <v>55</v>
      </c>
      <c r="V214" s="178"/>
      <c r="W214" s="179">
        <v>55</v>
      </c>
      <c r="X214" s="178"/>
      <c r="Y214" s="179">
        <v>55</v>
      </c>
      <c r="Z214" s="179">
        <v>55</v>
      </c>
      <c r="AA214" s="179">
        <v>55</v>
      </c>
      <c r="AB214" s="179">
        <v>54.5</v>
      </c>
      <c r="AC214" s="179">
        <v>50.5</v>
      </c>
      <c r="AD214" s="179">
        <v>46</v>
      </c>
      <c r="AE214" s="179">
        <v>40.799999999999997</v>
      </c>
      <c r="AF214" s="179">
        <v>36.299999999999997</v>
      </c>
      <c r="AG214" s="180">
        <v>31.6</v>
      </c>
      <c r="AH214" s="1102"/>
      <c r="AI214" s="1102"/>
    </row>
    <row r="215" spans="2:35" x14ac:dyDescent="0.2">
      <c r="B215" s="1018"/>
      <c r="C215" s="1021"/>
      <c r="D215" s="1026"/>
      <c r="E215" s="1027"/>
      <c r="F215" s="1251"/>
      <c r="G215" s="1237"/>
      <c r="H215" s="176" t="s">
        <v>13</v>
      </c>
      <c r="I215" s="1389"/>
      <c r="J215" s="177"/>
      <c r="K215" s="178" t="s">
        <v>9</v>
      </c>
      <c r="L215" s="179">
        <v>55</v>
      </c>
      <c r="M215" s="178"/>
      <c r="N215" s="788">
        <f t="shared" si="21"/>
        <v>55</v>
      </c>
      <c r="O215" s="179">
        <v>55</v>
      </c>
      <c r="P215" s="178"/>
      <c r="Q215" s="179">
        <v>55</v>
      </c>
      <c r="R215" s="788">
        <f t="shared" si="22"/>
        <v>55</v>
      </c>
      <c r="S215" s="788">
        <f t="shared" si="23"/>
        <v>55</v>
      </c>
      <c r="T215" s="178"/>
      <c r="U215" s="179">
        <v>55</v>
      </c>
      <c r="V215" s="178"/>
      <c r="W215" s="179">
        <v>55</v>
      </c>
      <c r="X215" s="178"/>
      <c r="Y215" s="179">
        <v>55</v>
      </c>
      <c r="Z215" s="179">
        <v>55</v>
      </c>
      <c r="AA215" s="179">
        <v>55</v>
      </c>
      <c r="AB215" s="179">
        <v>54.5</v>
      </c>
      <c r="AC215" s="179">
        <v>50.5</v>
      </c>
      <c r="AD215" s="179">
        <v>46</v>
      </c>
      <c r="AE215" s="179">
        <v>40.799999999999997</v>
      </c>
      <c r="AF215" s="179">
        <v>36.299999999999997</v>
      </c>
      <c r="AG215" s="180">
        <v>31.6</v>
      </c>
      <c r="AH215" s="1102"/>
      <c r="AI215" s="1102"/>
    </row>
    <row r="216" spans="2:35" x14ac:dyDescent="0.2">
      <c r="B216" s="1016" t="s">
        <v>102</v>
      </c>
      <c r="C216" s="1019" t="s">
        <v>280</v>
      </c>
      <c r="D216" s="1022" t="s">
        <v>75</v>
      </c>
      <c r="E216" s="1023"/>
      <c r="F216" s="1249" t="s">
        <v>187</v>
      </c>
      <c r="G216" s="1235" t="s">
        <v>24</v>
      </c>
      <c r="H216" s="176">
        <v>1995</v>
      </c>
      <c r="I216" s="1389"/>
      <c r="J216" s="267">
        <v>55</v>
      </c>
      <c r="K216" s="176">
        <v>55</v>
      </c>
      <c r="L216" s="179">
        <v>55</v>
      </c>
      <c r="M216" s="179"/>
      <c r="N216" s="788">
        <f t="shared" si="21"/>
        <v>55</v>
      </c>
      <c r="O216" s="179">
        <v>55</v>
      </c>
      <c r="P216" s="179"/>
      <c r="Q216" s="179">
        <v>55</v>
      </c>
      <c r="R216" s="788">
        <f t="shared" si="22"/>
        <v>55</v>
      </c>
      <c r="S216" s="788">
        <f t="shared" si="23"/>
        <v>55</v>
      </c>
      <c r="T216" s="179"/>
      <c r="U216" s="179">
        <v>55</v>
      </c>
      <c r="V216" s="179"/>
      <c r="W216" s="179">
        <v>55</v>
      </c>
      <c r="X216" s="179"/>
      <c r="Y216" s="179">
        <v>55</v>
      </c>
      <c r="Z216" s="179">
        <v>55</v>
      </c>
      <c r="AA216" s="179">
        <v>55</v>
      </c>
      <c r="AB216" s="179">
        <v>54.5</v>
      </c>
      <c r="AC216" s="179">
        <v>50.5</v>
      </c>
      <c r="AD216" s="179">
        <v>46</v>
      </c>
      <c r="AE216" s="179">
        <v>40.799999999999997</v>
      </c>
      <c r="AF216" s="179">
        <v>36.299999999999997</v>
      </c>
      <c r="AG216" s="180">
        <v>31.6</v>
      </c>
      <c r="AH216" s="1102"/>
      <c r="AI216" s="1102"/>
    </row>
    <row r="217" spans="2:35" x14ac:dyDescent="0.2">
      <c r="B217" s="1017"/>
      <c r="C217" s="1020"/>
      <c r="D217" s="1024"/>
      <c r="E217" s="1025"/>
      <c r="F217" s="1250"/>
      <c r="G217" s="1236"/>
      <c r="H217" s="176" t="s">
        <v>14</v>
      </c>
      <c r="I217" s="1389"/>
      <c r="J217" s="177"/>
      <c r="K217" s="178" t="s">
        <v>9</v>
      </c>
      <c r="L217" s="179">
        <v>55</v>
      </c>
      <c r="M217" s="178"/>
      <c r="N217" s="788">
        <f t="shared" si="21"/>
        <v>55</v>
      </c>
      <c r="O217" s="179">
        <v>55</v>
      </c>
      <c r="P217" s="178"/>
      <c r="Q217" s="179">
        <v>55</v>
      </c>
      <c r="R217" s="788">
        <f t="shared" si="22"/>
        <v>55</v>
      </c>
      <c r="S217" s="788">
        <f t="shared" si="23"/>
        <v>55</v>
      </c>
      <c r="T217" s="178"/>
      <c r="U217" s="179">
        <v>55</v>
      </c>
      <c r="V217" s="178"/>
      <c r="W217" s="179">
        <v>55</v>
      </c>
      <c r="X217" s="178"/>
      <c r="Y217" s="179">
        <v>55</v>
      </c>
      <c r="Z217" s="179">
        <v>55</v>
      </c>
      <c r="AA217" s="179">
        <v>55</v>
      </c>
      <c r="AB217" s="179">
        <v>54.5</v>
      </c>
      <c r="AC217" s="179">
        <v>50.5</v>
      </c>
      <c r="AD217" s="179">
        <v>46</v>
      </c>
      <c r="AE217" s="179">
        <v>40.799999999999997</v>
      </c>
      <c r="AF217" s="179">
        <v>36.299999999999997</v>
      </c>
      <c r="AG217" s="180">
        <v>31.6</v>
      </c>
      <c r="AH217" s="1102"/>
      <c r="AI217" s="1102"/>
    </row>
    <row r="218" spans="2:35" x14ac:dyDescent="0.2">
      <c r="B218" s="1017"/>
      <c r="C218" s="1020"/>
      <c r="D218" s="1024"/>
      <c r="E218" s="1025"/>
      <c r="F218" s="1250"/>
      <c r="G218" s="1236"/>
      <c r="H218" s="176" t="s">
        <v>15</v>
      </c>
      <c r="I218" s="1389"/>
      <c r="J218" s="177"/>
      <c r="K218" s="178" t="s">
        <v>9</v>
      </c>
      <c r="L218" s="179">
        <v>55</v>
      </c>
      <c r="M218" s="178"/>
      <c r="N218" s="788">
        <f t="shared" si="21"/>
        <v>55</v>
      </c>
      <c r="O218" s="179">
        <v>55</v>
      </c>
      <c r="P218" s="178"/>
      <c r="Q218" s="179">
        <v>55</v>
      </c>
      <c r="R218" s="788">
        <f t="shared" si="22"/>
        <v>55</v>
      </c>
      <c r="S218" s="788">
        <f t="shared" si="23"/>
        <v>55</v>
      </c>
      <c r="T218" s="178"/>
      <c r="U218" s="179">
        <v>55</v>
      </c>
      <c r="V218" s="178"/>
      <c r="W218" s="179">
        <v>55</v>
      </c>
      <c r="X218" s="178"/>
      <c r="Y218" s="179">
        <v>55</v>
      </c>
      <c r="Z218" s="179">
        <v>55</v>
      </c>
      <c r="AA218" s="179">
        <v>55</v>
      </c>
      <c r="AB218" s="179">
        <v>54.5</v>
      </c>
      <c r="AC218" s="179">
        <v>50.5</v>
      </c>
      <c r="AD218" s="179">
        <v>46</v>
      </c>
      <c r="AE218" s="179">
        <v>40.799999999999997</v>
      </c>
      <c r="AF218" s="179">
        <v>36.299999999999997</v>
      </c>
      <c r="AG218" s="180">
        <v>31.6</v>
      </c>
      <c r="AH218" s="1102"/>
      <c r="AI218" s="1102"/>
    </row>
    <row r="219" spans="2:35" x14ac:dyDescent="0.2">
      <c r="B219" s="1018"/>
      <c r="C219" s="1021"/>
      <c r="D219" s="1026"/>
      <c r="E219" s="1027"/>
      <c r="F219" s="1251"/>
      <c r="G219" s="1237"/>
      <c r="H219" s="176" t="s">
        <v>16</v>
      </c>
      <c r="I219" s="1389"/>
      <c r="J219" s="177"/>
      <c r="K219" s="178" t="s">
        <v>9</v>
      </c>
      <c r="L219" s="179">
        <v>55</v>
      </c>
      <c r="M219" s="178"/>
      <c r="N219" s="788">
        <f t="shared" si="21"/>
        <v>55</v>
      </c>
      <c r="O219" s="179">
        <v>55</v>
      </c>
      <c r="P219" s="178"/>
      <c r="Q219" s="179">
        <v>55</v>
      </c>
      <c r="R219" s="788">
        <f t="shared" si="22"/>
        <v>55</v>
      </c>
      <c r="S219" s="788">
        <f t="shared" si="23"/>
        <v>55</v>
      </c>
      <c r="T219" s="178"/>
      <c r="U219" s="179">
        <v>55</v>
      </c>
      <c r="V219" s="178"/>
      <c r="W219" s="179">
        <v>55</v>
      </c>
      <c r="X219" s="178"/>
      <c r="Y219" s="179">
        <v>55</v>
      </c>
      <c r="Z219" s="179">
        <v>55</v>
      </c>
      <c r="AA219" s="179">
        <v>55</v>
      </c>
      <c r="AB219" s="179">
        <v>54.5</v>
      </c>
      <c r="AC219" s="179">
        <v>50.5</v>
      </c>
      <c r="AD219" s="179">
        <v>46</v>
      </c>
      <c r="AE219" s="179">
        <v>40.799999999999997</v>
      </c>
      <c r="AF219" s="179">
        <v>36.299999999999997</v>
      </c>
      <c r="AG219" s="180">
        <v>31.6</v>
      </c>
      <c r="AH219" s="1102"/>
      <c r="AI219" s="1102"/>
    </row>
    <row r="220" spans="2:35" ht="14.25" customHeight="1" x14ac:dyDescent="0.2">
      <c r="B220" s="1016"/>
      <c r="C220" s="1019"/>
      <c r="D220" s="1316" t="s">
        <v>282</v>
      </c>
      <c r="E220" s="1317"/>
      <c r="F220" s="1249"/>
      <c r="G220" s="1235"/>
      <c r="H220" s="176">
        <v>1998</v>
      </c>
      <c r="I220" s="1389"/>
      <c r="J220" s="1507" t="s">
        <v>282</v>
      </c>
      <c r="K220" s="1317"/>
      <c r="L220" s="907"/>
      <c r="M220" s="179"/>
      <c r="N220" s="788" t="str">
        <f t="shared" ref="N220:N229" si="24">IF(M220="",IF(K220="","",(K220-(K220-O220)/($O$5-$L$5)*($N$5-$L$5))),(M220-(M220-O220)/($O$5-$M$5)*($N$5-$M$5)))</f>
        <v/>
      </c>
      <c r="O220" s="179"/>
      <c r="P220" s="179"/>
      <c r="Q220" s="179"/>
      <c r="R220" s="788" t="str">
        <f t="shared" si="22"/>
        <v/>
      </c>
      <c r="S220" s="788" t="str">
        <f t="shared" si="23"/>
        <v/>
      </c>
      <c r="T220" s="179"/>
      <c r="U220" s="179"/>
      <c r="V220" s="179"/>
      <c r="W220" s="179"/>
      <c r="X220" s="179"/>
      <c r="Y220" s="179"/>
      <c r="Z220" s="179"/>
      <c r="AA220" s="179"/>
      <c r="AB220" s="179"/>
      <c r="AC220" s="179"/>
      <c r="AD220" s="179"/>
      <c r="AE220" s="179"/>
      <c r="AF220" s="179"/>
      <c r="AG220" s="180"/>
      <c r="AH220" s="1102"/>
      <c r="AI220" s="1102"/>
    </row>
    <row r="221" spans="2:35" x14ac:dyDescent="0.2">
      <c r="B221" s="1017"/>
      <c r="C221" s="1020"/>
      <c r="D221" s="1318"/>
      <c r="E221" s="1319"/>
      <c r="F221" s="1250"/>
      <c r="G221" s="1236"/>
      <c r="H221" s="176" t="s">
        <v>17</v>
      </c>
      <c r="I221" s="1389"/>
      <c r="J221" s="1508"/>
      <c r="K221" s="1319"/>
      <c r="L221" s="907"/>
      <c r="M221" s="179"/>
      <c r="N221" s="788" t="str">
        <f t="shared" si="24"/>
        <v/>
      </c>
      <c r="O221" s="179"/>
      <c r="P221" s="179"/>
      <c r="Q221" s="179"/>
      <c r="R221" s="788" t="str">
        <f t="shared" si="22"/>
        <v/>
      </c>
      <c r="S221" s="788" t="str">
        <f t="shared" si="23"/>
        <v/>
      </c>
      <c r="T221" s="179"/>
      <c r="U221" s="179"/>
      <c r="V221" s="179"/>
      <c r="W221" s="179"/>
      <c r="X221" s="179"/>
      <c r="Y221" s="179"/>
      <c r="Z221" s="179"/>
      <c r="AA221" s="179"/>
      <c r="AB221" s="179"/>
      <c r="AC221" s="179"/>
      <c r="AD221" s="179"/>
      <c r="AE221" s="179"/>
      <c r="AF221" s="179"/>
      <c r="AG221" s="180"/>
      <c r="AH221" s="1102"/>
      <c r="AI221" s="1102"/>
    </row>
    <row r="222" spans="2:35" x14ac:dyDescent="0.2">
      <c r="B222" s="1018"/>
      <c r="C222" s="1021"/>
      <c r="D222" s="1320"/>
      <c r="E222" s="1321"/>
      <c r="F222" s="1251"/>
      <c r="G222" s="1237"/>
      <c r="H222" s="176" t="s">
        <v>18</v>
      </c>
      <c r="I222" s="1389"/>
      <c r="J222" s="1509"/>
      <c r="K222" s="1321"/>
      <c r="L222" s="907"/>
      <c r="M222" s="179"/>
      <c r="N222" s="788" t="str">
        <f t="shared" si="24"/>
        <v/>
      </c>
      <c r="O222" s="179"/>
      <c r="P222" s="179"/>
      <c r="Q222" s="179"/>
      <c r="R222" s="788" t="str">
        <f t="shared" si="22"/>
        <v/>
      </c>
      <c r="S222" s="788" t="str">
        <f t="shared" si="23"/>
        <v/>
      </c>
      <c r="T222" s="179"/>
      <c r="U222" s="179"/>
      <c r="V222" s="179"/>
      <c r="W222" s="179"/>
      <c r="X222" s="179"/>
      <c r="Y222" s="179"/>
      <c r="Z222" s="179"/>
      <c r="AA222" s="179"/>
      <c r="AB222" s="179"/>
      <c r="AC222" s="179"/>
      <c r="AD222" s="179"/>
      <c r="AE222" s="179"/>
      <c r="AF222" s="179"/>
      <c r="AG222" s="180"/>
      <c r="AH222" s="1102"/>
      <c r="AI222" s="1102"/>
    </row>
    <row r="223" spans="2:35" ht="14.25" customHeight="1" x14ac:dyDescent="0.2">
      <c r="B223" s="1016"/>
      <c r="C223" s="1019"/>
      <c r="D223" s="1316" t="s">
        <v>282</v>
      </c>
      <c r="E223" s="1317"/>
      <c r="F223" s="1249"/>
      <c r="G223" s="1235"/>
      <c r="H223" s="176">
        <v>2001</v>
      </c>
      <c r="I223" s="1389"/>
      <c r="J223" s="1507" t="s">
        <v>282</v>
      </c>
      <c r="K223" s="1317"/>
      <c r="L223" s="907"/>
      <c r="M223" s="179"/>
      <c r="N223" s="788" t="str">
        <f t="shared" si="24"/>
        <v/>
      </c>
      <c r="O223" s="179"/>
      <c r="P223" s="179"/>
      <c r="Q223" s="179"/>
      <c r="R223" s="788" t="str">
        <f t="shared" si="22"/>
        <v/>
      </c>
      <c r="S223" s="788" t="str">
        <f t="shared" si="23"/>
        <v/>
      </c>
      <c r="T223" s="179"/>
      <c r="U223" s="179"/>
      <c r="V223" s="179"/>
      <c r="W223" s="179"/>
      <c r="X223" s="179"/>
      <c r="Y223" s="179"/>
      <c r="Z223" s="179"/>
      <c r="AA223" s="179"/>
      <c r="AB223" s="179"/>
      <c r="AC223" s="179"/>
      <c r="AD223" s="179"/>
      <c r="AE223" s="179"/>
      <c r="AF223" s="179"/>
      <c r="AG223" s="180"/>
      <c r="AH223" s="1102"/>
      <c r="AI223" s="1102"/>
    </row>
    <row r="224" spans="2:35" x14ac:dyDescent="0.2">
      <c r="B224" s="1017"/>
      <c r="C224" s="1020"/>
      <c r="D224" s="1318"/>
      <c r="E224" s="1319"/>
      <c r="F224" s="1250"/>
      <c r="G224" s="1236"/>
      <c r="H224" s="176" t="s">
        <v>20</v>
      </c>
      <c r="I224" s="1389"/>
      <c r="J224" s="1508"/>
      <c r="K224" s="1319"/>
      <c r="L224" s="907"/>
      <c r="M224" s="179"/>
      <c r="N224" s="788" t="str">
        <f t="shared" si="24"/>
        <v/>
      </c>
      <c r="O224" s="179"/>
      <c r="P224" s="179"/>
      <c r="Q224" s="179"/>
      <c r="R224" s="788" t="str">
        <f t="shared" si="22"/>
        <v/>
      </c>
      <c r="S224" s="788" t="str">
        <f t="shared" si="23"/>
        <v/>
      </c>
      <c r="T224" s="179"/>
      <c r="U224" s="179"/>
      <c r="V224" s="179"/>
      <c r="W224" s="179"/>
      <c r="X224" s="179"/>
      <c r="Y224" s="179"/>
      <c r="Z224" s="179"/>
      <c r="AA224" s="179"/>
      <c r="AB224" s="179"/>
      <c r="AC224" s="179"/>
      <c r="AD224" s="179"/>
      <c r="AE224" s="179"/>
      <c r="AF224" s="179"/>
      <c r="AG224" s="180"/>
      <c r="AH224" s="1102"/>
      <c r="AI224" s="1102"/>
    </row>
    <row r="225" spans="2:35" x14ac:dyDescent="0.2">
      <c r="B225" s="1018"/>
      <c r="C225" s="1021"/>
      <c r="D225" s="1320"/>
      <c r="E225" s="1321"/>
      <c r="F225" s="1251"/>
      <c r="G225" s="1237"/>
      <c r="H225" s="176" t="s">
        <v>21</v>
      </c>
      <c r="I225" s="1389"/>
      <c r="J225" s="1509"/>
      <c r="K225" s="1321"/>
      <c r="L225" s="907"/>
      <c r="M225" s="179"/>
      <c r="N225" s="788" t="str">
        <f t="shared" si="24"/>
        <v/>
      </c>
      <c r="O225" s="179"/>
      <c r="P225" s="179"/>
      <c r="Q225" s="179"/>
      <c r="R225" s="788" t="str">
        <f t="shared" si="22"/>
        <v/>
      </c>
      <c r="S225" s="788" t="str">
        <f t="shared" si="23"/>
        <v/>
      </c>
      <c r="T225" s="179"/>
      <c r="U225" s="179"/>
      <c r="V225" s="179"/>
      <c r="W225" s="179"/>
      <c r="X225" s="179"/>
      <c r="Y225" s="179"/>
      <c r="Z225" s="179"/>
      <c r="AA225" s="179"/>
      <c r="AB225" s="179"/>
      <c r="AC225" s="179"/>
      <c r="AD225" s="179"/>
      <c r="AE225" s="179"/>
      <c r="AF225" s="179"/>
      <c r="AG225" s="180"/>
      <c r="AH225" s="1102"/>
      <c r="AI225" s="1102"/>
    </row>
    <row r="226" spans="2:35" ht="14.25" customHeight="1" x14ac:dyDescent="0.2">
      <c r="B226" s="1016"/>
      <c r="C226" s="1019"/>
      <c r="D226" s="1316" t="s">
        <v>282</v>
      </c>
      <c r="E226" s="1317"/>
      <c r="F226" s="1249"/>
      <c r="G226" s="1235"/>
      <c r="H226" s="176">
        <v>2004</v>
      </c>
      <c r="I226" s="1389"/>
      <c r="J226" s="1507" t="s">
        <v>282</v>
      </c>
      <c r="K226" s="1317"/>
      <c r="L226" s="907"/>
      <c r="M226" s="179"/>
      <c r="N226" s="788" t="str">
        <f t="shared" si="24"/>
        <v/>
      </c>
      <c r="O226" s="179"/>
      <c r="P226" s="179"/>
      <c r="Q226" s="179"/>
      <c r="R226" s="788" t="str">
        <f t="shared" si="22"/>
        <v/>
      </c>
      <c r="S226" s="788" t="str">
        <f t="shared" si="23"/>
        <v/>
      </c>
      <c r="T226" s="179"/>
      <c r="U226" s="179"/>
      <c r="V226" s="179"/>
      <c r="W226" s="179"/>
      <c r="X226" s="179"/>
      <c r="Y226" s="179"/>
      <c r="Z226" s="179"/>
      <c r="AA226" s="179"/>
      <c r="AB226" s="179"/>
      <c r="AC226" s="179"/>
      <c r="AD226" s="179"/>
      <c r="AE226" s="179"/>
      <c r="AF226" s="179"/>
      <c r="AG226" s="180"/>
      <c r="AH226" s="1102"/>
      <c r="AI226" s="1102"/>
    </row>
    <row r="227" spans="2:35" x14ac:dyDescent="0.2">
      <c r="B227" s="1017"/>
      <c r="C227" s="1020"/>
      <c r="D227" s="1318"/>
      <c r="E227" s="1319"/>
      <c r="F227" s="1250"/>
      <c r="G227" s="1236"/>
      <c r="H227" s="176" t="s">
        <v>22</v>
      </c>
      <c r="I227" s="1389"/>
      <c r="J227" s="1508"/>
      <c r="K227" s="1319"/>
      <c r="L227" s="907"/>
      <c r="M227" s="179"/>
      <c r="N227" s="788" t="str">
        <f t="shared" si="24"/>
        <v/>
      </c>
      <c r="O227" s="179"/>
      <c r="P227" s="179"/>
      <c r="Q227" s="179"/>
      <c r="R227" s="788" t="str">
        <f t="shared" si="22"/>
        <v/>
      </c>
      <c r="S227" s="788" t="str">
        <f t="shared" si="23"/>
        <v/>
      </c>
      <c r="T227" s="179"/>
      <c r="U227" s="179"/>
      <c r="V227" s="179"/>
      <c r="W227" s="179"/>
      <c r="X227" s="179"/>
      <c r="Y227" s="179"/>
      <c r="Z227" s="179"/>
      <c r="AA227" s="179"/>
      <c r="AB227" s="179"/>
      <c r="AC227" s="179"/>
      <c r="AD227" s="179"/>
      <c r="AE227" s="179"/>
      <c r="AF227" s="179"/>
      <c r="AG227" s="180"/>
      <c r="AH227" s="1102"/>
      <c r="AI227" s="1102"/>
    </row>
    <row r="228" spans="2:35" x14ac:dyDescent="0.2">
      <c r="B228" s="1018"/>
      <c r="C228" s="1021"/>
      <c r="D228" s="1320"/>
      <c r="E228" s="1321"/>
      <c r="F228" s="1251"/>
      <c r="G228" s="1237"/>
      <c r="H228" s="176" t="s">
        <v>23</v>
      </c>
      <c r="I228" s="1389"/>
      <c r="J228" s="1509"/>
      <c r="K228" s="1321"/>
      <c r="L228" s="907"/>
      <c r="M228" s="179"/>
      <c r="N228" s="788" t="str">
        <f t="shared" si="24"/>
        <v/>
      </c>
      <c r="O228" s="179"/>
      <c r="P228" s="179"/>
      <c r="Q228" s="179"/>
      <c r="R228" s="788" t="str">
        <f t="shared" si="22"/>
        <v/>
      </c>
      <c r="S228" s="788" t="str">
        <f t="shared" si="23"/>
        <v/>
      </c>
      <c r="T228" s="179"/>
      <c r="U228" s="179"/>
      <c r="V228" s="179"/>
      <c r="W228" s="179"/>
      <c r="X228" s="179"/>
      <c r="Y228" s="179"/>
      <c r="Z228" s="179"/>
      <c r="AA228" s="179"/>
      <c r="AB228" s="179"/>
      <c r="AC228" s="179"/>
      <c r="AD228" s="179"/>
      <c r="AE228" s="179"/>
      <c r="AF228" s="179"/>
      <c r="AG228" s="180"/>
      <c r="AH228" s="1102"/>
      <c r="AI228" s="1102"/>
    </row>
    <row r="229" spans="2:35" ht="13.5" thickBot="1" x14ac:dyDescent="0.25">
      <c r="B229" s="187"/>
      <c r="C229" s="220"/>
      <c r="D229" s="1331" t="s">
        <v>282</v>
      </c>
      <c r="E229" s="1332"/>
      <c r="F229" s="192"/>
      <c r="G229" s="193"/>
      <c r="H229" s="188">
        <v>2007</v>
      </c>
      <c r="I229" s="1390"/>
      <c r="J229" s="842" t="s">
        <v>282</v>
      </c>
      <c r="K229" s="843"/>
      <c r="M229" s="225"/>
      <c r="N229" s="792" t="str">
        <f t="shared" si="24"/>
        <v/>
      </c>
      <c r="O229" s="225"/>
      <c r="P229" s="225"/>
      <c r="Q229" s="225"/>
      <c r="R229" s="792" t="str">
        <f t="shared" si="22"/>
        <v/>
      </c>
      <c r="S229" s="792" t="str">
        <f t="shared" si="23"/>
        <v/>
      </c>
      <c r="T229" s="225"/>
      <c r="U229" s="225"/>
      <c r="V229" s="225"/>
      <c r="W229" s="225"/>
      <c r="X229" s="225"/>
      <c r="Y229" s="225"/>
      <c r="Z229" s="225"/>
      <c r="AA229" s="225"/>
      <c r="AB229" s="225"/>
      <c r="AC229" s="225"/>
      <c r="AD229" s="225"/>
      <c r="AE229" s="225"/>
      <c r="AF229" s="225"/>
      <c r="AG229" s="226"/>
      <c r="AH229" s="1102"/>
      <c r="AI229" s="1102"/>
    </row>
    <row r="230" spans="2:35" ht="13.5" thickBot="1" x14ac:dyDescent="0.25">
      <c r="B230" s="142"/>
      <c r="C230" s="247"/>
      <c r="D230" s="142"/>
      <c r="E230" s="142"/>
      <c r="F230" s="142"/>
      <c r="G230" s="196" t="s">
        <v>94</v>
      </c>
      <c r="H230" s="197"/>
      <c r="I230" s="197"/>
      <c r="J230" s="284">
        <f>MIN(J208:J229)</f>
        <v>55</v>
      </c>
      <c r="K230" s="285">
        <f>MIN(K208:K229)</f>
        <v>55</v>
      </c>
      <c r="L230" s="285">
        <f>MIN(L208:L229)</f>
        <v>55</v>
      </c>
      <c r="M230" s="285"/>
      <c r="N230" s="793">
        <f t="shared" si="21"/>
        <v>55</v>
      </c>
      <c r="O230" s="285">
        <f>MIN(O208:O229)</f>
        <v>55</v>
      </c>
      <c r="P230" s="285"/>
      <c r="Q230" s="285">
        <f>MIN(Q208:Q229)</f>
        <v>55</v>
      </c>
      <c r="R230" s="793">
        <f t="shared" si="22"/>
        <v>55</v>
      </c>
      <c r="S230" s="793">
        <f t="shared" si="23"/>
        <v>55</v>
      </c>
      <c r="T230" s="285"/>
      <c r="U230" s="285">
        <f>MIN(U208:U229)</f>
        <v>55</v>
      </c>
      <c r="V230" s="285"/>
      <c r="W230" s="285">
        <f>MIN(W208:W229)</f>
        <v>55</v>
      </c>
      <c r="X230" s="285"/>
      <c r="Y230" s="285">
        <f t="shared" ref="Y230:AG230" si="25">MIN(Y208:Y229)</f>
        <v>55</v>
      </c>
      <c r="Z230" s="285">
        <f t="shared" si="25"/>
        <v>55</v>
      </c>
      <c r="AA230" s="285">
        <f t="shared" si="25"/>
        <v>55</v>
      </c>
      <c r="AB230" s="285">
        <f t="shared" si="25"/>
        <v>54.5</v>
      </c>
      <c r="AC230" s="285">
        <f t="shared" si="25"/>
        <v>50.5</v>
      </c>
      <c r="AD230" s="285">
        <f t="shared" si="25"/>
        <v>46</v>
      </c>
      <c r="AE230" s="285">
        <f t="shared" si="25"/>
        <v>40.799999999999997</v>
      </c>
      <c r="AF230" s="285">
        <f t="shared" si="25"/>
        <v>36.299999999999997</v>
      </c>
      <c r="AG230" s="286">
        <f t="shared" si="25"/>
        <v>31.6</v>
      </c>
      <c r="AH230" s="1103"/>
      <c r="AI230" s="1103"/>
    </row>
    <row r="231" spans="2:35" x14ac:dyDescent="0.2">
      <c r="G231" s="16"/>
      <c r="H231" s="16"/>
      <c r="I231" s="16"/>
      <c r="J231" s="16"/>
      <c r="K231" s="16"/>
      <c r="L231" s="16"/>
      <c r="M231" s="16"/>
      <c r="N231" s="773"/>
      <c r="O231" s="16"/>
      <c r="P231" s="16"/>
      <c r="Q231" s="16"/>
      <c r="R231" s="773"/>
      <c r="S231" s="773"/>
      <c r="T231" s="16"/>
      <c r="U231" s="16"/>
      <c r="V231" s="16"/>
      <c r="W231" s="17"/>
      <c r="X231" s="17"/>
      <c r="Y231" s="17"/>
      <c r="Z231" s="17"/>
      <c r="AA231" s="17"/>
      <c r="AB231" s="93"/>
      <c r="AC231" s="93"/>
      <c r="AD231" s="93"/>
      <c r="AE231" s="93"/>
      <c r="AF231" s="93"/>
      <c r="AG231" s="93"/>
    </row>
    <row r="232" spans="2:35" ht="13.5" thickBot="1" x14ac:dyDescent="0.25">
      <c r="G232" s="16"/>
      <c r="H232" s="16"/>
      <c r="I232" s="16"/>
      <c r="J232" s="16"/>
      <c r="K232" s="16"/>
      <c r="L232" s="16"/>
      <c r="M232" s="16"/>
      <c r="N232" s="773"/>
      <c r="O232" s="16"/>
      <c r="P232" s="16"/>
      <c r="Q232" s="16"/>
      <c r="R232" s="773"/>
      <c r="S232" s="773"/>
      <c r="T232" s="16"/>
      <c r="U232" s="16"/>
      <c r="V232" s="16"/>
      <c r="W232" s="17"/>
      <c r="X232" s="17"/>
      <c r="Y232" s="17"/>
      <c r="Z232" s="17"/>
      <c r="AA232" s="17"/>
      <c r="AB232" s="93"/>
      <c r="AC232" s="93"/>
      <c r="AD232" s="93"/>
      <c r="AE232" s="93"/>
      <c r="AF232" s="93"/>
      <c r="AG232" s="93"/>
    </row>
    <row r="233" spans="2:35" ht="12.75" customHeight="1" x14ac:dyDescent="0.2">
      <c r="B233" s="253"/>
      <c r="C233" s="254"/>
      <c r="D233" s="254"/>
      <c r="E233" s="254"/>
      <c r="F233" s="254"/>
      <c r="G233" s="254"/>
      <c r="H233" s="254"/>
      <c r="I233" s="255"/>
      <c r="J233" s="148" t="s">
        <v>95</v>
      </c>
      <c r="K233" s="149"/>
      <c r="L233" s="149"/>
      <c r="M233" s="149"/>
      <c r="N233" s="701"/>
      <c r="O233" s="149"/>
      <c r="P233" s="149"/>
      <c r="Q233" s="149"/>
      <c r="R233" s="701"/>
      <c r="S233" s="701"/>
      <c r="T233" s="149"/>
      <c r="U233" s="149"/>
      <c r="V233" s="149"/>
      <c r="W233" s="149"/>
      <c r="X233" s="149"/>
      <c r="Y233" s="149"/>
      <c r="Z233" s="149"/>
      <c r="AA233" s="149"/>
      <c r="AB233" s="149"/>
      <c r="AC233" s="149"/>
      <c r="AD233" s="149"/>
      <c r="AE233" s="149"/>
      <c r="AF233" s="149"/>
      <c r="AG233" s="150"/>
      <c r="AH233" s="1339" t="s">
        <v>473</v>
      </c>
      <c r="AI233" s="1339" t="s">
        <v>472</v>
      </c>
    </row>
    <row r="234" spans="2:35" x14ac:dyDescent="0.2">
      <c r="B234" s="256"/>
      <c r="C234" s="257"/>
      <c r="D234" s="257"/>
      <c r="E234" s="257"/>
      <c r="F234" s="257"/>
      <c r="G234" s="257"/>
      <c r="H234" s="257"/>
      <c r="I234" s="258"/>
      <c r="J234" s="259" t="s">
        <v>168</v>
      </c>
      <c r="K234" s="260"/>
      <c r="L234" s="260"/>
      <c r="M234" s="260"/>
      <c r="N234" s="747"/>
      <c r="O234" s="260"/>
      <c r="P234" s="260"/>
      <c r="Q234" s="260"/>
      <c r="R234" s="747"/>
      <c r="S234" s="747"/>
      <c r="T234" s="260"/>
      <c r="U234" s="260"/>
      <c r="V234" s="260"/>
      <c r="W234" s="260"/>
      <c r="X234" s="260"/>
      <c r="Y234" s="260"/>
      <c r="Z234" s="260"/>
      <c r="AA234" s="260"/>
      <c r="AB234" s="260"/>
      <c r="AC234" s="260"/>
      <c r="AD234" s="260"/>
      <c r="AE234" s="260"/>
      <c r="AF234" s="260"/>
      <c r="AG234" s="261"/>
      <c r="AH234" s="1345"/>
      <c r="AI234" s="1345"/>
    </row>
    <row r="235" spans="2:35" ht="13.5" thickBot="1" x14ac:dyDescent="0.25">
      <c r="B235" s="262"/>
      <c r="C235" s="263"/>
      <c r="D235" s="263"/>
      <c r="E235" s="263"/>
      <c r="F235" s="263"/>
      <c r="G235" s="263"/>
      <c r="H235" s="263"/>
      <c r="I235" s="264"/>
      <c r="J235" s="154"/>
      <c r="K235" s="155"/>
      <c r="L235" s="155"/>
      <c r="M235" s="155"/>
      <c r="N235" s="704"/>
      <c r="O235" s="155"/>
      <c r="P235" s="155"/>
      <c r="Q235" s="155"/>
      <c r="R235" s="704"/>
      <c r="S235" s="704"/>
      <c r="T235" s="155"/>
      <c r="U235" s="155"/>
      <c r="V235" s="155"/>
      <c r="W235" s="155"/>
      <c r="X235" s="155"/>
      <c r="Y235" s="155"/>
      <c r="Z235" s="155"/>
      <c r="AA235" s="155"/>
      <c r="AB235" s="155"/>
      <c r="AC235" s="155"/>
      <c r="AD235" s="155"/>
      <c r="AE235" s="155"/>
      <c r="AF235" s="155"/>
      <c r="AG235" s="156"/>
      <c r="AH235" s="1345"/>
      <c r="AI235" s="1345"/>
    </row>
    <row r="236" spans="2:35" ht="13.5" thickBot="1" x14ac:dyDescent="0.25">
      <c r="B236" s="157" t="s">
        <v>41</v>
      </c>
      <c r="C236" s="158" t="s">
        <v>42</v>
      </c>
      <c r="D236" s="159" t="s">
        <v>43</v>
      </c>
      <c r="E236" s="211"/>
      <c r="F236" s="212" t="s">
        <v>47</v>
      </c>
      <c r="G236" s="163" t="s">
        <v>30</v>
      </c>
      <c r="H236" s="164" t="s">
        <v>31</v>
      </c>
      <c r="I236" s="243" t="s">
        <v>2</v>
      </c>
      <c r="J236" s="244" t="s">
        <v>3</v>
      </c>
      <c r="K236" s="165" t="s">
        <v>5</v>
      </c>
      <c r="L236" s="164">
        <v>100</v>
      </c>
      <c r="M236" s="164">
        <v>150</v>
      </c>
      <c r="N236" s="783">
        <v>176</v>
      </c>
      <c r="O236" s="164">
        <v>200</v>
      </c>
      <c r="P236" s="164">
        <v>250</v>
      </c>
      <c r="Q236" s="164">
        <v>300</v>
      </c>
      <c r="R236" s="783">
        <v>302</v>
      </c>
      <c r="S236" s="783">
        <v>340</v>
      </c>
      <c r="T236" s="164">
        <v>350</v>
      </c>
      <c r="U236" s="164">
        <v>400</v>
      </c>
      <c r="V236" s="164">
        <v>450</v>
      </c>
      <c r="W236" s="164">
        <v>500</v>
      </c>
      <c r="X236" s="164">
        <v>550</v>
      </c>
      <c r="Y236" s="164">
        <v>600</v>
      </c>
      <c r="Z236" s="164">
        <v>650</v>
      </c>
      <c r="AA236" s="164">
        <v>700</v>
      </c>
      <c r="AB236" s="164">
        <v>750</v>
      </c>
      <c r="AC236" s="164">
        <v>800</v>
      </c>
      <c r="AD236" s="164">
        <v>850</v>
      </c>
      <c r="AE236" s="164">
        <v>900</v>
      </c>
      <c r="AF236" s="164">
        <v>950</v>
      </c>
      <c r="AG236" s="243">
        <v>1000</v>
      </c>
      <c r="AH236" s="1345"/>
      <c r="AI236" s="1345"/>
    </row>
    <row r="237" spans="2:35" x14ac:dyDescent="0.2">
      <c r="B237" s="1037" t="s">
        <v>106</v>
      </c>
      <c r="C237" s="1038" t="s">
        <v>188</v>
      </c>
      <c r="D237" s="1039" t="s">
        <v>74</v>
      </c>
      <c r="E237" s="1040"/>
      <c r="F237" s="1258" t="s">
        <v>186</v>
      </c>
      <c r="G237" s="1292" t="s">
        <v>24</v>
      </c>
      <c r="H237" s="239">
        <v>1989</v>
      </c>
      <c r="I237" s="1388" t="s">
        <v>211</v>
      </c>
      <c r="J237" s="265">
        <v>60</v>
      </c>
      <c r="K237" s="266"/>
      <c r="L237" s="200">
        <v>60</v>
      </c>
      <c r="M237" s="240"/>
      <c r="N237" s="788">
        <f>IF(M237="",IF(L237="","",(L237-(L237-O237)/($O$5-$L$5)*($N$5-$L$5))),(M237-(M237-O237)/($O$5-$M$5)*($N$5-$M$5)))</f>
        <v>60</v>
      </c>
      <c r="O237" s="240">
        <v>60</v>
      </c>
      <c r="P237" s="240"/>
      <c r="Q237" s="240">
        <v>60</v>
      </c>
      <c r="R237" s="788">
        <f>IF(Q237="","",(Q237-(Q237-U237)/($U$5-$Q$5)*($R$5-$Q$5)))</f>
        <v>60</v>
      </c>
      <c r="S237" s="788">
        <f>IF(Q237="","",(Q237-(Q237-U237)/($U$5-$Q$5)*($S$5-$Q$5)))</f>
        <v>60</v>
      </c>
      <c r="T237" s="240"/>
      <c r="U237" s="240">
        <v>60</v>
      </c>
      <c r="V237" s="240"/>
      <c r="W237" s="240">
        <v>60</v>
      </c>
      <c r="X237" s="240"/>
      <c r="Y237" s="240">
        <v>60</v>
      </c>
      <c r="Z237" s="240">
        <v>60</v>
      </c>
      <c r="AA237" s="240">
        <v>60</v>
      </c>
      <c r="AB237" s="240">
        <v>59.4</v>
      </c>
      <c r="AC237" s="240">
        <v>55.1</v>
      </c>
      <c r="AD237" s="240">
        <v>50.2</v>
      </c>
      <c r="AE237" s="240">
        <v>44.6</v>
      </c>
      <c r="AF237" s="240">
        <v>39.6</v>
      </c>
      <c r="AG237" s="241">
        <v>34.5</v>
      </c>
      <c r="AH237" s="1345"/>
      <c r="AI237" s="1345"/>
    </row>
    <row r="238" spans="2:35" x14ac:dyDescent="0.2">
      <c r="B238" s="1017"/>
      <c r="C238" s="1020"/>
      <c r="D238" s="1024"/>
      <c r="E238" s="1025"/>
      <c r="F238" s="1250"/>
      <c r="G238" s="1236"/>
      <c r="H238" s="176" t="s">
        <v>32</v>
      </c>
      <c r="I238" s="1389"/>
      <c r="J238" s="177"/>
      <c r="K238" s="178" t="s">
        <v>9</v>
      </c>
      <c r="L238" s="179">
        <v>60</v>
      </c>
      <c r="M238" s="178"/>
      <c r="N238" s="788">
        <f t="shared" ref="N238:N259" si="26">IF(M238="",IF(L238="","",(L238-(L238-O238)/($O$5-$L$5)*($N$5-$L$5))),(M238-(M238-O238)/($O$5-$M$5)*($N$5-$M$5)))</f>
        <v>60</v>
      </c>
      <c r="O238" s="179">
        <v>60</v>
      </c>
      <c r="P238" s="179"/>
      <c r="Q238" s="179">
        <v>60</v>
      </c>
      <c r="R238" s="788">
        <f t="shared" ref="R238:R259" si="27">IF(Q238="","",(Q238-(Q238-U238)/($U$5-$Q$5)*($R$5-$Q$5)))</f>
        <v>60</v>
      </c>
      <c r="S238" s="788">
        <f t="shared" ref="S238:S259" si="28">IF(Q238="","",(Q238-(Q238-U238)/($U$5-$Q$5)*($S$5-$Q$5)))</f>
        <v>60</v>
      </c>
      <c r="T238" s="178"/>
      <c r="U238" s="179">
        <v>60</v>
      </c>
      <c r="V238" s="179"/>
      <c r="W238" s="179">
        <v>60</v>
      </c>
      <c r="X238" s="179"/>
      <c r="Y238" s="179">
        <v>60</v>
      </c>
      <c r="Z238" s="179">
        <v>60</v>
      </c>
      <c r="AA238" s="179">
        <v>60</v>
      </c>
      <c r="AB238" s="179">
        <v>59.4</v>
      </c>
      <c r="AC238" s="179">
        <v>55.1</v>
      </c>
      <c r="AD238" s="179">
        <v>50.2</v>
      </c>
      <c r="AE238" s="179">
        <v>44.6</v>
      </c>
      <c r="AF238" s="179">
        <v>39.6</v>
      </c>
      <c r="AG238" s="180">
        <v>34.5</v>
      </c>
      <c r="AH238" s="1345"/>
      <c r="AI238" s="1345"/>
    </row>
    <row r="239" spans="2:35" x14ac:dyDescent="0.2">
      <c r="B239" s="1017"/>
      <c r="C239" s="1020"/>
      <c r="D239" s="1024"/>
      <c r="E239" s="1025"/>
      <c r="F239" s="1250"/>
      <c r="G239" s="1236"/>
      <c r="H239" s="176" t="s">
        <v>35</v>
      </c>
      <c r="I239" s="1389"/>
      <c r="J239" s="177"/>
      <c r="K239" s="178" t="s">
        <v>9</v>
      </c>
      <c r="L239" s="179">
        <v>60</v>
      </c>
      <c r="M239" s="178"/>
      <c r="N239" s="788">
        <f t="shared" si="26"/>
        <v>60</v>
      </c>
      <c r="O239" s="179">
        <v>60</v>
      </c>
      <c r="P239" s="179"/>
      <c r="Q239" s="179">
        <v>60</v>
      </c>
      <c r="R239" s="788">
        <f t="shared" si="27"/>
        <v>60</v>
      </c>
      <c r="S239" s="788">
        <f t="shared" si="28"/>
        <v>60</v>
      </c>
      <c r="T239" s="178"/>
      <c r="U239" s="179">
        <v>60</v>
      </c>
      <c r="V239" s="179"/>
      <c r="W239" s="179">
        <v>60</v>
      </c>
      <c r="X239" s="179"/>
      <c r="Y239" s="179">
        <v>60</v>
      </c>
      <c r="Z239" s="179">
        <v>60</v>
      </c>
      <c r="AA239" s="179">
        <v>60</v>
      </c>
      <c r="AB239" s="179">
        <v>59.4</v>
      </c>
      <c r="AC239" s="179">
        <v>55.1</v>
      </c>
      <c r="AD239" s="179">
        <v>50.2</v>
      </c>
      <c r="AE239" s="179">
        <v>44.6</v>
      </c>
      <c r="AF239" s="179">
        <v>39.6</v>
      </c>
      <c r="AG239" s="180">
        <v>34.5</v>
      </c>
      <c r="AH239" s="1345"/>
      <c r="AI239" s="1345"/>
    </row>
    <row r="240" spans="2:35" x14ac:dyDescent="0.2">
      <c r="B240" s="1018"/>
      <c r="C240" s="1021"/>
      <c r="D240" s="1026"/>
      <c r="E240" s="1027"/>
      <c r="F240" s="1251"/>
      <c r="G240" s="1237"/>
      <c r="H240" s="176" t="s">
        <v>10</v>
      </c>
      <c r="I240" s="1389"/>
      <c r="J240" s="177"/>
      <c r="K240" s="178" t="s">
        <v>9</v>
      </c>
      <c r="L240" s="179">
        <v>60</v>
      </c>
      <c r="M240" s="178"/>
      <c r="N240" s="788">
        <f t="shared" si="26"/>
        <v>60</v>
      </c>
      <c r="O240" s="179">
        <v>60</v>
      </c>
      <c r="P240" s="179"/>
      <c r="Q240" s="179">
        <v>60</v>
      </c>
      <c r="R240" s="788">
        <f t="shared" si="27"/>
        <v>60</v>
      </c>
      <c r="S240" s="788">
        <f t="shared" si="28"/>
        <v>60</v>
      </c>
      <c r="T240" s="178"/>
      <c r="U240" s="179">
        <v>60</v>
      </c>
      <c r="V240" s="179"/>
      <c r="W240" s="179">
        <v>60</v>
      </c>
      <c r="X240" s="179"/>
      <c r="Y240" s="179">
        <v>60</v>
      </c>
      <c r="Z240" s="179">
        <v>60</v>
      </c>
      <c r="AA240" s="179">
        <v>60</v>
      </c>
      <c r="AB240" s="179">
        <v>59.4</v>
      </c>
      <c r="AC240" s="179">
        <v>55.1</v>
      </c>
      <c r="AD240" s="179">
        <v>50.2</v>
      </c>
      <c r="AE240" s="179">
        <v>44.6</v>
      </c>
      <c r="AF240" s="179">
        <v>39.6</v>
      </c>
      <c r="AG240" s="180">
        <v>34.5</v>
      </c>
      <c r="AH240" s="1345"/>
      <c r="AI240" s="1345"/>
    </row>
    <row r="241" spans="2:35" x14ac:dyDescent="0.2">
      <c r="B241" s="1016" t="s">
        <v>102</v>
      </c>
      <c r="C241" s="1273" t="s">
        <v>115</v>
      </c>
      <c r="D241" s="1022" t="s">
        <v>75</v>
      </c>
      <c r="E241" s="1023"/>
      <c r="F241" s="1249" t="s">
        <v>187</v>
      </c>
      <c r="G241" s="1235" t="s">
        <v>24</v>
      </c>
      <c r="H241" s="176">
        <v>1992</v>
      </c>
      <c r="I241" s="1389"/>
      <c r="J241" s="267">
        <v>60</v>
      </c>
      <c r="K241" s="268">
        <v>60</v>
      </c>
      <c r="L241" s="179">
        <v>60</v>
      </c>
      <c r="M241" s="179"/>
      <c r="N241" s="788">
        <f t="shared" si="26"/>
        <v>60</v>
      </c>
      <c r="O241" s="179">
        <v>60</v>
      </c>
      <c r="P241" s="179"/>
      <c r="Q241" s="179">
        <v>60</v>
      </c>
      <c r="R241" s="788">
        <f t="shared" si="27"/>
        <v>60</v>
      </c>
      <c r="S241" s="788">
        <f t="shared" si="28"/>
        <v>60</v>
      </c>
      <c r="T241" s="179"/>
      <c r="U241" s="179">
        <v>60</v>
      </c>
      <c r="V241" s="179"/>
      <c r="W241" s="179">
        <v>60</v>
      </c>
      <c r="X241" s="179"/>
      <c r="Y241" s="179">
        <v>60</v>
      </c>
      <c r="Z241" s="179">
        <v>60</v>
      </c>
      <c r="AA241" s="179">
        <v>60</v>
      </c>
      <c r="AB241" s="179">
        <v>59.4</v>
      </c>
      <c r="AC241" s="179">
        <v>55.1</v>
      </c>
      <c r="AD241" s="179">
        <v>50.2</v>
      </c>
      <c r="AE241" s="179">
        <v>44.6</v>
      </c>
      <c r="AF241" s="179">
        <v>39.6</v>
      </c>
      <c r="AG241" s="180">
        <v>34.5</v>
      </c>
      <c r="AH241" s="1345"/>
      <c r="AI241" s="1345"/>
    </row>
    <row r="242" spans="2:35" x14ac:dyDescent="0.2">
      <c r="B242" s="1017"/>
      <c r="C242" s="1274"/>
      <c r="D242" s="1024"/>
      <c r="E242" s="1025"/>
      <c r="F242" s="1250"/>
      <c r="G242" s="1236"/>
      <c r="H242" s="176" t="s">
        <v>11</v>
      </c>
      <c r="I242" s="1389"/>
      <c r="J242" s="177"/>
      <c r="K242" s="178" t="s">
        <v>9</v>
      </c>
      <c r="L242" s="179">
        <v>60</v>
      </c>
      <c r="M242" s="178"/>
      <c r="N242" s="788">
        <f t="shared" si="26"/>
        <v>60</v>
      </c>
      <c r="O242" s="179">
        <v>60</v>
      </c>
      <c r="P242" s="179"/>
      <c r="Q242" s="179">
        <v>60</v>
      </c>
      <c r="R242" s="788">
        <f t="shared" si="27"/>
        <v>60</v>
      </c>
      <c r="S242" s="788">
        <f t="shared" si="28"/>
        <v>60</v>
      </c>
      <c r="T242" s="178"/>
      <c r="U242" s="179">
        <v>60</v>
      </c>
      <c r="V242" s="179"/>
      <c r="W242" s="179">
        <v>60</v>
      </c>
      <c r="X242" s="179"/>
      <c r="Y242" s="179">
        <v>60</v>
      </c>
      <c r="Z242" s="179">
        <v>60</v>
      </c>
      <c r="AA242" s="179">
        <v>60</v>
      </c>
      <c r="AB242" s="179">
        <v>59.4</v>
      </c>
      <c r="AC242" s="179">
        <v>55.1</v>
      </c>
      <c r="AD242" s="179">
        <v>50.2</v>
      </c>
      <c r="AE242" s="179">
        <v>44.6</v>
      </c>
      <c r="AF242" s="179">
        <v>39.6</v>
      </c>
      <c r="AG242" s="180">
        <v>34.5</v>
      </c>
      <c r="AH242" s="1345"/>
      <c r="AI242" s="1345"/>
    </row>
    <row r="243" spans="2:35" x14ac:dyDescent="0.2">
      <c r="B243" s="1017"/>
      <c r="C243" s="1274"/>
      <c r="D243" s="1024"/>
      <c r="E243" s="1025"/>
      <c r="F243" s="1250"/>
      <c r="G243" s="1236"/>
      <c r="H243" s="176" t="s">
        <v>12</v>
      </c>
      <c r="I243" s="1389"/>
      <c r="J243" s="177"/>
      <c r="K243" s="178" t="s">
        <v>9</v>
      </c>
      <c r="L243" s="179">
        <v>60</v>
      </c>
      <c r="M243" s="178"/>
      <c r="N243" s="788">
        <f t="shared" si="26"/>
        <v>60</v>
      </c>
      <c r="O243" s="179">
        <v>60</v>
      </c>
      <c r="P243" s="179"/>
      <c r="Q243" s="179">
        <v>60</v>
      </c>
      <c r="R243" s="788">
        <f t="shared" si="27"/>
        <v>60</v>
      </c>
      <c r="S243" s="788">
        <f t="shared" si="28"/>
        <v>60</v>
      </c>
      <c r="T243" s="178"/>
      <c r="U243" s="179">
        <v>60</v>
      </c>
      <c r="V243" s="179"/>
      <c r="W243" s="179">
        <v>60</v>
      </c>
      <c r="X243" s="179"/>
      <c r="Y243" s="179">
        <v>60</v>
      </c>
      <c r="Z243" s="179">
        <v>60</v>
      </c>
      <c r="AA243" s="179">
        <v>60</v>
      </c>
      <c r="AB243" s="179">
        <v>59.4</v>
      </c>
      <c r="AC243" s="179">
        <v>55.1</v>
      </c>
      <c r="AD243" s="179">
        <v>50.2</v>
      </c>
      <c r="AE243" s="179">
        <v>44.6</v>
      </c>
      <c r="AF243" s="179">
        <v>39.6</v>
      </c>
      <c r="AG243" s="180">
        <v>34.5</v>
      </c>
      <c r="AH243" s="1345"/>
      <c r="AI243" s="1345"/>
    </row>
    <row r="244" spans="2:35" x14ac:dyDescent="0.2">
      <c r="B244" s="1018"/>
      <c r="C244" s="1275"/>
      <c r="D244" s="1026"/>
      <c r="E244" s="1027"/>
      <c r="F244" s="1251"/>
      <c r="G244" s="1237"/>
      <c r="H244" s="176" t="s">
        <v>13</v>
      </c>
      <c r="I244" s="1389"/>
      <c r="J244" s="177"/>
      <c r="K244" s="178" t="s">
        <v>9</v>
      </c>
      <c r="L244" s="179">
        <v>60</v>
      </c>
      <c r="M244" s="178"/>
      <c r="N244" s="788">
        <f t="shared" si="26"/>
        <v>60</v>
      </c>
      <c r="O244" s="179">
        <v>60</v>
      </c>
      <c r="P244" s="179"/>
      <c r="Q244" s="179">
        <v>60</v>
      </c>
      <c r="R244" s="788">
        <f t="shared" si="27"/>
        <v>60</v>
      </c>
      <c r="S244" s="788">
        <f t="shared" si="28"/>
        <v>60</v>
      </c>
      <c r="T244" s="178"/>
      <c r="U244" s="179">
        <v>60</v>
      </c>
      <c r="V244" s="179"/>
      <c r="W244" s="179">
        <v>60</v>
      </c>
      <c r="X244" s="179"/>
      <c r="Y244" s="179">
        <v>60</v>
      </c>
      <c r="Z244" s="179">
        <v>60</v>
      </c>
      <c r="AA244" s="179">
        <v>60</v>
      </c>
      <c r="AB244" s="179">
        <v>59.4</v>
      </c>
      <c r="AC244" s="179">
        <v>55.1</v>
      </c>
      <c r="AD244" s="179">
        <v>50.2</v>
      </c>
      <c r="AE244" s="179">
        <v>44.6</v>
      </c>
      <c r="AF244" s="179">
        <v>39.6</v>
      </c>
      <c r="AG244" s="180">
        <v>34.5</v>
      </c>
      <c r="AH244" s="1345"/>
      <c r="AI244" s="1345"/>
    </row>
    <row r="245" spans="2:35" x14ac:dyDescent="0.2">
      <c r="B245" s="1016" t="s">
        <v>102</v>
      </c>
      <c r="C245" s="1273" t="s">
        <v>128</v>
      </c>
      <c r="D245" s="1022" t="s">
        <v>75</v>
      </c>
      <c r="E245" s="1023"/>
      <c r="F245" s="1249" t="s">
        <v>187</v>
      </c>
      <c r="G245" s="1235" t="s">
        <v>24</v>
      </c>
      <c r="H245" s="176">
        <v>1995</v>
      </c>
      <c r="I245" s="1389"/>
      <c r="J245" s="267">
        <v>60</v>
      </c>
      <c r="K245" s="268">
        <v>60</v>
      </c>
      <c r="L245" s="179">
        <v>60</v>
      </c>
      <c r="M245" s="179"/>
      <c r="N245" s="788">
        <f t="shared" si="26"/>
        <v>60</v>
      </c>
      <c r="O245" s="179">
        <v>60</v>
      </c>
      <c r="P245" s="179"/>
      <c r="Q245" s="179">
        <v>60</v>
      </c>
      <c r="R245" s="788">
        <f t="shared" si="27"/>
        <v>60</v>
      </c>
      <c r="S245" s="788">
        <f t="shared" si="28"/>
        <v>60</v>
      </c>
      <c r="T245" s="179"/>
      <c r="U245" s="179">
        <v>60</v>
      </c>
      <c r="V245" s="179"/>
      <c r="W245" s="179">
        <v>60</v>
      </c>
      <c r="X245" s="179"/>
      <c r="Y245" s="179">
        <v>60</v>
      </c>
      <c r="Z245" s="179">
        <v>60</v>
      </c>
      <c r="AA245" s="179">
        <v>60</v>
      </c>
      <c r="AB245" s="179">
        <v>59.4</v>
      </c>
      <c r="AC245" s="179">
        <v>55.1</v>
      </c>
      <c r="AD245" s="179">
        <v>50.2</v>
      </c>
      <c r="AE245" s="179">
        <v>44.6</v>
      </c>
      <c r="AF245" s="179">
        <v>39.6</v>
      </c>
      <c r="AG245" s="180">
        <v>34.5</v>
      </c>
      <c r="AH245" s="1345"/>
      <c r="AI245" s="1345"/>
    </row>
    <row r="246" spans="2:35" x14ac:dyDescent="0.2">
      <c r="B246" s="1017"/>
      <c r="C246" s="1274"/>
      <c r="D246" s="1024"/>
      <c r="E246" s="1025"/>
      <c r="F246" s="1250"/>
      <c r="G246" s="1236"/>
      <c r="H246" s="176" t="s">
        <v>26</v>
      </c>
      <c r="I246" s="1389"/>
      <c r="J246" s="177"/>
      <c r="K246" s="178" t="s">
        <v>9</v>
      </c>
      <c r="L246" s="179">
        <v>60</v>
      </c>
      <c r="M246" s="178"/>
      <c r="N246" s="788">
        <f t="shared" si="26"/>
        <v>60</v>
      </c>
      <c r="O246" s="179">
        <v>60</v>
      </c>
      <c r="P246" s="179"/>
      <c r="Q246" s="179">
        <v>60</v>
      </c>
      <c r="R246" s="788">
        <f t="shared" si="27"/>
        <v>60</v>
      </c>
      <c r="S246" s="788">
        <f t="shared" si="28"/>
        <v>60</v>
      </c>
      <c r="T246" s="178"/>
      <c r="U246" s="179">
        <v>60</v>
      </c>
      <c r="V246" s="179"/>
      <c r="W246" s="179">
        <v>60</v>
      </c>
      <c r="X246" s="179"/>
      <c r="Y246" s="179">
        <v>60</v>
      </c>
      <c r="Z246" s="179">
        <v>60</v>
      </c>
      <c r="AA246" s="179">
        <v>60</v>
      </c>
      <c r="AB246" s="179">
        <v>59.4</v>
      </c>
      <c r="AC246" s="179">
        <v>55.1</v>
      </c>
      <c r="AD246" s="179">
        <v>50.2</v>
      </c>
      <c r="AE246" s="179">
        <v>44.6</v>
      </c>
      <c r="AF246" s="179">
        <v>39.6</v>
      </c>
      <c r="AG246" s="180">
        <v>34.5</v>
      </c>
      <c r="AH246" s="1345"/>
      <c r="AI246" s="1345"/>
    </row>
    <row r="247" spans="2:35" x14ac:dyDescent="0.2">
      <c r="B247" s="1017"/>
      <c r="C247" s="1274"/>
      <c r="D247" s="1024"/>
      <c r="E247" s="1025"/>
      <c r="F247" s="1250"/>
      <c r="G247" s="1236"/>
      <c r="H247" s="176" t="s">
        <v>15</v>
      </c>
      <c r="I247" s="1389"/>
      <c r="J247" s="177"/>
      <c r="K247" s="178" t="s">
        <v>9</v>
      </c>
      <c r="L247" s="179">
        <v>60</v>
      </c>
      <c r="M247" s="178"/>
      <c r="N247" s="788">
        <f t="shared" si="26"/>
        <v>60</v>
      </c>
      <c r="O247" s="179">
        <v>60</v>
      </c>
      <c r="P247" s="179"/>
      <c r="Q247" s="179">
        <v>60</v>
      </c>
      <c r="R247" s="788">
        <f t="shared" si="27"/>
        <v>60</v>
      </c>
      <c r="S247" s="788">
        <f t="shared" si="28"/>
        <v>60</v>
      </c>
      <c r="T247" s="178"/>
      <c r="U247" s="179">
        <v>60</v>
      </c>
      <c r="V247" s="179"/>
      <c r="W247" s="179">
        <v>60</v>
      </c>
      <c r="X247" s="179"/>
      <c r="Y247" s="179">
        <v>60</v>
      </c>
      <c r="Z247" s="179">
        <v>60</v>
      </c>
      <c r="AA247" s="179">
        <v>60</v>
      </c>
      <c r="AB247" s="179">
        <v>59.4</v>
      </c>
      <c r="AC247" s="179">
        <v>55.1</v>
      </c>
      <c r="AD247" s="179">
        <v>50.2</v>
      </c>
      <c r="AE247" s="179">
        <v>44.6</v>
      </c>
      <c r="AF247" s="179">
        <v>39.6</v>
      </c>
      <c r="AG247" s="180">
        <v>34.5</v>
      </c>
      <c r="AH247" s="1345"/>
      <c r="AI247" s="1345"/>
    </row>
    <row r="248" spans="2:35" x14ac:dyDescent="0.2">
      <c r="B248" s="1018"/>
      <c r="C248" s="1275"/>
      <c r="D248" s="1026"/>
      <c r="E248" s="1027"/>
      <c r="F248" s="1251"/>
      <c r="G248" s="1237"/>
      <c r="H248" s="176" t="s">
        <v>27</v>
      </c>
      <c r="I248" s="1389"/>
      <c r="J248" s="177"/>
      <c r="K248" s="178" t="s">
        <v>9</v>
      </c>
      <c r="L248" s="179">
        <v>60</v>
      </c>
      <c r="M248" s="178"/>
      <c r="N248" s="788">
        <f t="shared" si="26"/>
        <v>60</v>
      </c>
      <c r="O248" s="179">
        <v>60</v>
      </c>
      <c r="P248" s="179"/>
      <c r="Q248" s="179">
        <v>60</v>
      </c>
      <c r="R248" s="788">
        <f t="shared" si="27"/>
        <v>60</v>
      </c>
      <c r="S248" s="788">
        <f t="shared" si="28"/>
        <v>60</v>
      </c>
      <c r="T248" s="178"/>
      <c r="U248" s="179">
        <v>60</v>
      </c>
      <c r="V248" s="179"/>
      <c r="W248" s="179">
        <v>60</v>
      </c>
      <c r="X248" s="179"/>
      <c r="Y248" s="179">
        <v>60</v>
      </c>
      <c r="Z248" s="179">
        <v>60</v>
      </c>
      <c r="AA248" s="179">
        <v>60</v>
      </c>
      <c r="AB248" s="179">
        <v>59.4</v>
      </c>
      <c r="AC248" s="179">
        <v>55.1</v>
      </c>
      <c r="AD248" s="179">
        <v>50.2</v>
      </c>
      <c r="AE248" s="179">
        <v>44.6</v>
      </c>
      <c r="AF248" s="179">
        <v>39.6</v>
      </c>
      <c r="AG248" s="180">
        <v>34.5</v>
      </c>
      <c r="AH248" s="1345"/>
      <c r="AI248" s="1345"/>
    </row>
    <row r="249" spans="2:35" x14ac:dyDescent="0.2">
      <c r="B249" s="1016" t="s">
        <v>102</v>
      </c>
      <c r="C249" s="1019" t="s">
        <v>100</v>
      </c>
      <c r="D249" s="1022" t="s">
        <v>75</v>
      </c>
      <c r="E249" s="1023"/>
      <c r="F249" s="1249" t="s">
        <v>187</v>
      </c>
      <c r="G249" s="1235" t="s">
        <v>24</v>
      </c>
      <c r="H249" s="176">
        <v>1998</v>
      </c>
      <c r="I249" s="1389"/>
      <c r="J249" s="267">
        <v>60</v>
      </c>
      <c r="K249" s="268">
        <v>60</v>
      </c>
      <c r="L249" s="179">
        <v>60</v>
      </c>
      <c r="M249" s="179"/>
      <c r="N249" s="788">
        <f t="shared" si="26"/>
        <v>60</v>
      </c>
      <c r="O249" s="179">
        <v>60</v>
      </c>
      <c r="P249" s="179"/>
      <c r="Q249" s="179">
        <v>60</v>
      </c>
      <c r="R249" s="788">
        <f t="shared" si="27"/>
        <v>60</v>
      </c>
      <c r="S249" s="788">
        <f t="shared" si="28"/>
        <v>60</v>
      </c>
      <c r="T249" s="179"/>
      <c r="U249" s="179">
        <v>60</v>
      </c>
      <c r="V249" s="179"/>
      <c r="W249" s="179">
        <v>60</v>
      </c>
      <c r="X249" s="179"/>
      <c r="Y249" s="179">
        <v>60</v>
      </c>
      <c r="Z249" s="179">
        <v>60</v>
      </c>
      <c r="AA249" s="179">
        <v>60</v>
      </c>
      <c r="AB249" s="179">
        <v>59.4</v>
      </c>
      <c r="AC249" s="179">
        <v>55.1</v>
      </c>
      <c r="AD249" s="179">
        <v>50.2</v>
      </c>
      <c r="AE249" s="179">
        <v>44.6</v>
      </c>
      <c r="AF249" s="179">
        <v>39.6</v>
      </c>
      <c r="AG249" s="180">
        <v>34.5</v>
      </c>
      <c r="AH249" s="1345"/>
      <c r="AI249" s="1345"/>
    </row>
    <row r="250" spans="2:35" x14ac:dyDescent="0.2">
      <c r="B250" s="1017"/>
      <c r="C250" s="1020"/>
      <c r="D250" s="1024"/>
      <c r="E250" s="1025"/>
      <c r="F250" s="1250"/>
      <c r="G250" s="1236"/>
      <c r="H250" s="176" t="s">
        <v>17</v>
      </c>
      <c r="I250" s="1389"/>
      <c r="J250" s="246">
        <v>60</v>
      </c>
      <c r="K250" s="268">
        <v>60</v>
      </c>
      <c r="L250" s="179">
        <v>60</v>
      </c>
      <c r="M250" s="179"/>
      <c r="N250" s="788">
        <f t="shared" si="26"/>
        <v>60</v>
      </c>
      <c r="O250" s="179">
        <v>60</v>
      </c>
      <c r="P250" s="179"/>
      <c r="Q250" s="179">
        <v>60</v>
      </c>
      <c r="R250" s="788">
        <f t="shared" si="27"/>
        <v>60</v>
      </c>
      <c r="S250" s="788">
        <f t="shared" si="28"/>
        <v>60</v>
      </c>
      <c r="T250" s="179"/>
      <c r="U250" s="179">
        <v>60</v>
      </c>
      <c r="V250" s="179"/>
      <c r="W250" s="179">
        <v>60</v>
      </c>
      <c r="X250" s="179"/>
      <c r="Y250" s="179">
        <v>60</v>
      </c>
      <c r="Z250" s="179">
        <v>60</v>
      </c>
      <c r="AA250" s="179">
        <v>60</v>
      </c>
      <c r="AB250" s="179">
        <v>59.3</v>
      </c>
      <c r="AC250" s="179">
        <v>55.1</v>
      </c>
      <c r="AD250" s="179">
        <v>50.2</v>
      </c>
      <c r="AE250" s="179">
        <v>44.8</v>
      </c>
      <c r="AF250" s="179">
        <v>39.4</v>
      </c>
      <c r="AG250" s="180">
        <v>34.6</v>
      </c>
      <c r="AH250" s="1345"/>
      <c r="AI250" s="1345"/>
    </row>
    <row r="251" spans="2:35" x14ac:dyDescent="0.2">
      <c r="B251" s="1018"/>
      <c r="C251" s="1021"/>
      <c r="D251" s="1026"/>
      <c r="E251" s="1027"/>
      <c r="F251" s="1251"/>
      <c r="G251" s="1237"/>
      <c r="H251" s="176" t="s">
        <v>18</v>
      </c>
      <c r="I251" s="1389"/>
      <c r="J251" s="177"/>
      <c r="K251" s="178" t="s">
        <v>9</v>
      </c>
      <c r="L251" s="179">
        <v>60</v>
      </c>
      <c r="M251" s="178"/>
      <c r="N251" s="788">
        <f t="shared" si="26"/>
        <v>60</v>
      </c>
      <c r="O251" s="179">
        <v>60</v>
      </c>
      <c r="P251" s="179"/>
      <c r="Q251" s="179">
        <v>60</v>
      </c>
      <c r="R251" s="788">
        <f t="shared" si="27"/>
        <v>60</v>
      </c>
      <c r="S251" s="788">
        <f t="shared" si="28"/>
        <v>60</v>
      </c>
      <c r="T251" s="178"/>
      <c r="U251" s="179">
        <v>60</v>
      </c>
      <c r="V251" s="179"/>
      <c r="W251" s="179">
        <v>60</v>
      </c>
      <c r="X251" s="179"/>
      <c r="Y251" s="179">
        <v>60</v>
      </c>
      <c r="Z251" s="179">
        <v>60</v>
      </c>
      <c r="AA251" s="179">
        <v>60</v>
      </c>
      <c r="AB251" s="179">
        <v>59.3</v>
      </c>
      <c r="AC251" s="179">
        <v>55.1</v>
      </c>
      <c r="AD251" s="179">
        <v>50.2</v>
      </c>
      <c r="AE251" s="179">
        <v>44.8</v>
      </c>
      <c r="AF251" s="179">
        <v>39.4</v>
      </c>
      <c r="AG251" s="180">
        <v>34.6</v>
      </c>
      <c r="AH251" s="1345"/>
      <c r="AI251" s="1345"/>
    </row>
    <row r="252" spans="2:35" x14ac:dyDescent="0.2">
      <c r="B252" s="1016" t="s">
        <v>102</v>
      </c>
      <c r="C252" s="1019" t="s">
        <v>150</v>
      </c>
      <c r="D252" s="1022" t="s">
        <v>75</v>
      </c>
      <c r="E252" s="1023"/>
      <c r="F252" s="1249" t="s">
        <v>186</v>
      </c>
      <c r="G252" s="1235" t="s">
        <v>24</v>
      </c>
      <c r="H252" s="176">
        <v>2001</v>
      </c>
      <c r="I252" s="1389"/>
      <c r="J252" s="267">
        <v>60</v>
      </c>
      <c r="K252" s="268">
        <v>60</v>
      </c>
      <c r="L252" s="179">
        <v>60</v>
      </c>
      <c r="M252" s="179"/>
      <c r="N252" s="788">
        <f t="shared" si="26"/>
        <v>60</v>
      </c>
      <c r="O252" s="179">
        <v>60</v>
      </c>
      <c r="P252" s="179"/>
      <c r="Q252" s="179">
        <v>60</v>
      </c>
      <c r="R252" s="788">
        <f t="shared" si="27"/>
        <v>60</v>
      </c>
      <c r="S252" s="788">
        <f t="shared" si="28"/>
        <v>60</v>
      </c>
      <c r="T252" s="179"/>
      <c r="U252" s="179">
        <v>60</v>
      </c>
      <c r="V252" s="179"/>
      <c r="W252" s="179">
        <v>60</v>
      </c>
      <c r="X252" s="179"/>
      <c r="Y252" s="179">
        <v>60</v>
      </c>
      <c r="Z252" s="179">
        <v>60</v>
      </c>
      <c r="AA252" s="179">
        <v>60</v>
      </c>
      <c r="AB252" s="179">
        <v>59.3</v>
      </c>
      <c r="AC252" s="179">
        <v>55.1</v>
      </c>
      <c r="AD252" s="179">
        <v>50.2</v>
      </c>
      <c r="AE252" s="179">
        <v>44.8</v>
      </c>
      <c r="AF252" s="179">
        <v>39.4</v>
      </c>
      <c r="AG252" s="180">
        <v>34.6</v>
      </c>
      <c r="AH252" s="1345"/>
      <c r="AI252" s="1345"/>
    </row>
    <row r="253" spans="2:35" x14ac:dyDescent="0.2">
      <c r="B253" s="1017"/>
      <c r="C253" s="1020"/>
      <c r="D253" s="1024"/>
      <c r="E253" s="1025"/>
      <c r="F253" s="1250"/>
      <c r="G253" s="1236"/>
      <c r="H253" s="176" t="s">
        <v>20</v>
      </c>
      <c r="I253" s="1389"/>
      <c r="J253" s="177"/>
      <c r="K253" s="178" t="s">
        <v>9</v>
      </c>
      <c r="L253" s="179">
        <v>60</v>
      </c>
      <c r="M253" s="178"/>
      <c r="N253" s="788">
        <f t="shared" si="26"/>
        <v>60</v>
      </c>
      <c r="O253" s="179">
        <v>60</v>
      </c>
      <c r="P253" s="179"/>
      <c r="Q253" s="179">
        <v>60</v>
      </c>
      <c r="R253" s="788">
        <f t="shared" si="27"/>
        <v>60</v>
      </c>
      <c r="S253" s="788">
        <f t="shared" si="28"/>
        <v>60</v>
      </c>
      <c r="T253" s="178"/>
      <c r="U253" s="179">
        <v>60</v>
      </c>
      <c r="V253" s="179"/>
      <c r="W253" s="179">
        <v>60</v>
      </c>
      <c r="X253" s="179"/>
      <c r="Y253" s="179">
        <v>60</v>
      </c>
      <c r="Z253" s="179">
        <v>60</v>
      </c>
      <c r="AA253" s="179">
        <v>60</v>
      </c>
      <c r="AB253" s="179">
        <v>59.3</v>
      </c>
      <c r="AC253" s="179">
        <v>55.1</v>
      </c>
      <c r="AD253" s="179">
        <v>50.2</v>
      </c>
      <c r="AE253" s="179">
        <v>44.8</v>
      </c>
      <c r="AF253" s="179">
        <v>39.4</v>
      </c>
      <c r="AG253" s="180">
        <v>34.6</v>
      </c>
      <c r="AH253" s="1345"/>
      <c r="AI253" s="1345"/>
    </row>
    <row r="254" spans="2:35" x14ac:dyDescent="0.2">
      <c r="B254" s="1018"/>
      <c r="C254" s="1021"/>
      <c r="D254" s="1026"/>
      <c r="E254" s="1027"/>
      <c r="F254" s="1251"/>
      <c r="G254" s="1237"/>
      <c r="H254" s="176" t="s">
        <v>21</v>
      </c>
      <c r="I254" s="1389"/>
      <c r="J254" s="177"/>
      <c r="K254" s="178" t="s">
        <v>9</v>
      </c>
      <c r="L254" s="179">
        <v>60</v>
      </c>
      <c r="M254" s="178"/>
      <c r="N254" s="788">
        <f t="shared" si="26"/>
        <v>60</v>
      </c>
      <c r="O254" s="179">
        <v>60</v>
      </c>
      <c r="P254" s="179"/>
      <c r="Q254" s="179">
        <v>60</v>
      </c>
      <c r="R254" s="788">
        <f t="shared" si="27"/>
        <v>60</v>
      </c>
      <c r="S254" s="788">
        <f t="shared" si="28"/>
        <v>60</v>
      </c>
      <c r="T254" s="178"/>
      <c r="U254" s="179">
        <v>60</v>
      </c>
      <c r="V254" s="179"/>
      <c r="W254" s="179">
        <v>60</v>
      </c>
      <c r="X254" s="179"/>
      <c r="Y254" s="179">
        <v>60</v>
      </c>
      <c r="Z254" s="179">
        <v>60</v>
      </c>
      <c r="AA254" s="179">
        <v>60</v>
      </c>
      <c r="AB254" s="179">
        <v>59.3</v>
      </c>
      <c r="AC254" s="179">
        <v>55.1</v>
      </c>
      <c r="AD254" s="179">
        <v>50.2</v>
      </c>
      <c r="AE254" s="179">
        <v>44.8</v>
      </c>
      <c r="AF254" s="179">
        <v>39.4</v>
      </c>
      <c r="AG254" s="180">
        <v>34.6</v>
      </c>
      <c r="AH254" s="1345"/>
      <c r="AI254" s="1345"/>
    </row>
    <row r="255" spans="2:35" x14ac:dyDescent="0.2">
      <c r="B255" s="1016" t="s">
        <v>102</v>
      </c>
      <c r="C255" s="1019" t="s">
        <v>100</v>
      </c>
      <c r="D255" s="1022" t="s">
        <v>75</v>
      </c>
      <c r="E255" s="1023"/>
      <c r="F255" s="1249" t="s">
        <v>186</v>
      </c>
      <c r="G255" s="1235" t="s">
        <v>24</v>
      </c>
      <c r="H255" s="176">
        <v>2004</v>
      </c>
      <c r="I255" s="1389"/>
      <c r="J255" s="267">
        <v>60</v>
      </c>
      <c r="K255" s="268">
        <v>60</v>
      </c>
      <c r="L255" s="179">
        <v>60</v>
      </c>
      <c r="M255" s="179"/>
      <c r="N255" s="788">
        <f t="shared" si="26"/>
        <v>60</v>
      </c>
      <c r="O255" s="179">
        <v>60</v>
      </c>
      <c r="P255" s="179"/>
      <c r="Q255" s="179">
        <v>60</v>
      </c>
      <c r="R255" s="788">
        <f t="shared" si="27"/>
        <v>60</v>
      </c>
      <c r="S255" s="788">
        <f t="shared" si="28"/>
        <v>60</v>
      </c>
      <c r="T255" s="179"/>
      <c r="U255" s="179">
        <v>60</v>
      </c>
      <c r="V255" s="179"/>
      <c r="W255" s="179">
        <v>60</v>
      </c>
      <c r="X255" s="179"/>
      <c r="Y255" s="179">
        <v>60</v>
      </c>
      <c r="Z255" s="179">
        <v>60</v>
      </c>
      <c r="AA255" s="179">
        <v>60</v>
      </c>
      <c r="AB255" s="179">
        <v>59.3</v>
      </c>
      <c r="AC255" s="179">
        <v>55.1</v>
      </c>
      <c r="AD255" s="179">
        <v>50.2</v>
      </c>
      <c r="AE255" s="179">
        <v>44.8</v>
      </c>
      <c r="AF255" s="179">
        <v>39.4</v>
      </c>
      <c r="AG255" s="180">
        <v>34.6</v>
      </c>
      <c r="AH255" s="1345"/>
      <c r="AI255" s="1345"/>
    </row>
    <row r="256" spans="2:35" x14ac:dyDescent="0.2">
      <c r="B256" s="1017"/>
      <c r="C256" s="1020"/>
      <c r="D256" s="1024"/>
      <c r="E256" s="1025"/>
      <c r="F256" s="1250"/>
      <c r="G256" s="1236"/>
      <c r="H256" s="176" t="s">
        <v>22</v>
      </c>
      <c r="I256" s="1389"/>
      <c r="J256" s="177"/>
      <c r="K256" s="178" t="s">
        <v>9</v>
      </c>
      <c r="L256" s="179">
        <v>60</v>
      </c>
      <c r="M256" s="178"/>
      <c r="N256" s="788">
        <f t="shared" si="26"/>
        <v>60</v>
      </c>
      <c r="O256" s="179">
        <v>60</v>
      </c>
      <c r="P256" s="179"/>
      <c r="Q256" s="179">
        <v>60</v>
      </c>
      <c r="R256" s="788">
        <f t="shared" si="27"/>
        <v>60</v>
      </c>
      <c r="S256" s="788">
        <f t="shared" si="28"/>
        <v>60</v>
      </c>
      <c r="T256" s="178"/>
      <c r="U256" s="179">
        <v>60</v>
      </c>
      <c r="V256" s="179"/>
      <c r="W256" s="179">
        <v>60</v>
      </c>
      <c r="X256" s="179"/>
      <c r="Y256" s="179">
        <v>60</v>
      </c>
      <c r="Z256" s="179">
        <v>60</v>
      </c>
      <c r="AA256" s="179">
        <v>60</v>
      </c>
      <c r="AB256" s="179">
        <v>59.3</v>
      </c>
      <c r="AC256" s="179">
        <v>55.1</v>
      </c>
      <c r="AD256" s="179">
        <v>50.2</v>
      </c>
      <c r="AE256" s="179">
        <v>44.8</v>
      </c>
      <c r="AF256" s="179">
        <v>39.4</v>
      </c>
      <c r="AG256" s="180">
        <v>34.6</v>
      </c>
      <c r="AH256" s="1345"/>
      <c r="AI256" s="1345"/>
    </row>
    <row r="257" spans="2:35" x14ac:dyDescent="0.2">
      <c r="B257" s="1018"/>
      <c r="C257" s="1021"/>
      <c r="D257" s="1026"/>
      <c r="E257" s="1027"/>
      <c r="F257" s="1251"/>
      <c r="G257" s="1237"/>
      <c r="H257" s="176" t="s">
        <v>23</v>
      </c>
      <c r="I257" s="1389"/>
      <c r="J257" s="177"/>
      <c r="K257" s="178" t="s">
        <v>9</v>
      </c>
      <c r="L257" s="179">
        <v>60</v>
      </c>
      <c r="M257" s="178"/>
      <c r="N257" s="788">
        <f t="shared" si="26"/>
        <v>60</v>
      </c>
      <c r="O257" s="179">
        <v>60</v>
      </c>
      <c r="P257" s="179"/>
      <c r="Q257" s="179">
        <v>60</v>
      </c>
      <c r="R257" s="788">
        <f t="shared" si="27"/>
        <v>60</v>
      </c>
      <c r="S257" s="788">
        <f t="shared" si="28"/>
        <v>60</v>
      </c>
      <c r="T257" s="178"/>
      <c r="U257" s="179">
        <v>60</v>
      </c>
      <c r="V257" s="179"/>
      <c r="W257" s="179">
        <v>60</v>
      </c>
      <c r="X257" s="179"/>
      <c r="Y257" s="179">
        <v>60</v>
      </c>
      <c r="Z257" s="179">
        <v>60</v>
      </c>
      <c r="AA257" s="179">
        <v>60</v>
      </c>
      <c r="AB257" s="179">
        <v>59.3</v>
      </c>
      <c r="AC257" s="179">
        <v>55.1</v>
      </c>
      <c r="AD257" s="179">
        <v>50.2</v>
      </c>
      <c r="AE257" s="179">
        <v>44.8</v>
      </c>
      <c r="AF257" s="179">
        <v>39.4</v>
      </c>
      <c r="AG257" s="180">
        <v>34.6</v>
      </c>
      <c r="AH257" s="1345"/>
      <c r="AI257" s="1345"/>
    </row>
    <row r="258" spans="2:35" ht="13.5" thickBot="1" x14ac:dyDescent="0.25">
      <c r="B258" s="187" t="s">
        <v>102</v>
      </c>
      <c r="C258" s="220" t="s">
        <v>104</v>
      </c>
      <c r="D258" s="1247" t="s">
        <v>87</v>
      </c>
      <c r="E258" s="1248"/>
      <c r="F258" s="192" t="s">
        <v>186</v>
      </c>
      <c r="G258" s="193" t="s">
        <v>24</v>
      </c>
      <c r="H258" s="188">
        <v>2007</v>
      </c>
      <c r="I258" s="1390"/>
      <c r="J258" s="269">
        <v>60</v>
      </c>
      <c r="K258" s="270">
        <v>60</v>
      </c>
      <c r="L258" s="174">
        <v>60</v>
      </c>
      <c r="M258" s="225"/>
      <c r="N258" s="792">
        <f t="shared" si="26"/>
        <v>60</v>
      </c>
      <c r="O258" s="225">
        <v>60</v>
      </c>
      <c r="P258" s="225"/>
      <c r="Q258" s="225">
        <v>60</v>
      </c>
      <c r="R258" s="792">
        <f t="shared" si="27"/>
        <v>60</v>
      </c>
      <c r="S258" s="792">
        <f t="shared" si="28"/>
        <v>60</v>
      </c>
      <c r="T258" s="225"/>
      <c r="U258" s="225">
        <v>60</v>
      </c>
      <c r="V258" s="225"/>
      <c r="W258" s="225">
        <v>60</v>
      </c>
      <c r="X258" s="225"/>
      <c r="Y258" s="225">
        <v>60</v>
      </c>
      <c r="Z258" s="225">
        <v>60</v>
      </c>
      <c r="AA258" s="225">
        <v>60</v>
      </c>
      <c r="AB258" s="225">
        <v>59.3</v>
      </c>
      <c r="AC258" s="225">
        <v>55.1</v>
      </c>
      <c r="AD258" s="225">
        <v>50.2</v>
      </c>
      <c r="AE258" s="225">
        <v>44.8</v>
      </c>
      <c r="AF258" s="225">
        <v>39.4</v>
      </c>
      <c r="AG258" s="226">
        <v>34.6</v>
      </c>
      <c r="AH258" s="1345"/>
      <c r="AI258" s="1345"/>
    </row>
    <row r="259" spans="2:35" ht="13.5" thickBot="1" x14ac:dyDescent="0.25">
      <c r="B259" s="142"/>
      <c r="C259" s="247"/>
      <c r="D259" s="142"/>
      <c r="E259" s="142"/>
      <c r="F259" s="142"/>
      <c r="G259" s="196" t="s">
        <v>94</v>
      </c>
      <c r="H259" s="197"/>
      <c r="I259" s="197"/>
      <c r="J259" s="202">
        <f>MIN(J237:J258)</f>
        <v>60</v>
      </c>
      <c r="K259" s="199">
        <f>MIN(K237:K258)</f>
        <v>60</v>
      </c>
      <c r="L259" s="199">
        <f>MIN(L237:L258)</f>
        <v>60</v>
      </c>
      <c r="M259" s="199"/>
      <c r="N259" s="793">
        <f t="shared" si="26"/>
        <v>60</v>
      </c>
      <c r="O259" s="199">
        <f>MIN(O237:O258)</f>
        <v>60</v>
      </c>
      <c r="P259" s="199"/>
      <c r="Q259" s="199">
        <f>MIN(Q237:Q258)</f>
        <v>60</v>
      </c>
      <c r="R259" s="793">
        <f t="shared" si="27"/>
        <v>60</v>
      </c>
      <c r="S259" s="793">
        <f t="shared" si="28"/>
        <v>60</v>
      </c>
      <c r="T259" s="199"/>
      <c r="U259" s="199">
        <f>MIN(U237:U258)</f>
        <v>60</v>
      </c>
      <c r="V259" s="199"/>
      <c r="W259" s="199">
        <f>MIN(W237:W258)</f>
        <v>60</v>
      </c>
      <c r="X259" s="199"/>
      <c r="Y259" s="199">
        <f>MIN(Y237:Y258)</f>
        <v>60</v>
      </c>
      <c r="Z259" s="199">
        <f>MIN(Z237:Z258)</f>
        <v>60</v>
      </c>
      <c r="AA259" s="199">
        <f>MIN(AA237:AA258)</f>
        <v>60</v>
      </c>
      <c r="AB259" s="302"/>
      <c r="AC259" s="302"/>
      <c r="AD259" s="302"/>
      <c r="AE259" s="302"/>
      <c r="AF259" s="302"/>
      <c r="AG259" s="303"/>
      <c r="AH259" s="1346"/>
      <c r="AI259" s="1346"/>
    </row>
    <row r="260" spans="2:35" x14ac:dyDescent="0.2">
      <c r="G260" s="16"/>
      <c r="H260" s="16"/>
      <c r="I260" s="16"/>
      <c r="J260" s="16"/>
      <c r="K260" s="16"/>
      <c r="L260" s="16"/>
      <c r="M260" s="16"/>
      <c r="N260" s="773"/>
      <c r="O260" s="16"/>
      <c r="P260" s="16"/>
      <c r="Q260" s="16"/>
      <c r="R260" s="773"/>
      <c r="S260" s="773"/>
      <c r="T260" s="16"/>
      <c r="U260" s="16"/>
      <c r="V260" s="16"/>
      <c r="W260" s="17"/>
      <c r="X260" s="17"/>
      <c r="Y260" s="17"/>
      <c r="Z260" s="17"/>
      <c r="AA260" s="17"/>
      <c r="AB260" s="93"/>
      <c r="AC260" s="93"/>
      <c r="AD260" s="93"/>
      <c r="AE260" s="93"/>
      <c r="AF260" s="93"/>
      <c r="AG260" s="93"/>
    </row>
    <row r="261" spans="2:35" ht="13.5" thickBot="1" x14ac:dyDescent="0.25">
      <c r="I261" s="74"/>
      <c r="J261" s="74"/>
      <c r="K261" s="74"/>
      <c r="L261" s="71"/>
      <c r="M261" s="72"/>
      <c r="N261" s="72"/>
      <c r="O261" s="73"/>
      <c r="P261" s="73"/>
      <c r="Q261" s="73"/>
      <c r="R261" s="73"/>
      <c r="S261" s="73"/>
      <c r="T261" s="73"/>
      <c r="U261" s="73"/>
      <c r="V261" s="73"/>
      <c r="W261" s="73"/>
      <c r="X261" s="73"/>
      <c r="Y261" s="73"/>
      <c r="Z261" s="73"/>
      <c r="AA261" s="73"/>
      <c r="AB261" s="73"/>
      <c r="AC261" s="73"/>
      <c r="AD261" s="73"/>
      <c r="AE261" s="73"/>
      <c r="AF261" s="73"/>
      <c r="AG261" s="73"/>
      <c r="AH261" s="73"/>
      <c r="AI261" s="73"/>
    </row>
    <row r="262" spans="2:35" x14ac:dyDescent="0.2">
      <c r="B262" s="915"/>
      <c r="C262" s="916"/>
      <c r="D262" s="916"/>
      <c r="E262" s="916"/>
      <c r="F262" s="916"/>
      <c r="G262" s="916"/>
      <c r="H262" s="916"/>
      <c r="I262" s="917"/>
      <c r="J262" s="921" t="s">
        <v>95</v>
      </c>
      <c r="K262" s="922"/>
      <c r="L262" s="922"/>
      <c r="M262" s="922"/>
      <c r="N262" s="922"/>
      <c r="O262" s="922"/>
      <c r="P262" s="922"/>
      <c r="Q262" s="922"/>
      <c r="R262" s="922"/>
      <c r="S262" s="922"/>
      <c r="T262" s="922"/>
      <c r="U262" s="922"/>
      <c r="V262" s="922"/>
      <c r="W262" s="922"/>
      <c r="X262" s="922"/>
      <c r="Y262" s="922"/>
      <c r="Z262" s="922"/>
      <c r="AA262" s="922"/>
      <c r="AB262" s="922"/>
      <c r="AC262" s="922"/>
      <c r="AD262" s="922"/>
      <c r="AE262" s="922"/>
      <c r="AF262" s="922"/>
      <c r="AG262" s="923"/>
      <c r="AH262" s="1339" t="s">
        <v>473</v>
      </c>
      <c r="AI262" s="1339" t="s">
        <v>472</v>
      </c>
    </row>
    <row r="263" spans="2:35" ht="13.5" thickBot="1" x14ac:dyDescent="0.25">
      <c r="B263" s="918"/>
      <c r="C263" s="919"/>
      <c r="D263" s="919"/>
      <c r="E263" s="919"/>
      <c r="F263" s="919"/>
      <c r="G263" s="919"/>
      <c r="H263" s="919"/>
      <c r="I263" s="920"/>
      <c r="J263" s="949" t="s">
        <v>168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1"/>
      <c r="AH263" s="1102"/>
      <c r="AI263" s="1102"/>
    </row>
    <row r="264" spans="2:35" ht="13.5" thickBot="1" x14ac:dyDescent="0.25">
      <c r="B264" s="51" t="s">
        <v>41</v>
      </c>
      <c r="C264" s="52" t="s">
        <v>42</v>
      </c>
      <c r="D264" s="971" t="s">
        <v>43</v>
      </c>
      <c r="E264" s="972"/>
      <c r="F264" s="53" t="s">
        <v>47</v>
      </c>
      <c r="G264" s="85" t="s">
        <v>30</v>
      </c>
      <c r="H264" s="43" t="s">
        <v>31</v>
      </c>
      <c r="I264" s="77" t="s">
        <v>2</v>
      </c>
      <c r="J264" s="81" t="s">
        <v>3</v>
      </c>
      <c r="K264" s="75" t="s">
        <v>5</v>
      </c>
      <c r="L264" s="76">
        <v>100</v>
      </c>
      <c r="M264" s="43">
        <v>150</v>
      </c>
      <c r="N264" s="783">
        <v>176</v>
      </c>
      <c r="O264" s="43">
        <v>200</v>
      </c>
      <c r="P264" s="43">
        <v>250</v>
      </c>
      <c r="Q264" s="43">
        <v>300</v>
      </c>
      <c r="R264" s="783">
        <v>302</v>
      </c>
      <c r="S264" s="783">
        <v>340</v>
      </c>
      <c r="T264" s="43">
        <v>350</v>
      </c>
      <c r="U264" s="43">
        <v>400</v>
      </c>
      <c r="V264" s="43">
        <v>450</v>
      </c>
      <c r="W264" s="43">
        <v>500</v>
      </c>
      <c r="X264" s="43">
        <v>550</v>
      </c>
      <c r="Y264" s="43">
        <v>600</v>
      </c>
      <c r="Z264" s="43">
        <v>650</v>
      </c>
      <c r="AA264" s="43">
        <v>700</v>
      </c>
      <c r="AB264" s="43">
        <v>750</v>
      </c>
      <c r="AC264" s="43">
        <v>800</v>
      </c>
      <c r="AD264" s="43">
        <v>850</v>
      </c>
      <c r="AE264" s="43">
        <v>900</v>
      </c>
      <c r="AF264" s="43">
        <v>950</v>
      </c>
      <c r="AG264" s="77">
        <v>1000</v>
      </c>
      <c r="AH264" s="1102"/>
      <c r="AI264" s="1102"/>
    </row>
    <row r="265" spans="2:35" x14ac:dyDescent="0.2">
      <c r="B265" s="1188" t="s">
        <v>106</v>
      </c>
      <c r="C265" s="1189" t="s">
        <v>105</v>
      </c>
      <c r="D265" s="1006" t="s">
        <v>74</v>
      </c>
      <c r="E265" s="1007"/>
      <c r="F265" s="1285" t="s">
        <v>96</v>
      </c>
      <c r="G265" s="961" t="s">
        <v>24</v>
      </c>
      <c r="H265" s="1">
        <v>1989</v>
      </c>
      <c r="I265" s="1480" t="s">
        <v>182</v>
      </c>
      <c r="J265" s="82">
        <v>70</v>
      </c>
      <c r="K265" s="13"/>
      <c r="L265" s="13">
        <v>70</v>
      </c>
      <c r="M265" s="13"/>
      <c r="N265" s="788">
        <f>IF(M265="",IF(L265="","",(L265-(L265-O265)/($O$5-$L$5)*($N$5-$L$5))),(M265-(M265-O265)/($O$5-$M$5)*($N$5-$M$5)))</f>
        <v>70</v>
      </c>
      <c r="O265" s="13">
        <v>70</v>
      </c>
      <c r="P265" s="13"/>
      <c r="Q265" s="13">
        <v>70</v>
      </c>
      <c r="R265" s="788">
        <f>IF(Q265="","",(Q265-(Q265-U265)/($U$5-$Q$5)*($R$5-$Q$5)))</f>
        <v>70</v>
      </c>
      <c r="S265" s="788">
        <f>IF(Q265="","",(Q265-(Q265-U265)/($U$5-$Q$5)*($S$5-$Q$5)))</f>
        <v>70</v>
      </c>
      <c r="T265" s="13"/>
      <c r="U265" s="13">
        <v>70</v>
      </c>
      <c r="V265" s="13"/>
      <c r="W265" s="13">
        <v>70</v>
      </c>
      <c r="X265" s="13"/>
      <c r="Y265" s="13">
        <v>70</v>
      </c>
      <c r="Z265" s="13">
        <v>70</v>
      </c>
      <c r="AA265" s="13">
        <v>70</v>
      </c>
      <c r="AB265" s="13">
        <v>69.3</v>
      </c>
      <c r="AC265" s="13">
        <v>64.3</v>
      </c>
      <c r="AD265" s="13">
        <v>58.6</v>
      </c>
      <c r="AE265" s="13">
        <v>52</v>
      </c>
      <c r="AF265" s="13">
        <v>46.2</v>
      </c>
      <c r="AG265" s="29">
        <v>40.299999999999997</v>
      </c>
      <c r="AH265" s="1102"/>
      <c r="AI265" s="1102"/>
    </row>
    <row r="266" spans="2:35" x14ac:dyDescent="0.2">
      <c r="B266" s="925"/>
      <c r="C266" s="928"/>
      <c r="D266" s="932"/>
      <c r="E266" s="933"/>
      <c r="F266" s="940"/>
      <c r="G266" s="962"/>
      <c r="H266" s="1" t="s">
        <v>32</v>
      </c>
      <c r="I266" s="1431"/>
      <c r="J266" s="83"/>
      <c r="K266" s="5" t="s">
        <v>9</v>
      </c>
      <c r="L266" s="13">
        <v>70</v>
      </c>
      <c r="M266" s="5"/>
      <c r="N266" s="788">
        <f t="shared" ref="N266:N287" si="29">IF(M266="",IF(L266="","",(L266-(L266-O266)/($O$5-$L$5)*($N$5-$L$5))),(M266-(M266-O266)/($O$5-$M$5)*($N$5-$M$5)))</f>
        <v>70</v>
      </c>
      <c r="O266" s="13">
        <v>70</v>
      </c>
      <c r="P266" s="13"/>
      <c r="Q266" s="13">
        <v>70</v>
      </c>
      <c r="R266" s="788">
        <f t="shared" ref="R266:R287" si="30">IF(Q266="","",(Q266-(Q266-U266)/($U$5-$Q$5)*($R$5-$Q$5)))</f>
        <v>70</v>
      </c>
      <c r="S266" s="788">
        <f t="shared" ref="S266:S287" si="31">IF(Q266="","",(Q266-(Q266-U266)/($U$5-$Q$5)*($S$5-$Q$5)))</f>
        <v>70</v>
      </c>
      <c r="T266" s="5"/>
      <c r="U266" s="13">
        <v>70</v>
      </c>
      <c r="V266" s="13"/>
      <c r="W266" s="13">
        <v>70</v>
      </c>
      <c r="X266" s="13"/>
      <c r="Y266" s="13">
        <v>70</v>
      </c>
      <c r="Z266" s="13">
        <v>70</v>
      </c>
      <c r="AA266" s="13">
        <v>70</v>
      </c>
      <c r="AB266" s="13">
        <v>69.3</v>
      </c>
      <c r="AC266" s="13">
        <v>64.3</v>
      </c>
      <c r="AD266" s="13">
        <v>58.6</v>
      </c>
      <c r="AE266" s="13">
        <v>52</v>
      </c>
      <c r="AF266" s="13">
        <v>46.2</v>
      </c>
      <c r="AG266" s="29">
        <v>40.299999999999997</v>
      </c>
      <c r="AH266" s="1102"/>
      <c r="AI266" s="1102"/>
    </row>
    <row r="267" spans="2:35" x14ac:dyDescent="0.2">
      <c r="B267" s="925"/>
      <c r="C267" s="928"/>
      <c r="D267" s="932"/>
      <c r="E267" s="933"/>
      <c r="F267" s="940"/>
      <c r="G267" s="962"/>
      <c r="H267" s="1" t="s">
        <v>35</v>
      </c>
      <c r="I267" s="1431"/>
      <c r="J267" s="83"/>
      <c r="K267" s="5" t="s">
        <v>9</v>
      </c>
      <c r="L267" s="13">
        <v>70</v>
      </c>
      <c r="M267" s="5"/>
      <c r="N267" s="788">
        <f t="shared" si="29"/>
        <v>70</v>
      </c>
      <c r="O267" s="13">
        <v>70</v>
      </c>
      <c r="P267" s="13"/>
      <c r="Q267" s="13">
        <v>70</v>
      </c>
      <c r="R267" s="788">
        <f t="shared" si="30"/>
        <v>70</v>
      </c>
      <c r="S267" s="788">
        <f t="shared" si="31"/>
        <v>70</v>
      </c>
      <c r="T267" s="5"/>
      <c r="U267" s="13">
        <v>70</v>
      </c>
      <c r="V267" s="13"/>
      <c r="W267" s="13">
        <v>70</v>
      </c>
      <c r="X267" s="13"/>
      <c r="Y267" s="13">
        <v>70</v>
      </c>
      <c r="Z267" s="13">
        <v>70</v>
      </c>
      <c r="AA267" s="13">
        <v>70</v>
      </c>
      <c r="AB267" s="13">
        <v>69.3</v>
      </c>
      <c r="AC267" s="13">
        <v>64.3</v>
      </c>
      <c r="AD267" s="13">
        <v>58.6</v>
      </c>
      <c r="AE267" s="13">
        <v>52</v>
      </c>
      <c r="AF267" s="13">
        <v>46.2</v>
      </c>
      <c r="AG267" s="29">
        <v>40.299999999999997</v>
      </c>
      <c r="AH267" s="1102"/>
      <c r="AI267" s="1102"/>
    </row>
    <row r="268" spans="2:35" x14ac:dyDescent="0.2">
      <c r="B268" s="985"/>
      <c r="C268" s="986"/>
      <c r="D268" s="945"/>
      <c r="E268" s="946"/>
      <c r="F268" s="948"/>
      <c r="G268" s="963"/>
      <c r="H268" s="1" t="s">
        <v>10</v>
      </c>
      <c r="I268" s="1431"/>
      <c r="J268" s="83"/>
      <c r="K268" s="5" t="s">
        <v>9</v>
      </c>
      <c r="L268" s="13">
        <v>70</v>
      </c>
      <c r="M268" s="5"/>
      <c r="N268" s="788">
        <f t="shared" si="29"/>
        <v>70</v>
      </c>
      <c r="O268" s="13">
        <v>70</v>
      </c>
      <c r="P268" s="13"/>
      <c r="Q268" s="13">
        <v>70</v>
      </c>
      <c r="R268" s="788">
        <f t="shared" si="30"/>
        <v>70</v>
      </c>
      <c r="S268" s="788">
        <f t="shared" si="31"/>
        <v>70</v>
      </c>
      <c r="T268" s="5"/>
      <c r="U268" s="13">
        <v>70</v>
      </c>
      <c r="V268" s="13"/>
      <c r="W268" s="13">
        <v>70</v>
      </c>
      <c r="X268" s="13"/>
      <c r="Y268" s="13">
        <v>70</v>
      </c>
      <c r="Z268" s="13">
        <v>70</v>
      </c>
      <c r="AA268" s="13">
        <v>70</v>
      </c>
      <c r="AB268" s="13">
        <v>69.3</v>
      </c>
      <c r="AC268" s="13">
        <v>64.3</v>
      </c>
      <c r="AD268" s="13">
        <v>58.6</v>
      </c>
      <c r="AE268" s="13">
        <v>52</v>
      </c>
      <c r="AF268" s="13">
        <v>46.2</v>
      </c>
      <c r="AG268" s="29">
        <v>40.299999999999997</v>
      </c>
      <c r="AH268" s="1102"/>
      <c r="AI268" s="1102"/>
    </row>
    <row r="269" spans="2:35" ht="12.75" customHeight="1" x14ac:dyDescent="0.2">
      <c r="B269" s="924" t="s">
        <v>102</v>
      </c>
      <c r="C269" s="927" t="s">
        <v>115</v>
      </c>
      <c r="D269" s="930" t="s">
        <v>75</v>
      </c>
      <c r="E269" s="931"/>
      <c r="F269" s="939" t="s">
        <v>46</v>
      </c>
      <c r="G269" s="961" t="s">
        <v>24</v>
      </c>
      <c r="H269" s="1">
        <v>1992</v>
      </c>
      <c r="I269" s="1431"/>
      <c r="J269" s="82">
        <v>70</v>
      </c>
      <c r="K269" s="13">
        <v>70</v>
      </c>
      <c r="L269" s="13">
        <v>70</v>
      </c>
      <c r="M269" s="13"/>
      <c r="N269" s="788">
        <f t="shared" si="29"/>
        <v>70</v>
      </c>
      <c r="O269" s="13">
        <v>70</v>
      </c>
      <c r="P269" s="13"/>
      <c r="Q269" s="13">
        <v>70</v>
      </c>
      <c r="R269" s="788">
        <f t="shared" si="30"/>
        <v>70</v>
      </c>
      <c r="S269" s="788">
        <f t="shared" si="31"/>
        <v>70</v>
      </c>
      <c r="T269" s="13"/>
      <c r="U269" s="13">
        <v>70</v>
      </c>
      <c r="V269" s="13"/>
      <c r="W269" s="13">
        <v>70</v>
      </c>
      <c r="X269" s="13"/>
      <c r="Y269" s="13">
        <v>70</v>
      </c>
      <c r="Z269" s="13">
        <v>70</v>
      </c>
      <c r="AA269" s="13">
        <v>70</v>
      </c>
      <c r="AB269" s="13">
        <v>69.3</v>
      </c>
      <c r="AC269" s="13">
        <v>64.3</v>
      </c>
      <c r="AD269" s="13">
        <v>58.6</v>
      </c>
      <c r="AE269" s="13">
        <v>52</v>
      </c>
      <c r="AF269" s="13">
        <v>46.2</v>
      </c>
      <c r="AG269" s="29">
        <v>40.299999999999997</v>
      </c>
      <c r="AH269" s="1102"/>
      <c r="AI269" s="1102"/>
    </row>
    <row r="270" spans="2:35" x14ac:dyDescent="0.2">
      <c r="B270" s="925"/>
      <c r="C270" s="928"/>
      <c r="D270" s="932"/>
      <c r="E270" s="933"/>
      <c r="F270" s="940"/>
      <c r="G270" s="962"/>
      <c r="H270" s="1" t="s">
        <v>11</v>
      </c>
      <c r="I270" s="1431"/>
      <c r="J270" s="83"/>
      <c r="K270" s="5" t="s">
        <v>9</v>
      </c>
      <c r="L270" s="13">
        <v>70</v>
      </c>
      <c r="M270" s="5"/>
      <c r="N270" s="788">
        <f t="shared" si="29"/>
        <v>70</v>
      </c>
      <c r="O270" s="13">
        <v>70</v>
      </c>
      <c r="P270" s="13"/>
      <c r="Q270" s="13">
        <v>70</v>
      </c>
      <c r="R270" s="788">
        <f t="shared" si="30"/>
        <v>70</v>
      </c>
      <c r="S270" s="788">
        <f t="shared" si="31"/>
        <v>70</v>
      </c>
      <c r="T270" s="5"/>
      <c r="U270" s="13">
        <v>70</v>
      </c>
      <c r="V270" s="13"/>
      <c r="W270" s="13">
        <v>70</v>
      </c>
      <c r="X270" s="13"/>
      <c r="Y270" s="13">
        <v>70</v>
      </c>
      <c r="Z270" s="13">
        <v>70</v>
      </c>
      <c r="AA270" s="13">
        <v>70</v>
      </c>
      <c r="AB270" s="13">
        <v>69.3</v>
      </c>
      <c r="AC270" s="13">
        <v>64.3</v>
      </c>
      <c r="AD270" s="13">
        <v>58.6</v>
      </c>
      <c r="AE270" s="13">
        <v>52</v>
      </c>
      <c r="AF270" s="13">
        <v>46.2</v>
      </c>
      <c r="AG270" s="29">
        <v>40.299999999999997</v>
      </c>
      <c r="AH270" s="1102"/>
      <c r="AI270" s="1102"/>
    </row>
    <row r="271" spans="2:35" x14ac:dyDescent="0.2">
      <c r="B271" s="925"/>
      <c r="C271" s="928"/>
      <c r="D271" s="932"/>
      <c r="E271" s="933"/>
      <c r="F271" s="940"/>
      <c r="G271" s="962"/>
      <c r="H271" s="1" t="s">
        <v>12</v>
      </c>
      <c r="I271" s="1431"/>
      <c r="J271" s="83"/>
      <c r="K271" s="5" t="s">
        <v>9</v>
      </c>
      <c r="L271" s="13">
        <v>70</v>
      </c>
      <c r="M271" s="5"/>
      <c r="N271" s="788">
        <f t="shared" si="29"/>
        <v>70</v>
      </c>
      <c r="O271" s="13">
        <v>70</v>
      </c>
      <c r="P271" s="13"/>
      <c r="Q271" s="13">
        <v>70</v>
      </c>
      <c r="R271" s="788">
        <f t="shared" si="30"/>
        <v>70</v>
      </c>
      <c r="S271" s="788">
        <f t="shared" si="31"/>
        <v>70</v>
      </c>
      <c r="T271" s="5"/>
      <c r="U271" s="13">
        <v>70</v>
      </c>
      <c r="V271" s="13"/>
      <c r="W271" s="13">
        <v>70</v>
      </c>
      <c r="X271" s="13"/>
      <c r="Y271" s="13">
        <v>70</v>
      </c>
      <c r="Z271" s="13">
        <v>70</v>
      </c>
      <c r="AA271" s="13">
        <v>70</v>
      </c>
      <c r="AB271" s="13">
        <v>69.3</v>
      </c>
      <c r="AC271" s="13">
        <v>64.3</v>
      </c>
      <c r="AD271" s="13">
        <v>58.6</v>
      </c>
      <c r="AE271" s="13">
        <v>52</v>
      </c>
      <c r="AF271" s="13">
        <v>46.2</v>
      </c>
      <c r="AG271" s="29">
        <v>40.299999999999997</v>
      </c>
      <c r="AH271" s="1102"/>
      <c r="AI271" s="1102"/>
    </row>
    <row r="272" spans="2:35" x14ac:dyDescent="0.2">
      <c r="B272" s="985"/>
      <c r="C272" s="986"/>
      <c r="D272" s="945"/>
      <c r="E272" s="946"/>
      <c r="F272" s="948"/>
      <c r="G272" s="963"/>
      <c r="H272" s="1" t="s">
        <v>13</v>
      </c>
      <c r="I272" s="1431"/>
      <c r="J272" s="83"/>
      <c r="K272" s="5" t="s">
        <v>9</v>
      </c>
      <c r="L272" s="13">
        <v>70</v>
      </c>
      <c r="M272" s="5"/>
      <c r="N272" s="788">
        <f t="shared" si="29"/>
        <v>70</v>
      </c>
      <c r="O272" s="13">
        <v>70</v>
      </c>
      <c r="P272" s="13"/>
      <c r="Q272" s="13">
        <v>70</v>
      </c>
      <c r="R272" s="788">
        <f t="shared" si="30"/>
        <v>70</v>
      </c>
      <c r="S272" s="788">
        <f t="shared" si="31"/>
        <v>70</v>
      </c>
      <c r="T272" s="5"/>
      <c r="U272" s="13">
        <v>70</v>
      </c>
      <c r="V272" s="13"/>
      <c r="W272" s="13">
        <v>70</v>
      </c>
      <c r="X272" s="13"/>
      <c r="Y272" s="13">
        <v>70</v>
      </c>
      <c r="Z272" s="13">
        <v>70</v>
      </c>
      <c r="AA272" s="13">
        <v>70</v>
      </c>
      <c r="AB272" s="13">
        <v>69.3</v>
      </c>
      <c r="AC272" s="13">
        <v>64.3</v>
      </c>
      <c r="AD272" s="13">
        <v>58.6</v>
      </c>
      <c r="AE272" s="13">
        <v>52</v>
      </c>
      <c r="AF272" s="13">
        <v>46.2</v>
      </c>
      <c r="AG272" s="29">
        <v>40.299999999999997</v>
      </c>
      <c r="AH272" s="1102"/>
      <c r="AI272" s="1102"/>
    </row>
    <row r="273" spans="2:35" x14ac:dyDescent="0.2">
      <c r="B273" s="924" t="s">
        <v>102</v>
      </c>
      <c r="C273" s="1233" t="s">
        <v>128</v>
      </c>
      <c r="D273" s="930" t="s">
        <v>117</v>
      </c>
      <c r="E273" s="931"/>
      <c r="F273" s="939" t="s">
        <v>46</v>
      </c>
      <c r="G273" s="961" t="s">
        <v>24</v>
      </c>
      <c r="H273" s="1">
        <v>1995</v>
      </c>
      <c r="I273" s="1431"/>
      <c r="J273" s="82">
        <v>70</v>
      </c>
      <c r="K273" s="13"/>
      <c r="L273" s="13">
        <v>70</v>
      </c>
      <c r="M273" s="13"/>
      <c r="N273" s="788">
        <f t="shared" si="29"/>
        <v>70</v>
      </c>
      <c r="O273" s="13">
        <v>70</v>
      </c>
      <c r="P273" s="13"/>
      <c r="Q273" s="13">
        <v>70</v>
      </c>
      <c r="R273" s="788">
        <f t="shared" si="30"/>
        <v>70</v>
      </c>
      <c r="S273" s="788">
        <f t="shared" si="31"/>
        <v>70</v>
      </c>
      <c r="T273" s="13"/>
      <c r="U273" s="13">
        <v>70</v>
      </c>
      <c r="V273" s="13"/>
      <c r="W273" s="13">
        <v>70</v>
      </c>
      <c r="X273" s="13"/>
      <c r="Y273" s="13">
        <v>70</v>
      </c>
      <c r="Z273" s="13">
        <v>70</v>
      </c>
      <c r="AA273" s="13">
        <v>70</v>
      </c>
      <c r="AB273" s="13">
        <v>69.3</v>
      </c>
      <c r="AC273" s="13">
        <v>64.3</v>
      </c>
      <c r="AD273" s="13">
        <v>58.6</v>
      </c>
      <c r="AE273" s="13">
        <v>52</v>
      </c>
      <c r="AF273" s="13">
        <v>46.2</v>
      </c>
      <c r="AG273" s="29">
        <v>40.299999999999997</v>
      </c>
      <c r="AH273" s="1102"/>
      <c r="AI273" s="1102"/>
    </row>
    <row r="274" spans="2:35" x14ac:dyDescent="0.2">
      <c r="B274" s="925"/>
      <c r="C274" s="1193"/>
      <c r="D274" s="932"/>
      <c r="E274" s="933"/>
      <c r="F274" s="940"/>
      <c r="G274" s="962"/>
      <c r="H274" s="1" t="s">
        <v>26</v>
      </c>
      <c r="I274" s="1431"/>
      <c r="J274" s="83"/>
      <c r="K274" s="5" t="s">
        <v>9</v>
      </c>
      <c r="L274" s="13">
        <v>70</v>
      </c>
      <c r="M274" s="5"/>
      <c r="N274" s="788">
        <f t="shared" si="29"/>
        <v>70</v>
      </c>
      <c r="O274" s="13">
        <v>70</v>
      </c>
      <c r="P274" s="13"/>
      <c r="Q274" s="13">
        <v>70</v>
      </c>
      <c r="R274" s="788">
        <f t="shared" si="30"/>
        <v>70</v>
      </c>
      <c r="S274" s="788">
        <f t="shared" si="31"/>
        <v>70</v>
      </c>
      <c r="T274" s="5"/>
      <c r="U274" s="13">
        <v>70</v>
      </c>
      <c r="V274" s="13"/>
      <c r="W274" s="13">
        <v>70</v>
      </c>
      <c r="X274" s="13"/>
      <c r="Y274" s="13">
        <v>70</v>
      </c>
      <c r="Z274" s="13">
        <v>70</v>
      </c>
      <c r="AA274" s="13">
        <v>70</v>
      </c>
      <c r="AB274" s="13">
        <v>69.3</v>
      </c>
      <c r="AC274" s="13">
        <v>64.3</v>
      </c>
      <c r="AD274" s="13">
        <v>58.6</v>
      </c>
      <c r="AE274" s="13">
        <v>52</v>
      </c>
      <c r="AF274" s="13">
        <v>46.2</v>
      </c>
      <c r="AG274" s="29">
        <v>40.299999999999997</v>
      </c>
      <c r="AH274" s="1102"/>
      <c r="AI274" s="1102"/>
    </row>
    <row r="275" spans="2:35" x14ac:dyDescent="0.2">
      <c r="B275" s="925"/>
      <c r="C275" s="1193"/>
      <c r="D275" s="932"/>
      <c r="E275" s="933"/>
      <c r="F275" s="940"/>
      <c r="G275" s="962"/>
      <c r="H275" s="1" t="s">
        <v>15</v>
      </c>
      <c r="I275" s="1431"/>
      <c r="J275" s="83"/>
      <c r="K275" s="5" t="s">
        <v>9</v>
      </c>
      <c r="L275" s="13">
        <v>70</v>
      </c>
      <c r="M275" s="5"/>
      <c r="N275" s="788">
        <f t="shared" si="29"/>
        <v>70</v>
      </c>
      <c r="O275" s="13">
        <v>70</v>
      </c>
      <c r="P275" s="13"/>
      <c r="Q275" s="13">
        <v>70</v>
      </c>
      <c r="R275" s="788">
        <f t="shared" si="30"/>
        <v>70</v>
      </c>
      <c r="S275" s="788">
        <f t="shared" si="31"/>
        <v>70</v>
      </c>
      <c r="T275" s="5"/>
      <c r="U275" s="13">
        <v>70</v>
      </c>
      <c r="V275" s="13"/>
      <c r="W275" s="13">
        <v>70</v>
      </c>
      <c r="X275" s="13"/>
      <c r="Y275" s="13">
        <v>70</v>
      </c>
      <c r="Z275" s="13">
        <v>70</v>
      </c>
      <c r="AA275" s="13">
        <v>70</v>
      </c>
      <c r="AB275" s="13">
        <v>69.3</v>
      </c>
      <c r="AC275" s="13">
        <v>64.3</v>
      </c>
      <c r="AD275" s="13">
        <v>58.6</v>
      </c>
      <c r="AE275" s="13">
        <v>52</v>
      </c>
      <c r="AF275" s="13">
        <v>46.2</v>
      </c>
      <c r="AG275" s="29">
        <v>40.299999999999997</v>
      </c>
      <c r="AH275" s="1102"/>
      <c r="AI275" s="1102"/>
    </row>
    <row r="276" spans="2:35" x14ac:dyDescent="0.2">
      <c r="B276" s="985"/>
      <c r="C276" s="1194"/>
      <c r="D276" s="945"/>
      <c r="E276" s="946"/>
      <c r="F276" s="948"/>
      <c r="G276" s="963"/>
      <c r="H276" s="1" t="s">
        <v>27</v>
      </c>
      <c r="I276" s="1431"/>
      <c r="J276" s="83"/>
      <c r="K276" s="5" t="s">
        <v>9</v>
      </c>
      <c r="L276" s="13">
        <v>70</v>
      </c>
      <c r="M276" s="5"/>
      <c r="N276" s="788">
        <f t="shared" si="29"/>
        <v>70</v>
      </c>
      <c r="O276" s="13">
        <v>70</v>
      </c>
      <c r="P276" s="13"/>
      <c r="Q276" s="13">
        <v>70</v>
      </c>
      <c r="R276" s="788">
        <f t="shared" si="30"/>
        <v>70</v>
      </c>
      <c r="S276" s="788">
        <f t="shared" si="31"/>
        <v>70</v>
      </c>
      <c r="T276" s="5"/>
      <c r="U276" s="13">
        <v>70</v>
      </c>
      <c r="V276" s="13"/>
      <c r="W276" s="13">
        <v>70</v>
      </c>
      <c r="X276" s="13"/>
      <c r="Y276" s="13">
        <v>70</v>
      </c>
      <c r="Z276" s="13">
        <v>70</v>
      </c>
      <c r="AA276" s="13">
        <v>70</v>
      </c>
      <c r="AB276" s="13">
        <v>69.3</v>
      </c>
      <c r="AC276" s="13">
        <v>64.3</v>
      </c>
      <c r="AD276" s="13">
        <v>58.6</v>
      </c>
      <c r="AE276" s="13">
        <v>52</v>
      </c>
      <c r="AF276" s="13">
        <v>46.2</v>
      </c>
      <c r="AG276" s="29">
        <v>40.299999999999997</v>
      </c>
      <c r="AH276" s="1102"/>
      <c r="AI276" s="1102"/>
    </row>
    <row r="277" spans="2:35" x14ac:dyDescent="0.2">
      <c r="B277" s="924" t="s">
        <v>102</v>
      </c>
      <c r="C277" s="927" t="s">
        <v>142</v>
      </c>
      <c r="D277" s="930" t="s">
        <v>75</v>
      </c>
      <c r="E277" s="931"/>
      <c r="F277" s="939" t="s">
        <v>46</v>
      </c>
      <c r="G277" s="961" t="s">
        <v>24</v>
      </c>
      <c r="H277" s="1">
        <v>1998</v>
      </c>
      <c r="I277" s="1431"/>
      <c r="J277" s="82">
        <v>70</v>
      </c>
      <c r="K277" s="13">
        <v>70</v>
      </c>
      <c r="L277" s="13">
        <v>70</v>
      </c>
      <c r="M277" s="13"/>
      <c r="N277" s="788">
        <f t="shared" si="29"/>
        <v>70</v>
      </c>
      <c r="O277" s="13">
        <v>70</v>
      </c>
      <c r="P277" s="13"/>
      <c r="Q277" s="13">
        <v>70</v>
      </c>
      <c r="R277" s="788">
        <f t="shared" si="30"/>
        <v>70</v>
      </c>
      <c r="S277" s="788">
        <f t="shared" si="31"/>
        <v>70</v>
      </c>
      <c r="T277" s="13"/>
      <c r="U277" s="13">
        <v>70</v>
      </c>
      <c r="V277" s="13"/>
      <c r="W277" s="13">
        <v>70</v>
      </c>
      <c r="X277" s="13"/>
      <c r="Y277" s="13">
        <v>70</v>
      </c>
      <c r="Z277" s="13">
        <v>70</v>
      </c>
      <c r="AA277" s="13">
        <v>70</v>
      </c>
      <c r="AB277" s="13">
        <v>69.3</v>
      </c>
      <c r="AC277" s="13">
        <v>64.3</v>
      </c>
      <c r="AD277" s="13">
        <v>58.6</v>
      </c>
      <c r="AE277" s="13">
        <v>52</v>
      </c>
      <c r="AF277" s="13">
        <v>46.2</v>
      </c>
      <c r="AG277" s="29">
        <v>40.299999999999997</v>
      </c>
      <c r="AH277" s="1102"/>
      <c r="AI277" s="1102"/>
    </row>
    <row r="278" spans="2:35" x14ac:dyDescent="0.2">
      <c r="B278" s="925"/>
      <c r="C278" s="928"/>
      <c r="D278" s="932"/>
      <c r="E278" s="933"/>
      <c r="F278" s="940"/>
      <c r="G278" s="962"/>
      <c r="H278" s="1" t="s">
        <v>17</v>
      </c>
      <c r="I278" s="1431"/>
      <c r="J278" s="82">
        <v>70</v>
      </c>
      <c r="K278" s="13">
        <v>70</v>
      </c>
      <c r="L278" s="13">
        <v>70</v>
      </c>
      <c r="M278" s="13"/>
      <c r="N278" s="788">
        <f t="shared" si="29"/>
        <v>70</v>
      </c>
      <c r="O278" s="13">
        <v>70</v>
      </c>
      <c r="P278" s="13"/>
      <c r="Q278" s="13">
        <v>70</v>
      </c>
      <c r="R278" s="788">
        <f t="shared" si="30"/>
        <v>70</v>
      </c>
      <c r="S278" s="788">
        <f t="shared" si="31"/>
        <v>70</v>
      </c>
      <c r="T278" s="13"/>
      <c r="U278" s="13">
        <v>70</v>
      </c>
      <c r="V278" s="13"/>
      <c r="W278" s="13">
        <v>70</v>
      </c>
      <c r="X278" s="13"/>
      <c r="Y278" s="13">
        <v>70</v>
      </c>
      <c r="Z278" s="13">
        <v>70</v>
      </c>
      <c r="AA278" s="13">
        <v>70</v>
      </c>
      <c r="AB278" s="13">
        <v>69.099999999999994</v>
      </c>
      <c r="AC278" s="13">
        <v>64.3</v>
      </c>
      <c r="AD278" s="13">
        <v>58.6</v>
      </c>
      <c r="AE278" s="13">
        <v>52.3</v>
      </c>
      <c r="AF278" s="13">
        <v>45.9</v>
      </c>
      <c r="AG278" s="29">
        <v>40.4</v>
      </c>
      <c r="AH278" s="1102"/>
      <c r="AI278" s="1102"/>
    </row>
    <row r="279" spans="2:35" x14ac:dyDescent="0.2">
      <c r="B279" s="985"/>
      <c r="C279" s="986"/>
      <c r="D279" s="945"/>
      <c r="E279" s="946"/>
      <c r="F279" s="948"/>
      <c r="G279" s="963"/>
      <c r="H279" s="1" t="s">
        <v>18</v>
      </c>
      <c r="I279" s="1431"/>
      <c r="J279" s="83"/>
      <c r="K279" s="5" t="s">
        <v>9</v>
      </c>
      <c r="L279" s="13">
        <v>70</v>
      </c>
      <c r="M279" s="5"/>
      <c r="N279" s="788">
        <f t="shared" si="29"/>
        <v>70</v>
      </c>
      <c r="O279" s="13">
        <v>70</v>
      </c>
      <c r="P279" s="13"/>
      <c r="Q279" s="13">
        <v>70</v>
      </c>
      <c r="R279" s="788">
        <f t="shared" si="30"/>
        <v>70</v>
      </c>
      <c r="S279" s="788">
        <f t="shared" si="31"/>
        <v>70</v>
      </c>
      <c r="T279" s="5"/>
      <c r="U279" s="13">
        <v>70</v>
      </c>
      <c r="V279" s="13"/>
      <c r="W279" s="13">
        <v>70</v>
      </c>
      <c r="X279" s="13"/>
      <c r="Y279" s="13">
        <v>70</v>
      </c>
      <c r="Z279" s="13">
        <v>70</v>
      </c>
      <c r="AA279" s="13">
        <v>70</v>
      </c>
      <c r="AB279" s="13">
        <v>69.099999999999994</v>
      </c>
      <c r="AC279" s="13">
        <v>64.3</v>
      </c>
      <c r="AD279" s="13">
        <v>58.6</v>
      </c>
      <c r="AE279" s="13">
        <v>52.3</v>
      </c>
      <c r="AF279" s="13">
        <v>45.9</v>
      </c>
      <c r="AG279" s="29">
        <v>40.4</v>
      </c>
      <c r="AH279" s="1102"/>
      <c r="AI279" s="1102"/>
    </row>
    <row r="280" spans="2:35" x14ac:dyDescent="0.2">
      <c r="B280" s="924" t="s">
        <v>102</v>
      </c>
      <c r="C280" s="927" t="s">
        <v>100</v>
      </c>
      <c r="D280" s="930" t="s">
        <v>75</v>
      </c>
      <c r="E280" s="931"/>
      <c r="F280" s="939" t="s">
        <v>103</v>
      </c>
      <c r="G280" s="961" t="s">
        <v>24</v>
      </c>
      <c r="H280" s="1">
        <v>2001</v>
      </c>
      <c r="I280" s="1431"/>
      <c r="J280" s="82">
        <v>70</v>
      </c>
      <c r="K280" s="13">
        <v>70</v>
      </c>
      <c r="L280" s="13">
        <v>70</v>
      </c>
      <c r="M280" s="13"/>
      <c r="N280" s="788">
        <f t="shared" si="29"/>
        <v>70</v>
      </c>
      <c r="O280" s="13">
        <v>70</v>
      </c>
      <c r="P280" s="13"/>
      <c r="Q280" s="13">
        <v>70</v>
      </c>
      <c r="R280" s="788">
        <f t="shared" si="30"/>
        <v>70</v>
      </c>
      <c r="S280" s="788">
        <f t="shared" si="31"/>
        <v>70</v>
      </c>
      <c r="T280" s="13"/>
      <c r="U280" s="13">
        <v>70</v>
      </c>
      <c r="V280" s="13"/>
      <c r="W280" s="13">
        <v>70</v>
      </c>
      <c r="X280" s="13"/>
      <c r="Y280" s="13">
        <v>70</v>
      </c>
      <c r="Z280" s="13">
        <v>70</v>
      </c>
      <c r="AA280" s="13">
        <v>70</v>
      </c>
      <c r="AB280" s="13">
        <v>69.099999999999994</v>
      </c>
      <c r="AC280" s="13">
        <v>64.3</v>
      </c>
      <c r="AD280" s="13">
        <v>58.6</v>
      </c>
      <c r="AE280" s="13">
        <v>52.3</v>
      </c>
      <c r="AF280" s="13">
        <v>45.9</v>
      </c>
      <c r="AG280" s="29">
        <v>40.4</v>
      </c>
      <c r="AH280" s="1102"/>
      <c r="AI280" s="1102"/>
    </row>
    <row r="281" spans="2:35" x14ac:dyDescent="0.2">
      <c r="B281" s="925"/>
      <c r="C281" s="928"/>
      <c r="D281" s="932"/>
      <c r="E281" s="933"/>
      <c r="F281" s="940"/>
      <c r="G281" s="962"/>
      <c r="H281" s="1" t="s">
        <v>20</v>
      </c>
      <c r="I281" s="1431"/>
      <c r="J281" s="83"/>
      <c r="K281" s="5" t="s">
        <v>9</v>
      </c>
      <c r="L281" s="13">
        <v>70</v>
      </c>
      <c r="M281" s="5"/>
      <c r="N281" s="788">
        <f t="shared" si="29"/>
        <v>70</v>
      </c>
      <c r="O281" s="13">
        <v>70</v>
      </c>
      <c r="P281" s="13"/>
      <c r="Q281" s="13">
        <v>70</v>
      </c>
      <c r="R281" s="788">
        <f t="shared" si="30"/>
        <v>70</v>
      </c>
      <c r="S281" s="788">
        <f t="shared" si="31"/>
        <v>70</v>
      </c>
      <c r="T281" s="5"/>
      <c r="U281" s="13">
        <v>70</v>
      </c>
      <c r="V281" s="13"/>
      <c r="W281" s="13">
        <v>70</v>
      </c>
      <c r="X281" s="13"/>
      <c r="Y281" s="13">
        <v>70</v>
      </c>
      <c r="Z281" s="13">
        <v>70</v>
      </c>
      <c r="AA281" s="13">
        <v>70</v>
      </c>
      <c r="AB281" s="13">
        <v>69.099999999999994</v>
      </c>
      <c r="AC281" s="13">
        <v>64.3</v>
      </c>
      <c r="AD281" s="13">
        <v>58.6</v>
      </c>
      <c r="AE281" s="13">
        <v>52.3</v>
      </c>
      <c r="AF281" s="13">
        <v>45.9</v>
      </c>
      <c r="AG281" s="29">
        <v>40.4</v>
      </c>
      <c r="AH281" s="1102"/>
      <c r="AI281" s="1102"/>
    </row>
    <row r="282" spans="2:35" x14ac:dyDescent="0.2">
      <c r="B282" s="985"/>
      <c r="C282" s="986"/>
      <c r="D282" s="945"/>
      <c r="E282" s="946"/>
      <c r="F282" s="948"/>
      <c r="G282" s="963"/>
      <c r="H282" s="1" t="s">
        <v>21</v>
      </c>
      <c r="I282" s="1431"/>
      <c r="J282" s="83"/>
      <c r="K282" s="5" t="s">
        <v>9</v>
      </c>
      <c r="L282" s="13">
        <v>70</v>
      </c>
      <c r="M282" s="5"/>
      <c r="N282" s="788">
        <f t="shared" si="29"/>
        <v>70</v>
      </c>
      <c r="O282" s="13">
        <v>70</v>
      </c>
      <c r="P282" s="13"/>
      <c r="Q282" s="13">
        <v>70</v>
      </c>
      <c r="R282" s="788">
        <f t="shared" si="30"/>
        <v>70</v>
      </c>
      <c r="S282" s="788">
        <f t="shared" si="31"/>
        <v>70</v>
      </c>
      <c r="T282" s="5"/>
      <c r="U282" s="13">
        <v>70</v>
      </c>
      <c r="V282" s="13"/>
      <c r="W282" s="13">
        <v>70</v>
      </c>
      <c r="X282" s="13"/>
      <c r="Y282" s="13">
        <v>70</v>
      </c>
      <c r="Z282" s="13">
        <v>70</v>
      </c>
      <c r="AA282" s="13">
        <v>70</v>
      </c>
      <c r="AB282" s="13">
        <v>69.099999999999994</v>
      </c>
      <c r="AC282" s="13">
        <v>64.3</v>
      </c>
      <c r="AD282" s="13">
        <v>58.6</v>
      </c>
      <c r="AE282" s="13">
        <v>52.3</v>
      </c>
      <c r="AF282" s="13">
        <v>45.9</v>
      </c>
      <c r="AG282" s="29">
        <v>40.4</v>
      </c>
      <c r="AH282" s="1102"/>
      <c r="AI282" s="1102"/>
    </row>
    <row r="283" spans="2:35" x14ac:dyDescent="0.2">
      <c r="B283" s="924" t="s">
        <v>102</v>
      </c>
      <c r="C283" s="927" t="s">
        <v>142</v>
      </c>
      <c r="D283" s="930" t="s">
        <v>75</v>
      </c>
      <c r="E283" s="931"/>
      <c r="F283" s="939" t="s">
        <v>103</v>
      </c>
      <c r="G283" s="961" t="s">
        <v>24</v>
      </c>
      <c r="H283" s="1">
        <v>2004</v>
      </c>
      <c r="I283" s="1431"/>
      <c r="J283" s="84">
        <v>70</v>
      </c>
      <c r="K283" s="2">
        <v>70</v>
      </c>
      <c r="L283" s="13">
        <v>70</v>
      </c>
      <c r="M283" s="2"/>
      <c r="N283" s="788">
        <f t="shared" si="29"/>
        <v>70</v>
      </c>
      <c r="O283" s="13">
        <v>70</v>
      </c>
      <c r="P283" s="13"/>
      <c r="Q283" s="13">
        <v>70</v>
      </c>
      <c r="R283" s="788">
        <f t="shared" si="30"/>
        <v>70</v>
      </c>
      <c r="S283" s="788">
        <f t="shared" si="31"/>
        <v>70</v>
      </c>
      <c r="T283" s="2"/>
      <c r="U283" s="13">
        <v>70</v>
      </c>
      <c r="V283" s="13"/>
      <c r="W283" s="13">
        <v>70</v>
      </c>
      <c r="X283" s="13"/>
      <c r="Y283" s="13">
        <v>70</v>
      </c>
      <c r="Z283" s="13">
        <v>70</v>
      </c>
      <c r="AA283" s="13">
        <v>70</v>
      </c>
      <c r="AB283" s="13">
        <v>69.099999999999994</v>
      </c>
      <c r="AC283" s="13">
        <v>64.3</v>
      </c>
      <c r="AD283" s="13">
        <v>58.6</v>
      </c>
      <c r="AE283" s="13">
        <v>52.3</v>
      </c>
      <c r="AF283" s="13">
        <v>45.9</v>
      </c>
      <c r="AG283" s="29">
        <v>40.4</v>
      </c>
      <c r="AH283" s="1102"/>
      <c r="AI283" s="1102"/>
    </row>
    <row r="284" spans="2:35" x14ac:dyDescent="0.2">
      <c r="B284" s="925"/>
      <c r="C284" s="928"/>
      <c r="D284" s="932"/>
      <c r="E284" s="933"/>
      <c r="F284" s="940"/>
      <c r="G284" s="962"/>
      <c r="H284" s="1" t="s">
        <v>22</v>
      </c>
      <c r="I284" s="1431"/>
      <c r="J284" s="83"/>
      <c r="K284" s="5" t="s">
        <v>9</v>
      </c>
      <c r="L284" s="13">
        <v>70</v>
      </c>
      <c r="M284" s="5"/>
      <c r="N284" s="788">
        <f t="shared" si="29"/>
        <v>70</v>
      </c>
      <c r="O284" s="13">
        <v>70</v>
      </c>
      <c r="P284" s="13"/>
      <c r="Q284" s="13">
        <v>70</v>
      </c>
      <c r="R284" s="788">
        <f t="shared" si="30"/>
        <v>70</v>
      </c>
      <c r="S284" s="788">
        <f t="shared" si="31"/>
        <v>70</v>
      </c>
      <c r="T284" s="5"/>
      <c r="U284" s="13">
        <v>70</v>
      </c>
      <c r="V284" s="13"/>
      <c r="W284" s="13">
        <v>70</v>
      </c>
      <c r="X284" s="13"/>
      <c r="Y284" s="13">
        <v>70</v>
      </c>
      <c r="Z284" s="13">
        <v>70</v>
      </c>
      <c r="AA284" s="13">
        <v>70</v>
      </c>
      <c r="AB284" s="13">
        <v>69.099999999999994</v>
      </c>
      <c r="AC284" s="13">
        <v>64.3</v>
      </c>
      <c r="AD284" s="13">
        <v>58.6</v>
      </c>
      <c r="AE284" s="13">
        <v>52.3</v>
      </c>
      <c r="AF284" s="13">
        <v>45.9</v>
      </c>
      <c r="AG284" s="29">
        <v>40.4</v>
      </c>
      <c r="AH284" s="1102"/>
      <c r="AI284" s="1102"/>
    </row>
    <row r="285" spans="2:35" x14ac:dyDescent="0.2">
      <c r="B285" s="985"/>
      <c r="C285" s="986"/>
      <c r="D285" s="945"/>
      <c r="E285" s="946"/>
      <c r="F285" s="948"/>
      <c r="G285" s="963"/>
      <c r="H285" s="1" t="s">
        <v>23</v>
      </c>
      <c r="I285" s="1431"/>
      <c r="J285" s="83"/>
      <c r="K285" s="5" t="s">
        <v>9</v>
      </c>
      <c r="L285" s="13">
        <v>70</v>
      </c>
      <c r="M285" s="5"/>
      <c r="N285" s="788">
        <f t="shared" si="29"/>
        <v>70</v>
      </c>
      <c r="O285" s="13">
        <v>70</v>
      </c>
      <c r="P285" s="13"/>
      <c r="Q285" s="13">
        <v>70</v>
      </c>
      <c r="R285" s="788">
        <f t="shared" si="30"/>
        <v>70</v>
      </c>
      <c r="S285" s="788">
        <f t="shared" si="31"/>
        <v>70</v>
      </c>
      <c r="T285" s="5"/>
      <c r="U285" s="13">
        <v>70</v>
      </c>
      <c r="V285" s="13"/>
      <c r="W285" s="13">
        <v>70</v>
      </c>
      <c r="X285" s="13"/>
      <c r="Y285" s="13">
        <v>70</v>
      </c>
      <c r="Z285" s="13">
        <v>70</v>
      </c>
      <c r="AA285" s="13">
        <v>70</v>
      </c>
      <c r="AB285" s="13">
        <v>69.099999999999994</v>
      </c>
      <c r="AC285" s="13">
        <v>64.3</v>
      </c>
      <c r="AD285" s="13">
        <v>58.6</v>
      </c>
      <c r="AE285" s="13">
        <v>52.3</v>
      </c>
      <c r="AF285" s="13">
        <v>45.9</v>
      </c>
      <c r="AG285" s="29">
        <v>40.4</v>
      </c>
      <c r="AH285" s="1102"/>
      <c r="AI285" s="1102"/>
    </row>
    <row r="286" spans="2:35" ht="13.5" thickBot="1" x14ac:dyDescent="0.25">
      <c r="B286" s="41" t="s">
        <v>102</v>
      </c>
      <c r="C286" s="42" t="s">
        <v>157</v>
      </c>
      <c r="D286" s="1176" t="s">
        <v>87</v>
      </c>
      <c r="E286" s="1493"/>
      <c r="F286" s="107" t="s">
        <v>103</v>
      </c>
      <c r="G286" s="441" t="s">
        <v>24</v>
      </c>
      <c r="H286" s="26">
        <v>2007</v>
      </c>
      <c r="I286" s="1432"/>
      <c r="J286" s="120">
        <v>70</v>
      </c>
      <c r="K286" s="116">
        <v>70</v>
      </c>
      <c r="L286" s="13">
        <v>70</v>
      </c>
      <c r="M286" s="116"/>
      <c r="N286" s="792">
        <f t="shared" si="29"/>
        <v>70</v>
      </c>
      <c r="O286" s="116">
        <v>70</v>
      </c>
      <c r="P286" s="116"/>
      <c r="Q286" s="116">
        <v>70</v>
      </c>
      <c r="R286" s="792">
        <f t="shared" si="30"/>
        <v>70</v>
      </c>
      <c r="S286" s="792">
        <f t="shared" si="31"/>
        <v>70</v>
      </c>
      <c r="T286" s="116"/>
      <c r="U286" s="116">
        <v>70</v>
      </c>
      <c r="V286" s="116"/>
      <c r="W286" s="116">
        <v>70</v>
      </c>
      <c r="X286" s="116"/>
      <c r="Y286" s="116">
        <v>70</v>
      </c>
      <c r="Z286" s="116">
        <v>70</v>
      </c>
      <c r="AA286" s="116">
        <v>70</v>
      </c>
      <c r="AB286" s="116">
        <v>69.099999999999994</v>
      </c>
      <c r="AC286" s="116">
        <v>64.3</v>
      </c>
      <c r="AD286" s="116">
        <v>58.6</v>
      </c>
      <c r="AE286" s="116">
        <v>52.3</v>
      </c>
      <c r="AF286" s="116">
        <v>45.9</v>
      </c>
      <c r="AG286" s="117">
        <v>40.4</v>
      </c>
      <c r="AH286" s="1102"/>
      <c r="AI286" s="1102"/>
    </row>
    <row r="287" spans="2:35" ht="13.5" thickBot="1" x14ac:dyDescent="0.25">
      <c r="G287" s="912" t="s">
        <v>94</v>
      </c>
      <c r="H287" s="913"/>
      <c r="I287" s="913"/>
      <c r="J287" s="121">
        <f>MIN(J265:J286)</f>
        <v>70</v>
      </c>
      <c r="K287" s="49">
        <f>MIN(K265:K286)</f>
        <v>70</v>
      </c>
      <c r="L287" s="49">
        <f>MIN(L265:L286)</f>
        <v>70</v>
      </c>
      <c r="M287" s="49"/>
      <c r="N287" s="793">
        <f t="shared" si="29"/>
        <v>70</v>
      </c>
      <c r="O287" s="49">
        <f>MIN(O265:O286)</f>
        <v>70</v>
      </c>
      <c r="P287" s="49"/>
      <c r="Q287" s="49">
        <f>MIN(Q265:Q286)</f>
        <v>70</v>
      </c>
      <c r="R287" s="793">
        <f t="shared" si="30"/>
        <v>70</v>
      </c>
      <c r="S287" s="793">
        <f t="shared" si="31"/>
        <v>70</v>
      </c>
      <c r="T287" s="49"/>
      <c r="U287" s="49">
        <f>MIN(U265:U286)</f>
        <v>70</v>
      </c>
      <c r="V287" s="49"/>
      <c r="W287" s="49">
        <f>MIN(W265:W286)</f>
        <v>70</v>
      </c>
      <c r="X287" s="49"/>
      <c r="Y287" s="49">
        <f>MIN(Y265:Y286)</f>
        <v>70</v>
      </c>
      <c r="Z287" s="49">
        <f>MIN(Z265:Z286)</f>
        <v>70</v>
      </c>
      <c r="AA287" s="49">
        <f>MIN(AA265:AA286)</f>
        <v>70</v>
      </c>
      <c r="AB287" s="135"/>
      <c r="AC287" s="135"/>
      <c r="AD287" s="135"/>
      <c r="AE287" s="135"/>
      <c r="AF287" s="135"/>
      <c r="AG287" s="136"/>
      <c r="AH287" s="1103"/>
      <c r="AI287" s="1103"/>
    </row>
    <row r="288" spans="2:35" x14ac:dyDescent="0.2">
      <c r="I288" s="15"/>
      <c r="J288" s="16"/>
      <c r="K288" s="16"/>
      <c r="L288" s="17"/>
      <c r="M288" s="17"/>
      <c r="N288" s="495"/>
      <c r="O288" s="17"/>
      <c r="P288" s="17"/>
      <c r="Q288" s="17"/>
      <c r="R288" s="495"/>
      <c r="S288" s="495"/>
      <c r="T288" s="17"/>
      <c r="U288" s="17"/>
      <c r="V288" s="17"/>
      <c r="W288" s="17"/>
      <c r="X288" s="17"/>
      <c r="Y288" s="17"/>
      <c r="Z288" s="17"/>
      <c r="AA288" s="17"/>
      <c r="AB288" s="17"/>
      <c r="AC288" s="17"/>
      <c r="AD288" s="17"/>
      <c r="AE288" s="17"/>
      <c r="AF288" s="17"/>
      <c r="AG288" s="17"/>
      <c r="AH288" s="17"/>
      <c r="AI288" s="17"/>
    </row>
    <row r="289" spans="2:35" ht="13.5" thickBot="1" x14ac:dyDescent="0.25">
      <c r="I289" s="15"/>
      <c r="J289" s="16"/>
      <c r="K289" s="16"/>
      <c r="L289" s="17"/>
      <c r="M289" s="17"/>
      <c r="N289" s="495"/>
      <c r="O289" s="17"/>
      <c r="P289" s="17"/>
      <c r="Q289" s="17"/>
      <c r="R289" s="495"/>
      <c r="S289" s="495"/>
      <c r="T289" s="17"/>
      <c r="U289" s="17"/>
      <c r="V289" s="17"/>
      <c r="W289" s="17"/>
      <c r="X289" s="17"/>
      <c r="Y289" s="17"/>
      <c r="Z289" s="17"/>
      <c r="AA289" s="17"/>
      <c r="AB289" s="17"/>
      <c r="AC289" s="17"/>
      <c r="AD289" s="17"/>
      <c r="AE289" s="17"/>
      <c r="AF289" s="17"/>
      <c r="AG289" s="17"/>
      <c r="AH289" s="17"/>
      <c r="AI289" s="17"/>
    </row>
    <row r="290" spans="2:35" x14ac:dyDescent="0.2">
      <c r="B290" s="915"/>
      <c r="C290" s="916"/>
      <c r="D290" s="916"/>
      <c r="E290" s="916"/>
      <c r="F290" s="916"/>
      <c r="G290" s="916"/>
      <c r="H290" s="916"/>
      <c r="I290" s="917"/>
      <c r="J290" s="921" t="s">
        <v>95</v>
      </c>
      <c r="K290" s="922"/>
      <c r="L290" s="922"/>
      <c r="M290" s="922"/>
      <c r="N290" s="922"/>
      <c r="O290" s="922"/>
      <c r="P290" s="922"/>
      <c r="Q290" s="922"/>
      <c r="R290" s="922"/>
      <c r="S290" s="922"/>
      <c r="T290" s="922"/>
      <c r="U290" s="922"/>
      <c r="V290" s="922"/>
      <c r="W290" s="922"/>
      <c r="X290" s="922"/>
      <c r="Y290" s="922"/>
      <c r="Z290" s="922"/>
      <c r="AA290" s="922"/>
      <c r="AB290" s="922"/>
      <c r="AC290" s="922"/>
      <c r="AD290" s="922"/>
      <c r="AE290" s="922"/>
      <c r="AF290" s="922"/>
      <c r="AG290" s="923"/>
      <c r="AH290" s="1339" t="s">
        <v>473</v>
      </c>
      <c r="AI290" s="1339" t="s">
        <v>472</v>
      </c>
    </row>
    <row r="291" spans="2:35" ht="13.5" thickBot="1" x14ac:dyDescent="0.25">
      <c r="B291" s="918"/>
      <c r="C291" s="919"/>
      <c r="D291" s="919"/>
      <c r="E291" s="919"/>
      <c r="F291" s="919"/>
      <c r="G291" s="919"/>
      <c r="H291" s="919"/>
      <c r="I291" s="920"/>
      <c r="J291" s="949" t="s">
        <v>168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1"/>
      <c r="AH291" s="1102"/>
      <c r="AI291" s="1102"/>
    </row>
    <row r="292" spans="2:35" ht="13.5" thickBot="1" x14ac:dyDescent="0.25">
      <c r="B292" s="51" t="s">
        <v>41</v>
      </c>
      <c r="C292" s="52" t="s">
        <v>42</v>
      </c>
      <c r="D292" s="971" t="s">
        <v>43</v>
      </c>
      <c r="E292" s="972"/>
      <c r="F292" s="53" t="s">
        <v>47</v>
      </c>
      <c r="G292" s="54" t="s">
        <v>30</v>
      </c>
      <c r="H292" s="55" t="s">
        <v>31</v>
      </c>
      <c r="I292" s="86" t="s">
        <v>2</v>
      </c>
      <c r="J292" s="87" t="s">
        <v>3</v>
      </c>
      <c r="K292" s="88" t="s">
        <v>5</v>
      </c>
      <c r="L292" s="89">
        <v>100</v>
      </c>
      <c r="M292" s="55">
        <v>150</v>
      </c>
      <c r="N292" s="783">
        <v>176</v>
      </c>
      <c r="O292" s="55">
        <v>200</v>
      </c>
      <c r="P292" s="55">
        <v>250</v>
      </c>
      <c r="Q292" s="55">
        <v>300</v>
      </c>
      <c r="R292" s="783">
        <v>302</v>
      </c>
      <c r="S292" s="783">
        <v>340</v>
      </c>
      <c r="T292" s="55">
        <v>350</v>
      </c>
      <c r="U292" s="55">
        <v>400</v>
      </c>
      <c r="V292" s="55">
        <v>450</v>
      </c>
      <c r="W292" s="55">
        <v>500</v>
      </c>
      <c r="X292" s="55">
        <v>550</v>
      </c>
      <c r="Y292" s="55">
        <v>600</v>
      </c>
      <c r="Z292" s="55">
        <v>650</v>
      </c>
      <c r="AA292" s="55">
        <v>700</v>
      </c>
      <c r="AB292" s="55">
        <v>750</v>
      </c>
      <c r="AC292" s="55">
        <v>800</v>
      </c>
      <c r="AD292" s="55">
        <v>850</v>
      </c>
      <c r="AE292" s="55">
        <v>900</v>
      </c>
      <c r="AF292" s="55">
        <v>950</v>
      </c>
      <c r="AG292" s="86">
        <v>1000</v>
      </c>
      <c r="AH292" s="1102"/>
      <c r="AI292" s="1102"/>
    </row>
    <row r="293" spans="2:35" x14ac:dyDescent="0.2">
      <c r="B293" s="1188" t="s">
        <v>106</v>
      </c>
      <c r="C293" s="1189" t="s">
        <v>107</v>
      </c>
      <c r="D293" s="1006" t="s">
        <v>74</v>
      </c>
      <c r="E293" s="1007"/>
      <c r="F293" s="1285" t="s">
        <v>96</v>
      </c>
      <c r="G293" s="1179" t="s">
        <v>24</v>
      </c>
      <c r="H293" s="19">
        <v>1989</v>
      </c>
      <c r="I293" s="1430" t="s">
        <v>28</v>
      </c>
      <c r="J293" s="90">
        <v>75</v>
      </c>
      <c r="K293" s="20"/>
      <c r="L293" s="126">
        <v>75</v>
      </c>
      <c r="M293" s="20"/>
      <c r="N293" s="788">
        <f>IF(M293="",IF(L293="","",(L293-(L293-O293)/($O$5-$L$5)*($N$5-$L$5))),(M293-(M293-O293)/($O$5-$M$5)*($N$5-$M$5)))</f>
        <v>75</v>
      </c>
      <c r="O293" s="20">
        <v>75</v>
      </c>
      <c r="P293" s="20"/>
      <c r="Q293" s="20">
        <v>74.400000000000006</v>
      </c>
      <c r="R293" s="788">
        <f>IF(Q293="","",(Q293-(Q293-U293)/($U$5-$Q$5)*($R$5-$Q$5)))</f>
        <v>74.352000000000004</v>
      </c>
      <c r="S293" s="788">
        <f>IF(Q293="","",(Q293-(Q293-U293)/($U$5-$Q$5)*($S$5-$Q$5)))</f>
        <v>73.44</v>
      </c>
      <c r="T293" s="788">
        <f>IF(Q293="","",(Q293-(Q293-U293)/($U$5-$Q$5)*($T$5-$Q$5)))</f>
        <v>73.2</v>
      </c>
      <c r="U293" s="20">
        <v>72</v>
      </c>
      <c r="V293" s="20"/>
      <c r="W293" s="20">
        <v>68.099999999999994</v>
      </c>
      <c r="X293" s="20"/>
      <c r="Y293" s="20">
        <v>62.1</v>
      </c>
      <c r="Z293" s="20">
        <v>61.2</v>
      </c>
      <c r="AA293" s="20">
        <v>60.6</v>
      </c>
      <c r="AB293" s="20"/>
      <c r="AC293" s="20"/>
      <c r="AD293" s="20"/>
      <c r="AE293" s="20"/>
      <c r="AF293" s="20"/>
      <c r="AG293" s="21"/>
      <c r="AH293" s="1102"/>
      <c r="AI293" s="1102"/>
    </row>
    <row r="294" spans="2:35" x14ac:dyDescent="0.2">
      <c r="B294" s="925"/>
      <c r="C294" s="928"/>
      <c r="D294" s="932"/>
      <c r="E294" s="933"/>
      <c r="F294" s="940"/>
      <c r="G294" s="962"/>
      <c r="H294" s="1" t="s">
        <v>32</v>
      </c>
      <c r="I294" s="1431"/>
      <c r="J294" s="83"/>
      <c r="K294" s="5" t="s">
        <v>9</v>
      </c>
      <c r="L294" s="766">
        <v>75</v>
      </c>
      <c r="M294" s="5"/>
      <c r="N294" s="788">
        <f t="shared" ref="N294:N315" si="32">IF(M294="",IF(L294="","",(L294-(L294-O294)/($O$5-$L$5)*($N$5-$L$5))),(M294-(M294-O294)/($O$5-$M$5)*($N$5-$M$5)))</f>
        <v>75</v>
      </c>
      <c r="O294" s="766">
        <v>75</v>
      </c>
      <c r="P294" s="766"/>
      <c r="Q294" s="766">
        <v>74.400000000000006</v>
      </c>
      <c r="R294" s="788">
        <f t="shared" ref="R294:R315" si="33">IF(Q294="","",(Q294-(Q294-U294)/($U$5-$Q$5)*($R$5-$Q$5)))</f>
        <v>74.352000000000004</v>
      </c>
      <c r="S294" s="788">
        <f t="shared" ref="S294:S315" si="34">IF(Q294="","",(Q294-(Q294-U294)/($U$5-$Q$5)*($S$5-$Q$5)))</f>
        <v>73.44</v>
      </c>
      <c r="T294" s="788">
        <f t="shared" ref="T294:T314" si="35">IF(Q294="","",(Q294-(Q294-U294)/($U$5-$Q$5)*($T$5-$Q$5)))</f>
        <v>73.2</v>
      </c>
      <c r="U294" s="766">
        <v>72</v>
      </c>
      <c r="V294" s="766"/>
      <c r="W294" s="766">
        <v>68.099999999999994</v>
      </c>
      <c r="X294" s="766"/>
      <c r="Y294" s="766">
        <v>62.1</v>
      </c>
      <c r="Z294" s="766">
        <v>61.2</v>
      </c>
      <c r="AA294" s="766">
        <v>60.6</v>
      </c>
      <c r="AB294" s="2"/>
      <c r="AC294" s="2"/>
      <c r="AD294" s="2"/>
      <c r="AE294" s="2"/>
      <c r="AF294" s="2"/>
      <c r="AG294" s="23"/>
      <c r="AH294" s="1102"/>
      <c r="AI294" s="1102"/>
    </row>
    <row r="295" spans="2:35" x14ac:dyDescent="0.2">
      <c r="B295" s="925"/>
      <c r="C295" s="928"/>
      <c r="D295" s="932"/>
      <c r="E295" s="933"/>
      <c r="F295" s="940"/>
      <c r="G295" s="962"/>
      <c r="H295" s="1" t="s">
        <v>36</v>
      </c>
      <c r="I295" s="1431"/>
      <c r="J295" s="83"/>
      <c r="K295" s="5" t="s">
        <v>9</v>
      </c>
      <c r="L295" s="766">
        <v>75</v>
      </c>
      <c r="M295" s="5"/>
      <c r="N295" s="788">
        <f t="shared" si="32"/>
        <v>75</v>
      </c>
      <c r="O295" s="766">
        <v>75</v>
      </c>
      <c r="P295" s="766"/>
      <c r="Q295" s="766">
        <v>74.400000000000006</v>
      </c>
      <c r="R295" s="788">
        <f t="shared" si="33"/>
        <v>74.352000000000004</v>
      </c>
      <c r="S295" s="788">
        <f t="shared" si="34"/>
        <v>73.44</v>
      </c>
      <c r="T295" s="788">
        <f t="shared" si="35"/>
        <v>73.2</v>
      </c>
      <c r="U295" s="766">
        <v>72</v>
      </c>
      <c r="V295" s="766"/>
      <c r="W295" s="766">
        <v>68.099999999999994</v>
      </c>
      <c r="X295" s="766"/>
      <c r="Y295" s="766">
        <v>62.1</v>
      </c>
      <c r="Z295" s="766">
        <v>61.2</v>
      </c>
      <c r="AA295" s="766">
        <v>60.6</v>
      </c>
      <c r="AB295" s="2"/>
      <c r="AC295" s="2"/>
      <c r="AD295" s="2"/>
      <c r="AE295" s="2"/>
      <c r="AF295" s="2"/>
      <c r="AG295" s="23"/>
      <c r="AH295" s="1102"/>
      <c r="AI295" s="1102"/>
    </row>
    <row r="296" spans="2:35" x14ac:dyDescent="0.2">
      <c r="B296" s="985"/>
      <c r="C296" s="986"/>
      <c r="D296" s="945"/>
      <c r="E296" s="946"/>
      <c r="F296" s="948"/>
      <c r="G296" s="963"/>
      <c r="H296" s="1" t="s">
        <v>10</v>
      </c>
      <c r="I296" s="1431"/>
      <c r="J296" s="83"/>
      <c r="K296" s="5" t="s">
        <v>9</v>
      </c>
      <c r="L296" s="766">
        <v>75</v>
      </c>
      <c r="M296" s="5"/>
      <c r="N296" s="788">
        <f t="shared" si="32"/>
        <v>75</v>
      </c>
      <c r="O296" s="766">
        <v>75</v>
      </c>
      <c r="P296" s="766"/>
      <c r="Q296" s="766">
        <v>74.400000000000006</v>
      </c>
      <c r="R296" s="788">
        <f t="shared" si="33"/>
        <v>74.352000000000004</v>
      </c>
      <c r="S296" s="788">
        <f t="shared" si="34"/>
        <v>73.44</v>
      </c>
      <c r="T296" s="788">
        <f t="shared" si="35"/>
        <v>73.2</v>
      </c>
      <c r="U296" s="766">
        <v>72</v>
      </c>
      <c r="V296" s="766"/>
      <c r="W296" s="766">
        <v>68.099999999999994</v>
      </c>
      <c r="X296" s="766"/>
      <c r="Y296" s="766">
        <v>62.1</v>
      </c>
      <c r="Z296" s="766">
        <v>61.2</v>
      </c>
      <c r="AA296" s="766">
        <v>60.6</v>
      </c>
      <c r="AB296" s="2"/>
      <c r="AC296" s="2"/>
      <c r="AD296" s="2"/>
      <c r="AE296" s="2"/>
      <c r="AF296" s="2"/>
      <c r="AG296" s="23"/>
      <c r="AH296" s="1102"/>
      <c r="AI296" s="1102"/>
    </row>
    <row r="297" spans="2:35" ht="12.75" customHeight="1" x14ac:dyDescent="0.2">
      <c r="B297" s="924" t="s">
        <v>102</v>
      </c>
      <c r="C297" s="927" t="s">
        <v>116</v>
      </c>
      <c r="D297" s="930" t="s">
        <v>75</v>
      </c>
      <c r="E297" s="931"/>
      <c r="F297" s="939" t="s">
        <v>46</v>
      </c>
      <c r="G297" s="961" t="s">
        <v>24</v>
      </c>
      <c r="H297" s="1">
        <v>1992</v>
      </c>
      <c r="I297" s="1431"/>
      <c r="J297" s="84">
        <v>75</v>
      </c>
      <c r="K297" s="2">
        <v>75</v>
      </c>
      <c r="L297" s="766">
        <v>75</v>
      </c>
      <c r="M297" s="2"/>
      <c r="N297" s="788">
        <f t="shared" si="32"/>
        <v>75</v>
      </c>
      <c r="O297" s="2">
        <v>75</v>
      </c>
      <c r="P297" s="2"/>
      <c r="Q297" s="2">
        <v>74.400000000000006</v>
      </c>
      <c r="R297" s="788">
        <f t="shared" si="33"/>
        <v>74.352000000000004</v>
      </c>
      <c r="S297" s="788">
        <f t="shared" si="34"/>
        <v>73.44</v>
      </c>
      <c r="T297" s="788">
        <f t="shared" si="35"/>
        <v>73.2</v>
      </c>
      <c r="U297" s="2">
        <v>72</v>
      </c>
      <c r="V297" s="2"/>
      <c r="W297" s="2">
        <v>68.099999999999994</v>
      </c>
      <c r="X297" s="2"/>
      <c r="Y297" s="2">
        <v>62.1</v>
      </c>
      <c r="Z297" s="2">
        <v>61.2</v>
      </c>
      <c r="AA297" s="2">
        <v>60.6</v>
      </c>
      <c r="AB297" s="2"/>
      <c r="AC297" s="2"/>
      <c r="AD297" s="2"/>
      <c r="AE297" s="2"/>
      <c r="AF297" s="2"/>
      <c r="AG297" s="23"/>
      <c r="AH297" s="1102"/>
      <c r="AI297" s="1102"/>
    </row>
    <row r="298" spans="2:35" x14ac:dyDescent="0.2">
      <c r="B298" s="925"/>
      <c r="C298" s="928"/>
      <c r="D298" s="932"/>
      <c r="E298" s="933"/>
      <c r="F298" s="940"/>
      <c r="G298" s="962"/>
      <c r="H298" s="1" t="s">
        <v>11</v>
      </c>
      <c r="I298" s="1431"/>
      <c r="J298" s="83"/>
      <c r="K298" s="5" t="s">
        <v>9</v>
      </c>
      <c r="L298" s="766">
        <v>75</v>
      </c>
      <c r="M298" s="5"/>
      <c r="N298" s="788">
        <f t="shared" si="32"/>
        <v>75</v>
      </c>
      <c r="O298" s="766">
        <v>75</v>
      </c>
      <c r="P298" s="766"/>
      <c r="Q298" s="766">
        <v>74.400000000000006</v>
      </c>
      <c r="R298" s="788">
        <f t="shared" si="33"/>
        <v>74.352000000000004</v>
      </c>
      <c r="S298" s="788">
        <f t="shared" si="34"/>
        <v>73.44</v>
      </c>
      <c r="T298" s="788">
        <f t="shared" si="35"/>
        <v>73.2</v>
      </c>
      <c r="U298" s="766">
        <v>72</v>
      </c>
      <c r="V298" s="766"/>
      <c r="W298" s="766">
        <v>68.099999999999994</v>
      </c>
      <c r="X298" s="766"/>
      <c r="Y298" s="766">
        <v>62.1</v>
      </c>
      <c r="Z298" s="766">
        <v>61.2</v>
      </c>
      <c r="AA298" s="766">
        <v>60.6</v>
      </c>
      <c r="AB298" s="2"/>
      <c r="AC298" s="2"/>
      <c r="AD298" s="2"/>
      <c r="AE298" s="2"/>
      <c r="AF298" s="2"/>
      <c r="AG298" s="23"/>
      <c r="AH298" s="1102"/>
      <c r="AI298" s="1102"/>
    </row>
    <row r="299" spans="2:35" x14ac:dyDescent="0.2">
      <c r="B299" s="925"/>
      <c r="C299" s="928"/>
      <c r="D299" s="932"/>
      <c r="E299" s="933"/>
      <c r="F299" s="940"/>
      <c r="G299" s="962"/>
      <c r="H299" s="1" t="s">
        <v>12</v>
      </c>
      <c r="I299" s="1431"/>
      <c r="J299" s="83"/>
      <c r="K299" s="5" t="s">
        <v>9</v>
      </c>
      <c r="L299" s="766">
        <v>75</v>
      </c>
      <c r="M299" s="5"/>
      <c r="N299" s="788">
        <f t="shared" si="32"/>
        <v>75</v>
      </c>
      <c r="O299" s="766">
        <v>75</v>
      </c>
      <c r="P299" s="766"/>
      <c r="Q299" s="766">
        <v>74.400000000000006</v>
      </c>
      <c r="R299" s="788">
        <f t="shared" si="33"/>
        <v>74.352000000000004</v>
      </c>
      <c r="S299" s="788">
        <f t="shared" si="34"/>
        <v>73.44</v>
      </c>
      <c r="T299" s="788">
        <f t="shared" si="35"/>
        <v>73.2</v>
      </c>
      <c r="U299" s="766">
        <v>72</v>
      </c>
      <c r="V299" s="766"/>
      <c r="W299" s="766">
        <v>68.099999999999994</v>
      </c>
      <c r="X299" s="766"/>
      <c r="Y299" s="766">
        <v>62.1</v>
      </c>
      <c r="Z299" s="766">
        <v>61.2</v>
      </c>
      <c r="AA299" s="766">
        <v>60.6</v>
      </c>
      <c r="AB299" s="2"/>
      <c r="AC299" s="2"/>
      <c r="AD299" s="2"/>
      <c r="AE299" s="2"/>
      <c r="AF299" s="2"/>
      <c r="AG299" s="23"/>
      <c r="AH299" s="1102"/>
      <c r="AI299" s="1102"/>
    </row>
    <row r="300" spans="2:35" x14ac:dyDescent="0.2">
      <c r="B300" s="985"/>
      <c r="C300" s="986"/>
      <c r="D300" s="945"/>
      <c r="E300" s="946"/>
      <c r="F300" s="948"/>
      <c r="G300" s="963"/>
      <c r="H300" s="1" t="s">
        <v>13</v>
      </c>
      <c r="I300" s="1431"/>
      <c r="J300" s="83"/>
      <c r="K300" s="5" t="s">
        <v>9</v>
      </c>
      <c r="L300" s="766">
        <v>75</v>
      </c>
      <c r="M300" s="5"/>
      <c r="N300" s="788">
        <f t="shared" si="32"/>
        <v>75</v>
      </c>
      <c r="O300" s="766">
        <v>75</v>
      </c>
      <c r="P300" s="766"/>
      <c r="Q300" s="766">
        <v>74.400000000000006</v>
      </c>
      <c r="R300" s="788">
        <f t="shared" si="33"/>
        <v>74.352000000000004</v>
      </c>
      <c r="S300" s="788">
        <f t="shared" si="34"/>
        <v>73.44</v>
      </c>
      <c r="T300" s="788">
        <f t="shared" si="35"/>
        <v>73.2</v>
      </c>
      <c r="U300" s="766">
        <v>72</v>
      </c>
      <c r="V300" s="766"/>
      <c r="W300" s="766">
        <v>68.099999999999994</v>
      </c>
      <c r="X300" s="766"/>
      <c r="Y300" s="766">
        <v>62.1</v>
      </c>
      <c r="Z300" s="766">
        <v>61.2</v>
      </c>
      <c r="AA300" s="766">
        <v>60.6</v>
      </c>
      <c r="AB300" s="2"/>
      <c r="AC300" s="2"/>
      <c r="AD300" s="2"/>
      <c r="AE300" s="2"/>
      <c r="AF300" s="2"/>
      <c r="AG300" s="23"/>
      <c r="AH300" s="1102"/>
      <c r="AI300" s="1102"/>
    </row>
    <row r="301" spans="2:35" x14ac:dyDescent="0.2">
      <c r="B301" s="924" t="s">
        <v>102</v>
      </c>
      <c r="C301" s="927" t="s">
        <v>100</v>
      </c>
      <c r="D301" s="930" t="s">
        <v>117</v>
      </c>
      <c r="E301" s="931"/>
      <c r="F301" s="939" t="s">
        <v>46</v>
      </c>
      <c r="G301" s="961" t="s">
        <v>24</v>
      </c>
      <c r="H301" s="1">
        <v>1995</v>
      </c>
      <c r="I301" s="1431"/>
      <c r="J301" s="84">
        <v>75</v>
      </c>
      <c r="K301" s="2">
        <v>75</v>
      </c>
      <c r="L301" s="766">
        <v>75</v>
      </c>
      <c r="M301" s="2"/>
      <c r="N301" s="788">
        <f t="shared" si="32"/>
        <v>75</v>
      </c>
      <c r="O301" s="766">
        <v>75</v>
      </c>
      <c r="P301" s="766"/>
      <c r="Q301" s="766">
        <v>74.400000000000006</v>
      </c>
      <c r="R301" s="788">
        <f t="shared" si="33"/>
        <v>74.352000000000004</v>
      </c>
      <c r="S301" s="788">
        <f t="shared" si="34"/>
        <v>73.44</v>
      </c>
      <c r="T301" s="788">
        <f t="shared" si="35"/>
        <v>73.2</v>
      </c>
      <c r="U301" s="766">
        <v>72</v>
      </c>
      <c r="V301" s="766"/>
      <c r="W301" s="766">
        <v>68.099999999999994</v>
      </c>
      <c r="X301" s="766"/>
      <c r="Y301" s="766">
        <v>62.1</v>
      </c>
      <c r="Z301" s="766">
        <v>61.2</v>
      </c>
      <c r="AA301" s="766">
        <v>60.6</v>
      </c>
      <c r="AB301" s="2"/>
      <c r="AC301" s="2"/>
      <c r="AD301" s="2"/>
      <c r="AE301" s="2"/>
      <c r="AF301" s="2"/>
      <c r="AG301" s="23"/>
      <c r="AH301" s="1102"/>
      <c r="AI301" s="1102"/>
    </row>
    <row r="302" spans="2:35" x14ac:dyDescent="0.2">
      <c r="B302" s="925"/>
      <c r="C302" s="928"/>
      <c r="D302" s="932"/>
      <c r="E302" s="933"/>
      <c r="F302" s="940"/>
      <c r="G302" s="962"/>
      <c r="H302" s="1" t="s">
        <v>26</v>
      </c>
      <c r="I302" s="1431"/>
      <c r="J302" s="83"/>
      <c r="K302" s="5" t="s">
        <v>9</v>
      </c>
      <c r="L302" s="766">
        <v>75</v>
      </c>
      <c r="M302" s="5"/>
      <c r="N302" s="788">
        <f t="shared" si="32"/>
        <v>75</v>
      </c>
      <c r="O302" s="766">
        <v>75</v>
      </c>
      <c r="P302" s="766"/>
      <c r="Q302" s="766">
        <v>74.400000000000006</v>
      </c>
      <c r="R302" s="788">
        <f t="shared" si="33"/>
        <v>74.352000000000004</v>
      </c>
      <c r="S302" s="788">
        <f t="shared" si="34"/>
        <v>73.44</v>
      </c>
      <c r="T302" s="788">
        <f t="shared" si="35"/>
        <v>73.2</v>
      </c>
      <c r="U302" s="766">
        <v>72</v>
      </c>
      <c r="V302" s="766"/>
      <c r="W302" s="766">
        <v>68.099999999999994</v>
      </c>
      <c r="X302" s="766"/>
      <c r="Y302" s="766">
        <v>62.1</v>
      </c>
      <c r="Z302" s="766">
        <v>61.2</v>
      </c>
      <c r="AA302" s="766">
        <v>60.6</v>
      </c>
      <c r="AB302" s="2"/>
      <c r="AC302" s="2"/>
      <c r="AD302" s="2"/>
      <c r="AE302" s="2"/>
      <c r="AF302" s="2"/>
      <c r="AG302" s="23"/>
      <c r="AH302" s="1102"/>
      <c r="AI302" s="1102"/>
    </row>
    <row r="303" spans="2:35" x14ac:dyDescent="0.2">
      <c r="B303" s="925"/>
      <c r="C303" s="928"/>
      <c r="D303" s="932"/>
      <c r="E303" s="933"/>
      <c r="F303" s="940"/>
      <c r="G303" s="962"/>
      <c r="H303" s="1" t="s">
        <v>15</v>
      </c>
      <c r="I303" s="1431"/>
      <c r="J303" s="83"/>
      <c r="K303" s="5" t="s">
        <v>9</v>
      </c>
      <c r="L303" s="766">
        <v>75</v>
      </c>
      <c r="M303" s="5"/>
      <c r="N303" s="788">
        <f t="shared" si="32"/>
        <v>75</v>
      </c>
      <c r="O303" s="766">
        <v>75</v>
      </c>
      <c r="P303" s="766"/>
      <c r="Q303" s="766">
        <v>74.400000000000006</v>
      </c>
      <c r="R303" s="788">
        <f t="shared" si="33"/>
        <v>74.352000000000004</v>
      </c>
      <c r="S303" s="788">
        <f t="shared" si="34"/>
        <v>73.44</v>
      </c>
      <c r="T303" s="788">
        <f t="shared" si="35"/>
        <v>73.2</v>
      </c>
      <c r="U303" s="766">
        <v>72</v>
      </c>
      <c r="V303" s="766"/>
      <c r="W303" s="766">
        <v>68.099999999999994</v>
      </c>
      <c r="X303" s="766"/>
      <c r="Y303" s="766">
        <v>62.1</v>
      </c>
      <c r="Z303" s="766">
        <v>61.2</v>
      </c>
      <c r="AA303" s="766">
        <v>60.6</v>
      </c>
      <c r="AB303" s="2"/>
      <c r="AC303" s="2"/>
      <c r="AD303" s="2"/>
      <c r="AE303" s="2"/>
      <c r="AF303" s="2"/>
      <c r="AG303" s="23"/>
      <c r="AH303" s="1102"/>
      <c r="AI303" s="1102"/>
    </row>
    <row r="304" spans="2:35" x14ac:dyDescent="0.2">
      <c r="B304" s="985"/>
      <c r="C304" s="986"/>
      <c r="D304" s="945"/>
      <c r="E304" s="946"/>
      <c r="F304" s="948"/>
      <c r="G304" s="963"/>
      <c r="H304" s="1" t="s">
        <v>27</v>
      </c>
      <c r="I304" s="1431"/>
      <c r="J304" s="83"/>
      <c r="K304" s="5" t="s">
        <v>9</v>
      </c>
      <c r="L304" s="766">
        <v>75</v>
      </c>
      <c r="M304" s="5"/>
      <c r="N304" s="788">
        <f t="shared" si="32"/>
        <v>75</v>
      </c>
      <c r="O304" s="766">
        <v>75</v>
      </c>
      <c r="P304" s="766"/>
      <c r="Q304" s="766">
        <v>74.400000000000006</v>
      </c>
      <c r="R304" s="788">
        <f t="shared" si="33"/>
        <v>74.352000000000004</v>
      </c>
      <c r="S304" s="788">
        <f t="shared" si="34"/>
        <v>73.44</v>
      </c>
      <c r="T304" s="788">
        <f t="shared" si="35"/>
        <v>73.2</v>
      </c>
      <c r="U304" s="766">
        <v>72</v>
      </c>
      <c r="V304" s="766"/>
      <c r="W304" s="766">
        <v>68.099999999999994</v>
      </c>
      <c r="X304" s="766"/>
      <c r="Y304" s="766">
        <v>62.1</v>
      </c>
      <c r="Z304" s="766">
        <v>61.2</v>
      </c>
      <c r="AA304" s="766">
        <v>60.6</v>
      </c>
      <c r="AB304" s="2"/>
      <c r="AC304" s="2"/>
      <c r="AD304" s="2"/>
      <c r="AE304" s="2"/>
      <c r="AF304" s="2"/>
      <c r="AG304" s="23"/>
      <c r="AH304" s="1102"/>
      <c r="AI304" s="1102"/>
    </row>
    <row r="305" spans="2:35" x14ac:dyDescent="0.2">
      <c r="B305" s="924" t="s">
        <v>102</v>
      </c>
      <c r="C305" s="927" t="s">
        <v>129</v>
      </c>
      <c r="D305" s="930" t="s">
        <v>75</v>
      </c>
      <c r="E305" s="931"/>
      <c r="F305" s="939" t="s">
        <v>46</v>
      </c>
      <c r="G305" s="961" t="s">
        <v>24</v>
      </c>
      <c r="H305" s="1">
        <v>1998</v>
      </c>
      <c r="I305" s="1431"/>
      <c r="J305" s="84">
        <v>75</v>
      </c>
      <c r="K305" s="2">
        <v>75</v>
      </c>
      <c r="L305" s="766">
        <v>75</v>
      </c>
      <c r="M305" s="2"/>
      <c r="N305" s="788">
        <f t="shared" si="32"/>
        <v>75</v>
      </c>
      <c r="O305" s="2">
        <v>75</v>
      </c>
      <c r="P305" s="2"/>
      <c r="Q305" s="2">
        <v>74.400000000000006</v>
      </c>
      <c r="R305" s="788">
        <f t="shared" si="33"/>
        <v>74.352000000000004</v>
      </c>
      <c r="S305" s="788">
        <f t="shared" si="34"/>
        <v>73.44</v>
      </c>
      <c r="T305" s="788">
        <f t="shared" si="35"/>
        <v>73.2</v>
      </c>
      <c r="U305" s="2">
        <v>72</v>
      </c>
      <c r="V305" s="2"/>
      <c r="W305" s="2">
        <v>68.099999999999994</v>
      </c>
      <c r="X305" s="2"/>
      <c r="Y305" s="2">
        <v>62.1</v>
      </c>
      <c r="Z305" s="2">
        <v>61.2</v>
      </c>
      <c r="AA305" s="2">
        <v>60.6</v>
      </c>
      <c r="AB305" s="2"/>
      <c r="AC305" s="2"/>
      <c r="AD305" s="2"/>
      <c r="AE305" s="2"/>
      <c r="AF305" s="2"/>
      <c r="AG305" s="23"/>
      <c r="AH305" s="1102"/>
      <c r="AI305" s="1102"/>
    </row>
    <row r="306" spans="2:35" x14ac:dyDescent="0.2">
      <c r="B306" s="925"/>
      <c r="C306" s="928"/>
      <c r="D306" s="932"/>
      <c r="E306" s="933"/>
      <c r="F306" s="940"/>
      <c r="G306" s="962"/>
      <c r="H306" s="1" t="s">
        <v>17</v>
      </c>
      <c r="I306" s="1431"/>
      <c r="J306" s="84">
        <v>75</v>
      </c>
      <c r="K306" s="2">
        <v>75</v>
      </c>
      <c r="L306" s="766">
        <v>75</v>
      </c>
      <c r="M306" s="2"/>
      <c r="N306" s="788">
        <f t="shared" si="32"/>
        <v>75</v>
      </c>
      <c r="O306" s="2">
        <v>75</v>
      </c>
      <c r="P306" s="2"/>
      <c r="Q306" s="2">
        <v>75</v>
      </c>
      <c r="R306" s="788">
        <f t="shared" si="33"/>
        <v>75</v>
      </c>
      <c r="S306" s="788">
        <f t="shared" si="34"/>
        <v>75</v>
      </c>
      <c r="T306" s="788">
        <f t="shared" si="35"/>
        <v>75</v>
      </c>
      <c r="U306" s="2">
        <v>75</v>
      </c>
      <c r="V306" s="2"/>
      <c r="W306" s="2">
        <v>75</v>
      </c>
      <c r="X306" s="2"/>
      <c r="Y306" s="2">
        <v>75</v>
      </c>
      <c r="Z306" s="2">
        <v>75</v>
      </c>
      <c r="AA306" s="2">
        <v>75</v>
      </c>
      <c r="AB306" s="2">
        <v>74.099999999999994</v>
      </c>
      <c r="AC306" s="2">
        <v>68.900000000000006</v>
      </c>
      <c r="AD306" s="2">
        <v>62.8</v>
      </c>
      <c r="AE306" s="2">
        <v>56</v>
      </c>
      <c r="AF306" s="2">
        <v>49.2</v>
      </c>
      <c r="AG306" s="23">
        <v>43.2</v>
      </c>
      <c r="AH306" s="1102"/>
      <c r="AI306" s="1102"/>
    </row>
    <row r="307" spans="2:35" x14ac:dyDescent="0.2">
      <c r="B307" s="985"/>
      <c r="C307" s="986"/>
      <c r="D307" s="945"/>
      <c r="E307" s="946"/>
      <c r="F307" s="69" t="s">
        <v>103</v>
      </c>
      <c r="G307" s="963"/>
      <c r="H307" s="1" t="s">
        <v>18</v>
      </c>
      <c r="I307" s="1431"/>
      <c r="J307" s="83"/>
      <c r="K307" s="5" t="s">
        <v>9</v>
      </c>
      <c r="L307" s="766">
        <v>75</v>
      </c>
      <c r="M307" s="5"/>
      <c r="N307" s="788">
        <f t="shared" si="32"/>
        <v>75</v>
      </c>
      <c r="O307" s="766">
        <v>75</v>
      </c>
      <c r="P307" s="766"/>
      <c r="Q307" s="766">
        <v>75</v>
      </c>
      <c r="R307" s="788">
        <f t="shared" si="33"/>
        <v>75</v>
      </c>
      <c r="S307" s="788">
        <f t="shared" si="34"/>
        <v>75</v>
      </c>
      <c r="T307" s="788">
        <f t="shared" si="35"/>
        <v>75</v>
      </c>
      <c r="U307" s="766">
        <v>75</v>
      </c>
      <c r="V307" s="766"/>
      <c r="W307" s="766">
        <v>75</v>
      </c>
      <c r="X307" s="766"/>
      <c r="Y307" s="766">
        <v>75</v>
      </c>
      <c r="Z307" s="766">
        <v>75</v>
      </c>
      <c r="AA307" s="766">
        <v>75</v>
      </c>
      <c r="AB307" s="766">
        <v>74.099999999999994</v>
      </c>
      <c r="AC307" s="766">
        <v>68.900000000000006</v>
      </c>
      <c r="AD307" s="766">
        <v>62.8</v>
      </c>
      <c r="AE307" s="766">
        <v>56</v>
      </c>
      <c r="AF307" s="766">
        <v>49.2</v>
      </c>
      <c r="AG307" s="769">
        <v>43.2</v>
      </c>
      <c r="AH307" s="1102"/>
      <c r="AI307" s="1102"/>
    </row>
    <row r="308" spans="2:35" x14ac:dyDescent="0.2">
      <c r="B308" s="924" t="s">
        <v>102</v>
      </c>
      <c r="C308" s="927" t="s">
        <v>100</v>
      </c>
      <c r="D308" s="930" t="s">
        <v>75</v>
      </c>
      <c r="E308" s="931"/>
      <c r="F308" s="939" t="s">
        <v>103</v>
      </c>
      <c r="G308" s="961" t="s">
        <v>24</v>
      </c>
      <c r="H308" s="1">
        <v>2001</v>
      </c>
      <c r="I308" s="1431"/>
      <c r="J308" s="84">
        <v>75</v>
      </c>
      <c r="K308" s="2">
        <v>75</v>
      </c>
      <c r="L308" s="766">
        <v>75</v>
      </c>
      <c r="M308" s="2"/>
      <c r="N308" s="788">
        <f t="shared" si="32"/>
        <v>75</v>
      </c>
      <c r="O308" s="766">
        <v>75</v>
      </c>
      <c r="P308" s="766"/>
      <c r="Q308" s="766">
        <v>75</v>
      </c>
      <c r="R308" s="788">
        <f t="shared" si="33"/>
        <v>75</v>
      </c>
      <c r="S308" s="788">
        <f t="shared" si="34"/>
        <v>75</v>
      </c>
      <c r="T308" s="788">
        <f t="shared" si="35"/>
        <v>75</v>
      </c>
      <c r="U308" s="766">
        <v>75</v>
      </c>
      <c r="V308" s="766"/>
      <c r="W308" s="766">
        <v>75</v>
      </c>
      <c r="X308" s="766"/>
      <c r="Y308" s="766">
        <v>75</v>
      </c>
      <c r="Z308" s="766">
        <v>75</v>
      </c>
      <c r="AA308" s="766">
        <v>75</v>
      </c>
      <c r="AB308" s="766">
        <v>74.099999999999994</v>
      </c>
      <c r="AC308" s="766">
        <v>68.900000000000006</v>
      </c>
      <c r="AD308" s="766">
        <v>62.8</v>
      </c>
      <c r="AE308" s="766">
        <v>56</v>
      </c>
      <c r="AF308" s="766">
        <v>49.2</v>
      </c>
      <c r="AG308" s="769">
        <v>43.2</v>
      </c>
      <c r="AH308" s="1102"/>
      <c r="AI308" s="1102"/>
    </row>
    <row r="309" spans="2:35" x14ac:dyDescent="0.2">
      <c r="B309" s="925"/>
      <c r="C309" s="928"/>
      <c r="D309" s="932"/>
      <c r="E309" s="933"/>
      <c r="F309" s="1477"/>
      <c r="G309" s="962"/>
      <c r="H309" s="1" t="s">
        <v>20</v>
      </c>
      <c r="I309" s="1431"/>
      <c r="J309" s="83"/>
      <c r="K309" s="5" t="s">
        <v>9</v>
      </c>
      <c r="L309" s="766">
        <v>75</v>
      </c>
      <c r="M309" s="5"/>
      <c r="N309" s="788">
        <f t="shared" si="32"/>
        <v>75</v>
      </c>
      <c r="O309" s="766">
        <v>75</v>
      </c>
      <c r="P309" s="766"/>
      <c r="Q309" s="766">
        <v>75</v>
      </c>
      <c r="R309" s="788">
        <f t="shared" si="33"/>
        <v>75</v>
      </c>
      <c r="S309" s="788">
        <f t="shared" si="34"/>
        <v>75</v>
      </c>
      <c r="T309" s="788">
        <f t="shared" si="35"/>
        <v>75</v>
      </c>
      <c r="U309" s="766">
        <v>75</v>
      </c>
      <c r="V309" s="766"/>
      <c r="W309" s="766">
        <v>75</v>
      </c>
      <c r="X309" s="766"/>
      <c r="Y309" s="766">
        <v>75</v>
      </c>
      <c r="Z309" s="766">
        <v>75</v>
      </c>
      <c r="AA309" s="766">
        <v>75</v>
      </c>
      <c r="AB309" s="766">
        <v>74.099999999999994</v>
      </c>
      <c r="AC309" s="766">
        <v>68.900000000000006</v>
      </c>
      <c r="AD309" s="766">
        <v>62.8</v>
      </c>
      <c r="AE309" s="766">
        <v>56</v>
      </c>
      <c r="AF309" s="766">
        <v>49.2</v>
      </c>
      <c r="AG309" s="769">
        <v>43.2</v>
      </c>
      <c r="AH309" s="1102"/>
      <c r="AI309" s="1102"/>
    </row>
    <row r="310" spans="2:35" x14ac:dyDescent="0.2">
      <c r="B310" s="985"/>
      <c r="C310" s="986"/>
      <c r="D310" s="945"/>
      <c r="E310" s="946"/>
      <c r="F310" s="1478"/>
      <c r="G310" s="963"/>
      <c r="H310" s="1" t="s">
        <v>21</v>
      </c>
      <c r="I310" s="1431"/>
      <c r="J310" s="83"/>
      <c r="K310" s="5" t="s">
        <v>9</v>
      </c>
      <c r="L310" s="766">
        <v>75</v>
      </c>
      <c r="M310" s="5"/>
      <c r="N310" s="788">
        <f t="shared" si="32"/>
        <v>75</v>
      </c>
      <c r="O310" s="766">
        <v>75</v>
      </c>
      <c r="P310" s="766"/>
      <c r="Q310" s="766">
        <v>75</v>
      </c>
      <c r="R310" s="788">
        <f t="shared" si="33"/>
        <v>75</v>
      </c>
      <c r="S310" s="788">
        <f t="shared" si="34"/>
        <v>75</v>
      </c>
      <c r="T310" s="788">
        <f t="shared" si="35"/>
        <v>75</v>
      </c>
      <c r="U310" s="766">
        <v>75</v>
      </c>
      <c r="V310" s="766"/>
      <c r="W310" s="766">
        <v>75</v>
      </c>
      <c r="X310" s="766"/>
      <c r="Y310" s="766">
        <v>75</v>
      </c>
      <c r="Z310" s="766">
        <v>75</v>
      </c>
      <c r="AA310" s="766">
        <v>75</v>
      </c>
      <c r="AB310" s="766">
        <v>74.099999999999994</v>
      </c>
      <c r="AC310" s="766">
        <v>68.900000000000006</v>
      </c>
      <c r="AD310" s="766">
        <v>62.8</v>
      </c>
      <c r="AE310" s="766">
        <v>56</v>
      </c>
      <c r="AF310" s="766">
        <v>49.2</v>
      </c>
      <c r="AG310" s="769">
        <v>43.2</v>
      </c>
      <c r="AH310" s="1102"/>
      <c r="AI310" s="1102"/>
    </row>
    <row r="311" spans="2:35" x14ac:dyDescent="0.2">
      <c r="B311" s="924" t="s">
        <v>102</v>
      </c>
      <c r="C311" s="927" t="s">
        <v>129</v>
      </c>
      <c r="D311" s="930" t="s">
        <v>75</v>
      </c>
      <c r="E311" s="931"/>
      <c r="F311" s="939" t="s">
        <v>103</v>
      </c>
      <c r="G311" s="961" t="s">
        <v>24</v>
      </c>
      <c r="H311" s="1">
        <v>2004</v>
      </c>
      <c r="I311" s="1431"/>
      <c r="J311" s="84">
        <v>75</v>
      </c>
      <c r="K311" s="2">
        <v>75</v>
      </c>
      <c r="L311" s="766">
        <v>75</v>
      </c>
      <c r="M311" s="2"/>
      <c r="N311" s="788">
        <f t="shared" si="32"/>
        <v>75</v>
      </c>
      <c r="O311" s="766">
        <v>75</v>
      </c>
      <c r="P311" s="766"/>
      <c r="Q311" s="766">
        <v>75</v>
      </c>
      <c r="R311" s="788">
        <f t="shared" si="33"/>
        <v>75</v>
      </c>
      <c r="S311" s="788">
        <f t="shared" si="34"/>
        <v>75</v>
      </c>
      <c r="T311" s="788">
        <f t="shared" si="35"/>
        <v>75</v>
      </c>
      <c r="U311" s="766">
        <v>75</v>
      </c>
      <c r="V311" s="766"/>
      <c r="W311" s="766">
        <v>75</v>
      </c>
      <c r="X311" s="766"/>
      <c r="Y311" s="766">
        <v>75</v>
      </c>
      <c r="Z311" s="766">
        <v>75</v>
      </c>
      <c r="AA311" s="766">
        <v>75</v>
      </c>
      <c r="AB311" s="766">
        <v>74.099999999999994</v>
      </c>
      <c r="AC311" s="766">
        <v>68.900000000000006</v>
      </c>
      <c r="AD311" s="766">
        <v>62.8</v>
      </c>
      <c r="AE311" s="766">
        <v>56</v>
      </c>
      <c r="AF311" s="766">
        <v>49.2</v>
      </c>
      <c r="AG311" s="769">
        <v>43.2</v>
      </c>
      <c r="AH311" s="1102"/>
      <c r="AI311" s="1102"/>
    </row>
    <row r="312" spans="2:35" x14ac:dyDescent="0.2">
      <c r="B312" s="925"/>
      <c r="C312" s="928"/>
      <c r="D312" s="932"/>
      <c r="E312" s="933"/>
      <c r="F312" s="940"/>
      <c r="G312" s="962"/>
      <c r="H312" s="1" t="s">
        <v>22</v>
      </c>
      <c r="I312" s="1431"/>
      <c r="J312" s="5"/>
      <c r="K312" s="5" t="s">
        <v>9</v>
      </c>
      <c r="L312" s="766">
        <v>75</v>
      </c>
      <c r="M312" s="5"/>
      <c r="N312" s="788">
        <f t="shared" si="32"/>
        <v>75</v>
      </c>
      <c r="O312" s="766">
        <v>75</v>
      </c>
      <c r="P312" s="766"/>
      <c r="Q312" s="766">
        <v>75</v>
      </c>
      <c r="R312" s="788">
        <f t="shared" si="33"/>
        <v>75</v>
      </c>
      <c r="S312" s="788">
        <f t="shared" si="34"/>
        <v>75</v>
      </c>
      <c r="T312" s="788">
        <f t="shared" si="35"/>
        <v>75</v>
      </c>
      <c r="U312" s="766">
        <v>75</v>
      </c>
      <c r="V312" s="766"/>
      <c r="W312" s="766">
        <v>75</v>
      </c>
      <c r="X312" s="766"/>
      <c r="Y312" s="766">
        <v>75</v>
      </c>
      <c r="Z312" s="766">
        <v>75</v>
      </c>
      <c r="AA312" s="766">
        <v>75</v>
      </c>
      <c r="AB312" s="766">
        <v>74.099999999999994</v>
      </c>
      <c r="AC312" s="766">
        <v>68.900000000000006</v>
      </c>
      <c r="AD312" s="766">
        <v>62.8</v>
      </c>
      <c r="AE312" s="766">
        <v>56</v>
      </c>
      <c r="AF312" s="766">
        <v>49.2</v>
      </c>
      <c r="AG312" s="769">
        <v>43.2</v>
      </c>
      <c r="AH312" s="1102"/>
      <c r="AI312" s="1102"/>
    </row>
    <row r="313" spans="2:35" x14ac:dyDescent="0.2">
      <c r="B313" s="985"/>
      <c r="C313" s="986"/>
      <c r="D313" s="945"/>
      <c r="E313" s="946"/>
      <c r="F313" s="948"/>
      <c r="G313" s="963"/>
      <c r="H313" s="1" t="s">
        <v>23</v>
      </c>
      <c r="I313" s="1431"/>
      <c r="J313" s="83"/>
      <c r="K313" s="5" t="s">
        <v>9</v>
      </c>
      <c r="L313" s="766">
        <v>75</v>
      </c>
      <c r="M313" s="5"/>
      <c r="N313" s="788">
        <f t="shared" si="32"/>
        <v>75</v>
      </c>
      <c r="O313" s="766">
        <v>75</v>
      </c>
      <c r="P313" s="766"/>
      <c r="Q313" s="766">
        <v>75</v>
      </c>
      <c r="R313" s="788">
        <f t="shared" si="33"/>
        <v>75</v>
      </c>
      <c r="S313" s="788">
        <f t="shared" si="34"/>
        <v>75</v>
      </c>
      <c r="T313" s="788">
        <f t="shared" si="35"/>
        <v>75</v>
      </c>
      <c r="U313" s="766">
        <v>75</v>
      </c>
      <c r="V313" s="766"/>
      <c r="W313" s="766">
        <v>75</v>
      </c>
      <c r="X313" s="766"/>
      <c r="Y313" s="766">
        <v>75</v>
      </c>
      <c r="Z313" s="766">
        <v>75</v>
      </c>
      <c r="AA313" s="766">
        <v>75</v>
      </c>
      <c r="AB313" s="766">
        <v>74.099999999999994</v>
      </c>
      <c r="AC313" s="766">
        <v>68.900000000000006</v>
      </c>
      <c r="AD313" s="766">
        <v>62.8</v>
      </c>
      <c r="AE313" s="766">
        <v>56</v>
      </c>
      <c r="AF313" s="766">
        <v>49.2</v>
      </c>
      <c r="AG313" s="769">
        <v>43.2</v>
      </c>
      <c r="AH313" s="1102"/>
      <c r="AI313" s="1102"/>
    </row>
    <row r="314" spans="2:35" ht="13.5" thickBot="1" x14ac:dyDescent="0.25">
      <c r="B314" s="41" t="s">
        <v>102</v>
      </c>
      <c r="C314" s="42" t="s">
        <v>158</v>
      </c>
      <c r="D314" s="1176" t="s">
        <v>87</v>
      </c>
      <c r="E314" s="1158"/>
      <c r="F314" s="48" t="s">
        <v>103</v>
      </c>
      <c r="G314" s="441" t="s">
        <v>24</v>
      </c>
      <c r="H314" s="26">
        <v>2007</v>
      </c>
      <c r="I314" s="1432"/>
      <c r="J314" s="120">
        <v>75</v>
      </c>
      <c r="K314" s="116">
        <v>75</v>
      </c>
      <c r="L314" s="469">
        <v>75</v>
      </c>
      <c r="M314" s="116"/>
      <c r="N314" s="792">
        <f t="shared" si="32"/>
        <v>75</v>
      </c>
      <c r="O314" s="116">
        <v>75</v>
      </c>
      <c r="P314" s="116"/>
      <c r="Q314" s="116">
        <v>75</v>
      </c>
      <c r="R314" s="792">
        <f t="shared" si="33"/>
        <v>75</v>
      </c>
      <c r="S314" s="792">
        <f t="shared" si="34"/>
        <v>75</v>
      </c>
      <c r="T314" s="788">
        <f t="shared" si="35"/>
        <v>75</v>
      </c>
      <c r="U314" s="116">
        <v>75</v>
      </c>
      <c r="V314" s="116"/>
      <c r="W314" s="116">
        <v>75</v>
      </c>
      <c r="X314" s="116"/>
      <c r="Y314" s="116">
        <v>75</v>
      </c>
      <c r="Z314" s="116">
        <v>75</v>
      </c>
      <c r="AA314" s="116">
        <v>75</v>
      </c>
      <c r="AB314" s="116">
        <v>74.099999999999994</v>
      </c>
      <c r="AC314" s="116">
        <v>68.900000000000006</v>
      </c>
      <c r="AD314" s="116">
        <v>62.8</v>
      </c>
      <c r="AE314" s="116">
        <v>56</v>
      </c>
      <c r="AF314" s="116">
        <v>49.2</v>
      </c>
      <c r="AG314" s="117">
        <v>43.2</v>
      </c>
      <c r="AH314" s="1102"/>
      <c r="AI314" s="1102"/>
    </row>
    <row r="315" spans="2:35" ht="13.5" thickBot="1" x14ac:dyDescent="0.25">
      <c r="B315" s="33"/>
      <c r="C315" s="33"/>
      <c r="D315" s="33"/>
      <c r="E315" s="33"/>
      <c r="F315" s="33"/>
      <c r="G315" s="912" t="s">
        <v>94</v>
      </c>
      <c r="H315" s="913"/>
      <c r="I315" s="913"/>
      <c r="J315" s="121">
        <f>MIN(J293:J314)</f>
        <v>75</v>
      </c>
      <c r="K315" s="49">
        <f t="shared" ref="K315:AA315" si="36">MIN(K293:K314)</f>
        <v>75</v>
      </c>
      <c r="L315" s="49">
        <f t="shared" si="36"/>
        <v>75</v>
      </c>
      <c r="M315" s="49"/>
      <c r="N315" s="793">
        <f t="shared" si="32"/>
        <v>75</v>
      </c>
      <c r="O315" s="49">
        <f t="shared" si="36"/>
        <v>75</v>
      </c>
      <c r="P315" s="49"/>
      <c r="Q315" s="49">
        <f t="shared" si="36"/>
        <v>74.400000000000006</v>
      </c>
      <c r="R315" s="793">
        <f t="shared" si="33"/>
        <v>74.352000000000004</v>
      </c>
      <c r="S315" s="793">
        <f t="shared" si="34"/>
        <v>73.44</v>
      </c>
      <c r="T315" s="49"/>
      <c r="U315" s="49">
        <f t="shared" si="36"/>
        <v>72</v>
      </c>
      <c r="V315" s="49"/>
      <c r="W315" s="49">
        <f t="shared" si="36"/>
        <v>68.099999999999994</v>
      </c>
      <c r="X315" s="49"/>
      <c r="Y315" s="49">
        <f t="shared" si="36"/>
        <v>62.1</v>
      </c>
      <c r="Z315" s="49">
        <f t="shared" si="36"/>
        <v>61.2</v>
      </c>
      <c r="AA315" s="49">
        <f t="shared" si="36"/>
        <v>60.6</v>
      </c>
      <c r="AB315" s="135"/>
      <c r="AC315" s="135"/>
      <c r="AD315" s="135"/>
      <c r="AE315" s="135"/>
      <c r="AF315" s="135"/>
      <c r="AG315" s="136"/>
      <c r="AH315" s="1103"/>
      <c r="AI315" s="1103"/>
    </row>
    <row r="316" spans="2:35" x14ac:dyDescent="0.2">
      <c r="B316" s="33"/>
      <c r="C316" s="33"/>
      <c r="D316" s="33"/>
      <c r="E316" s="33"/>
      <c r="F316" s="33"/>
      <c r="G316" s="33"/>
      <c r="H316" s="33"/>
      <c r="I316" s="15"/>
      <c r="J316" s="16"/>
      <c r="K316" s="16"/>
      <c r="L316" s="17"/>
      <c r="M316" s="17"/>
      <c r="N316" s="495"/>
      <c r="O316" s="17"/>
      <c r="P316" s="17"/>
      <c r="Q316" s="17"/>
      <c r="R316" s="495"/>
      <c r="S316" s="495"/>
      <c r="T316" s="17"/>
      <c r="U316" s="17"/>
      <c r="V316" s="17"/>
      <c r="W316" s="17"/>
      <c r="X316" s="17"/>
      <c r="Y316" s="17"/>
      <c r="Z316" s="17"/>
      <c r="AA316" s="17"/>
      <c r="AB316" s="17"/>
      <c r="AC316" s="17"/>
      <c r="AD316" s="17"/>
      <c r="AE316" s="17"/>
      <c r="AF316" s="17"/>
      <c r="AG316" s="17"/>
      <c r="AH316" s="17"/>
      <c r="AI316" s="17"/>
    </row>
    <row r="317" spans="2:35" ht="13.5" thickBot="1" x14ac:dyDescent="0.25">
      <c r="B317" s="33"/>
      <c r="C317" s="33"/>
      <c r="D317" s="33"/>
      <c r="E317" s="33"/>
      <c r="F317" s="33"/>
      <c r="G317" s="33"/>
      <c r="H317" s="33"/>
      <c r="I317" s="15"/>
      <c r="J317" s="16"/>
      <c r="K317" s="16"/>
      <c r="L317" s="17"/>
      <c r="M317" s="17"/>
      <c r="N317" s="495"/>
      <c r="O317" s="17"/>
      <c r="P317" s="17"/>
      <c r="Q317" s="17"/>
      <c r="R317" s="495"/>
      <c r="S317" s="495"/>
      <c r="T317" s="17"/>
      <c r="U317" s="17"/>
      <c r="V317" s="17"/>
      <c r="W317" s="17"/>
      <c r="X317" s="17"/>
      <c r="Y317" s="17"/>
      <c r="Z317" s="17"/>
      <c r="AA317" s="17"/>
      <c r="AB317" s="17"/>
      <c r="AC317" s="17"/>
      <c r="AD317" s="17"/>
      <c r="AE317" s="17"/>
      <c r="AF317" s="17"/>
      <c r="AG317" s="17"/>
      <c r="AH317" s="17"/>
      <c r="AI317" s="17"/>
    </row>
    <row r="318" spans="2:35" x14ac:dyDescent="0.2">
      <c r="B318" s="915"/>
      <c r="C318" s="916"/>
      <c r="D318" s="916"/>
      <c r="E318" s="916"/>
      <c r="F318" s="916"/>
      <c r="G318" s="916"/>
      <c r="H318" s="916"/>
      <c r="I318" s="917"/>
      <c r="J318" s="921" t="s">
        <v>95</v>
      </c>
      <c r="K318" s="922"/>
      <c r="L318" s="922"/>
      <c r="M318" s="922"/>
      <c r="N318" s="922"/>
      <c r="O318" s="922"/>
      <c r="P318" s="922"/>
      <c r="Q318" s="922"/>
      <c r="R318" s="922"/>
      <c r="S318" s="922"/>
      <c r="T318" s="922"/>
      <c r="U318" s="922"/>
      <c r="V318" s="922"/>
      <c r="W318" s="922"/>
      <c r="X318" s="922"/>
      <c r="Y318" s="922"/>
      <c r="Z318" s="922"/>
      <c r="AA318" s="922"/>
      <c r="AB318" s="922"/>
      <c r="AC318" s="922"/>
      <c r="AD318" s="922"/>
      <c r="AE318" s="922"/>
      <c r="AF318" s="922"/>
      <c r="AG318" s="923"/>
      <c r="AH318" s="1339" t="s">
        <v>473</v>
      </c>
      <c r="AI318" s="1339" t="s">
        <v>472</v>
      </c>
    </row>
    <row r="319" spans="2:35" ht="13.5" thickBot="1" x14ac:dyDescent="0.25">
      <c r="B319" s="918"/>
      <c r="C319" s="919"/>
      <c r="D319" s="919"/>
      <c r="E319" s="919"/>
      <c r="F319" s="919"/>
      <c r="G319" s="919"/>
      <c r="H319" s="919"/>
      <c r="I319" s="920"/>
      <c r="J319" s="949" t="s">
        <v>168</v>
      </c>
      <c r="K319" s="950"/>
      <c r="L319" s="950"/>
      <c r="M319" s="950"/>
      <c r="N319" s="950"/>
      <c r="O319" s="950"/>
      <c r="P319" s="950"/>
      <c r="Q319" s="950"/>
      <c r="R319" s="950"/>
      <c r="S319" s="950"/>
      <c r="T319" s="950"/>
      <c r="U319" s="950"/>
      <c r="V319" s="950"/>
      <c r="W319" s="950"/>
      <c r="X319" s="950"/>
      <c r="Y319" s="950"/>
      <c r="Z319" s="950"/>
      <c r="AA319" s="950"/>
      <c r="AB319" s="950"/>
      <c r="AC319" s="950"/>
      <c r="AD319" s="950"/>
      <c r="AE319" s="950"/>
      <c r="AF319" s="950"/>
      <c r="AG319" s="951"/>
      <c r="AH319" s="1102"/>
      <c r="AI319" s="1102"/>
    </row>
    <row r="320" spans="2:35" ht="13.5" thickBot="1" x14ac:dyDescent="0.25">
      <c r="B320" s="51" t="s">
        <v>41</v>
      </c>
      <c r="C320" s="52" t="s">
        <v>42</v>
      </c>
      <c r="D320" s="971" t="s">
        <v>43</v>
      </c>
      <c r="E320" s="972"/>
      <c r="F320" s="53" t="s">
        <v>47</v>
      </c>
      <c r="G320" s="54" t="s">
        <v>30</v>
      </c>
      <c r="H320" s="55" t="s">
        <v>31</v>
      </c>
      <c r="I320" s="86" t="s">
        <v>2</v>
      </c>
      <c r="J320" s="87" t="s">
        <v>3</v>
      </c>
      <c r="K320" s="88" t="s">
        <v>5</v>
      </c>
      <c r="L320" s="89">
        <v>100</v>
      </c>
      <c r="M320" s="55">
        <v>150</v>
      </c>
      <c r="N320" s="783">
        <v>176</v>
      </c>
      <c r="O320" s="55">
        <v>200</v>
      </c>
      <c r="P320" s="55">
        <v>250</v>
      </c>
      <c r="Q320" s="55">
        <v>300</v>
      </c>
      <c r="R320" s="783">
        <v>302</v>
      </c>
      <c r="S320" s="783">
        <v>340</v>
      </c>
      <c r="T320" s="55">
        <v>350</v>
      </c>
      <c r="U320" s="55">
        <v>400</v>
      </c>
      <c r="V320" s="55">
        <v>450</v>
      </c>
      <c r="W320" s="55">
        <v>500</v>
      </c>
      <c r="X320" s="55">
        <v>550</v>
      </c>
      <c r="Y320" s="55">
        <v>600</v>
      </c>
      <c r="Z320" s="55">
        <v>650</v>
      </c>
      <c r="AA320" s="55">
        <v>700</v>
      </c>
      <c r="AB320" s="55">
        <v>750</v>
      </c>
      <c r="AC320" s="55">
        <v>800</v>
      </c>
      <c r="AD320" s="55">
        <v>850</v>
      </c>
      <c r="AE320" s="55">
        <v>900</v>
      </c>
      <c r="AF320" s="55">
        <v>950</v>
      </c>
      <c r="AG320" s="86">
        <v>1000</v>
      </c>
      <c r="AH320" s="1102"/>
      <c r="AI320" s="1102"/>
    </row>
    <row r="321" spans="2:35" x14ac:dyDescent="0.2">
      <c r="B321" s="1188" t="s">
        <v>106</v>
      </c>
      <c r="C321" s="1189" t="s">
        <v>107</v>
      </c>
      <c r="D321" s="1006" t="s">
        <v>74</v>
      </c>
      <c r="E321" s="1007"/>
      <c r="F321" s="1285" t="s">
        <v>96</v>
      </c>
      <c r="G321" s="1179" t="s">
        <v>24</v>
      </c>
      <c r="H321" s="19">
        <v>1989</v>
      </c>
      <c r="I321" s="1430" t="s">
        <v>34</v>
      </c>
      <c r="J321" s="90">
        <v>75</v>
      </c>
      <c r="K321" s="19"/>
      <c r="L321" s="126">
        <v>75</v>
      </c>
      <c r="M321" s="20"/>
      <c r="N321" s="788">
        <f>IF(M321="",IF(L321="","",(L321-(L321-O321)/($O$5-$L$5)*($N$5-$L$5))),(M321-(M321-O321)/($O$5-$M$5)*($N$5-$M$5)))</f>
        <v>75</v>
      </c>
      <c r="O321" s="20">
        <v>75</v>
      </c>
      <c r="P321" s="20"/>
      <c r="Q321" s="20">
        <v>74.400000000000006</v>
      </c>
      <c r="R321" s="788">
        <f>IF(Q321="","",(Q321-(Q321-U321)/($U$5-$Q$5)*($R$5-$Q$5)))</f>
        <v>74.352000000000004</v>
      </c>
      <c r="S321" s="788">
        <f>IF(Q321="","",(Q321-(Q321-U321)/($U$5-$Q$5)*($S$5-$Q$5)))</f>
        <v>73.44</v>
      </c>
      <c r="T321" s="20"/>
      <c r="U321" s="20">
        <v>72</v>
      </c>
      <c r="V321" s="20"/>
      <c r="W321" s="20">
        <v>68.099999999999994</v>
      </c>
      <c r="X321" s="20"/>
      <c r="Y321" s="20">
        <v>62.1</v>
      </c>
      <c r="Z321" s="20">
        <v>61.2</v>
      </c>
      <c r="AA321" s="20">
        <v>60.6</v>
      </c>
      <c r="AB321" s="20"/>
      <c r="AC321" s="20"/>
      <c r="AD321" s="20"/>
      <c r="AE321" s="20"/>
      <c r="AF321" s="20"/>
      <c r="AG321" s="21"/>
      <c r="AH321" s="1102"/>
      <c r="AI321" s="1102"/>
    </row>
    <row r="322" spans="2:35" x14ac:dyDescent="0.2">
      <c r="B322" s="925"/>
      <c r="C322" s="928"/>
      <c r="D322" s="932"/>
      <c r="E322" s="933"/>
      <c r="F322" s="940"/>
      <c r="G322" s="962"/>
      <c r="H322" s="1" t="s">
        <v>32</v>
      </c>
      <c r="I322" s="1431"/>
      <c r="J322" s="83"/>
      <c r="K322" s="5" t="s">
        <v>9</v>
      </c>
      <c r="L322" s="766">
        <v>75</v>
      </c>
      <c r="M322" s="5"/>
      <c r="N322" s="788">
        <f t="shared" ref="N322:N343" si="37">IF(M322="",IF(L322="","",(L322-(L322-O322)/($O$5-$L$5)*($N$5-$L$5))),(M322-(M322-O322)/($O$5-$M$5)*($N$5-$M$5)))</f>
        <v>75</v>
      </c>
      <c r="O322" s="766">
        <v>75</v>
      </c>
      <c r="P322" s="766"/>
      <c r="Q322" s="766">
        <v>74.400000000000006</v>
      </c>
      <c r="R322" s="788">
        <f t="shared" ref="R322:R343" si="38">IF(Q322="","",(Q322-(Q322-U322)/($U$5-$Q$5)*($R$5-$Q$5)))</f>
        <v>74.352000000000004</v>
      </c>
      <c r="S322" s="788">
        <f t="shared" ref="S322:S343" si="39">IF(Q322="","",(Q322-(Q322-U322)/($U$5-$Q$5)*($S$5-$Q$5)))</f>
        <v>73.44</v>
      </c>
      <c r="T322" s="5"/>
      <c r="U322" s="766">
        <v>72</v>
      </c>
      <c r="V322" s="766"/>
      <c r="W322" s="766">
        <v>68.099999999999994</v>
      </c>
      <c r="X322" s="766"/>
      <c r="Y322" s="766">
        <v>62.1</v>
      </c>
      <c r="Z322" s="766">
        <v>61.2</v>
      </c>
      <c r="AA322" s="766">
        <v>60.6</v>
      </c>
      <c r="AB322" s="2"/>
      <c r="AC322" s="2"/>
      <c r="AD322" s="2"/>
      <c r="AE322" s="2"/>
      <c r="AF322" s="2"/>
      <c r="AG322" s="23"/>
      <c r="AH322" s="1102"/>
      <c r="AI322" s="1102"/>
    </row>
    <row r="323" spans="2:35" x14ac:dyDescent="0.2">
      <c r="B323" s="925"/>
      <c r="C323" s="928"/>
      <c r="D323" s="932"/>
      <c r="E323" s="933"/>
      <c r="F323" s="940"/>
      <c r="G323" s="962"/>
      <c r="H323" s="1" t="s">
        <v>35</v>
      </c>
      <c r="I323" s="1431"/>
      <c r="J323" s="83"/>
      <c r="K323" s="5" t="s">
        <v>9</v>
      </c>
      <c r="L323" s="766">
        <v>75</v>
      </c>
      <c r="M323" s="5"/>
      <c r="N323" s="788">
        <f t="shared" si="37"/>
        <v>75</v>
      </c>
      <c r="O323" s="766">
        <v>75</v>
      </c>
      <c r="P323" s="766"/>
      <c r="Q323" s="766">
        <v>74.400000000000006</v>
      </c>
      <c r="R323" s="788">
        <f t="shared" si="38"/>
        <v>74.352000000000004</v>
      </c>
      <c r="S323" s="788">
        <f t="shared" si="39"/>
        <v>73.44</v>
      </c>
      <c r="T323" s="5"/>
      <c r="U323" s="766">
        <v>72</v>
      </c>
      <c r="V323" s="766"/>
      <c r="W323" s="766">
        <v>68.099999999999994</v>
      </c>
      <c r="X323" s="766"/>
      <c r="Y323" s="766">
        <v>62.1</v>
      </c>
      <c r="Z323" s="766">
        <v>61.2</v>
      </c>
      <c r="AA323" s="766">
        <v>60.6</v>
      </c>
      <c r="AB323" s="2"/>
      <c r="AC323" s="2"/>
      <c r="AD323" s="2"/>
      <c r="AE323" s="2"/>
      <c r="AF323" s="2"/>
      <c r="AG323" s="23"/>
      <c r="AH323" s="1102"/>
      <c r="AI323" s="1102"/>
    </row>
    <row r="324" spans="2:35" x14ac:dyDescent="0.2">
      <c r="B324" s="985"/>
      <c r="C324" s="986"/>
      <c r="D324" s="945"/>
      <c r="E324" s="946"/>
      <c r="F324" s="948"/>
      <c r="G324" s="963"/>
      <c r="H324" s="1" t="s">
        <v>10</v>
      </c>
      <c r="I324" s="1431"/>
      <c r="J324" s="83"/>
      <c r="K324" s="5" t="s">
        <v>9</v>
      </c>
      <c r="L324" s="766">
        <v>75</v>
      </c>
      <c r="M324" s="5"/>
      <c r="N324" s="788">
        <f t="shared" si="37"/>
        <v>75</v>
      </c>
      <c r="O324" s="766">
        <v>75</v>
      </c>
      <c r="P324" s="766"/>
      <c r="Q324" s="766">
        <v>74.400000000000006</v>
      </c>
      <c r="R324" s="788">
        <f t="shared" si="38"/>
        <v>74.352000000000004</v>
      </c>
      <c r="S324" s="788">
        <f t="shared" si="39"/>
        <v>73.44</v>
      </c>
      <c r="T324" s="5"/>
      <c r="U324" s="766">
        <v>72</v>
      </c>
      <c r="V324" s="766"/>
      <c r="W324" s="766">
        <v>68.099999999999994</v>
      </c>
      <c r="X324" s="766"/>
      <c r="Y324" s="766">
        <v>62.1</v>
      </c>
      <c r="Z324" s="766">
        <v>61.2</v>
      </c>
      <c r="AA324" s="766">
        <v>60.6</v>
      </c>
      <c r="AB324" s="2"/>
      <c r="AC324" s="2"/>
      <c r="AD324" s="2"/>
      <c r="AE324" s="2"/>
      <c r="AF324" s="2"/>
      <c r="AG324" s="23"/>
      <c r="AH324" s="1102"/>
      <c r="AI324" s="1102"/>
    </row>
    <row r="325" spans="2:35" ht="12.75" customHeight="1" x14ac:dyDescent="0.2">
      <c r="B325" s="924" t="s">
        <v>102</v>
      </c>
      <c r="C325" s="927" t="s">
        <v>116</v>
      </c>
      <c r="D325" s="930" t="s">
        <v>75</v>
      </c>
      <c r="E325" s="931"/>
      <c r="F325" s="939" t="s">
        <v>46</v>
      </c>
      <c r="G325" s="961" t="s">
        <v>24</v>
      </c>
      <c r="H325" s="1">
        <v>1992</v>
      </c>
      <c r="I325" s="1431"/>
      <c r="J325" s="84">
        <v>75</v>
      </c>
      <c r="K325" s="2">
        <v>75</v>
      </c>
      <c r="L325" s="766">
        <v>75</v>
      </c>
      <c r="M325" s="2"/>
      <c r="N325" s="788">
        <f t="shared" si="37"/>
        <v>75</v>
      </c>
      <c r="O325" s="2">
        <v>75</v>
      </c>
      <c r="P325" s="2"/>
      <c r="Q325" s="2">
        <v>74.400000000000006</v>
      </c>
      <c r="R325" s="788">
        <f t="shared" si="38"/>
        <v>74.352000000000004</v>
      </c>
      <c r="S325" s="788">
        <f t="shared" si="39"/>
        <v>73.44</v>
      </c>
      <c r="T325" s="2"/>
      <c r="U325" s="2">
        <v>72</v>
      </c>
      <c r="V325" s="2"/>
      <c r="W325" s="2">
        <v>68.099999999999994</v>
      </c>
      <c r="X325" s="2"/>
      <c r="Y325" s="2">
        <v>62.1</v>
      </c>
      <c r="Z325" s="2">
        <v>61.2</v>
      </c>
      <c r="AA325" s="2">
        <v>60.6</v>
      </c>
      <c r="AB325" s="2"/>
      <c r="AC325" s="2"/>
      <c r="AD325" s="2"/>
      <c r="AE325" s="2"/>
      <c r="AF325" s="2"/>
      <c r="AG325" s="23"/>
      <c r="AH325" s="1102"/>
      <c r="AI325" s="1102"/>
    </row>
    <row r="326" spans="2:35" x14ac:dyDescent="0.2">
      <c r="B326" s="925"/>
      <c r="C326" s="928"/>
      <c r="D326" s="932"/>
      <c r="E326" s="933"/>
      <c r="F326" s="940"/>
      <c r="G326" s="962"/>
      <c r="H326" s="1" t="s">
        <v>11</v>
      </c>
      <c r="I326" s="1431"/>
      <c r="J326" s="83"/>
      <c r="K326" s="5" t="s">
        <v>9</v>
      </c>
      <c r="L326" s="766">
        <v>75</v>
      </c>
      <c r="M326" s="5"/>
      <c r="N326" s="788">
        <f t="shared" si="37"/>
        <v>75</v>
      </c>
      <c r="O326" s="766">
        <v>75</v>
      </c>
      <c r="P326" s="766"/>
      <c r="Q326" s="766">
        <v>74.400000000000006</v>
      </c>
      <c r="R326" s="788">
        <f t="shared" si="38"/>
        <v>74.352000000000004</v>
      </c>
      <c r="S326" s="788">
        <f t="shared" si="39"/>
        <v>73.44</v>
      </c>
      <c r="T326" s="5"/>
      <c r="U326" s="766">
        <v>72</v>
      </c>
      <c r="V326" s="766"/>
      <c r="W326" s="766">
        <v>68.099999999999994</v>
      </c>
      <c r="X326" s="766"/>
      <c r="Y326" s="766">
        <v>62.1</v>
      </c>
      <c r="Z326" s="766">
        <v>61.2</v>
      </c>
      <c r="AA326" s="766">
        <v>60.6</v>
      </c>
      <c r="AB326" s="2"/>
      <c r="AC326" s="2"/>
      <c r="AD326" s="2"/>
      <c r="AE326" s="2"/>
      <c r="AF326" s="2"/>
      <c r="AG326" s="23"/>
      <c r="AH326" s="1102"/>
      <c r="AI326" s="1102"/>
    </row>
    <row r="327" spans="2:35" x14ac:dyDescent="0.2">
      <c r="B327" s="925"/>
      <c r="C327" s="928"/>
      <c r="D327" s="932"/>
      <c r="E327" s="933"/>
      <c r="F327" s="940"/>
      <c r="G327" s="962"/>
      <c r="H327" s="1" t="s">
        <v>12</v>
      </c>
      <c r="I327" s="1431"/>
      <c r="J327" s="83"/>
      <c r="K327" s="5" t="s">
        <v>9</v>
      </c>
      <c r="L327" s="766">
        <v>75</v>
      </c>
      <c r="M327" s="5"/>
      <c r="N327" s="788">
        <f t="shared" si="37"/>
        <v>75</v>
      </c>
      <c r="O327" s="766">
        <v>75</v>
      </c>
      <c r="P327" s="766"/>
      <c r="Q327" s="766">
        <v>74.400000000000006</v>
      </c>
      <c r="R327" s="788">
        <f t="shared" si="38"/>
        <v>74.352000000000004</v>
      </c>
      <c r="S327" s="788">
        <f t="shared" si="39"/>
        <v>73.44</v>
      </c>
      <c r="T327" s="5"/>
      <c r="U327" s="766">
        <v>72</v>
      </c>
      <c r="V327" s="766"/>
      <c r="W327" s="766">
        <v>68.099999999999994</v>
      </c>
      <c r="X327" s="766"/>
      <c r="Y327" s="766">
        <v>62.1</v>
      </c>
      <c r="Z327" s="766">
        <v>61.2</v>
      </c>
      <c r="AA327" s="766">
        <v>60.6</v>
      </c>
      <c r="AB327" s="2"/>
      <c r="AC327" s="2"/>
      <c r="AD327" s="2"/>
      <c r="AE327" s="2"/>
      <c r="AF327" s="2"/>
      <c r="AG327" s="23"/>
      <c r="AH327" s="1102"/>
      <c r="AI327" s="1102"/>
    </row>
    <row r="328" spans="2:35" x14ac:dyDescent="0.2">
      <c r="B328" s="985"/>
      <c r="C328" s="986"/>
      <c r="D328" s="945"/>
      <c r="E328" s="946"/>
      <c r="F328" s="948"/>
      <c r="G328" s="963"/>
      <c r="H328" s="1" t="s">
        <v>13</v>
      </c>
      <c r="I328" s="1431"/>
      <c r="J328" s="83"/>
      <c r="K328" s="5" t="s">
        <v>9</v>
      </c>
      <c r="L328" s="766">
        <v>75</v>
      </c>
      <c r="M328" s="5"/>
      <c r="N328" s="788">
        <f t="shared" si="37"/>
        <v>75</v>
      </c>
      <c r="O328" s="766">
        <v>75</v>
      </c>
      <c r="P328" s="766"/>
      <c r="Q328" s="766">
        <v>74.400000000000006</v>
      </c>
      <c r="R328" s="788">
        <f t="shared" si="38"/>
        <v>74.352000000000004</v>
      </c>
      <c r="S328" s="788">
        <f t="shared" si="39"/>
        <v>73.44</v>
      </c>
      <c r="T328" s="5"/>
      <c r="U328" s="766">
        <v>72</v>
      </c>
      <c r="V328" s="766"/>
      <c r="W328" s="766">
        <v>68.099999999999994</v>
      </c>
      <c r="X328" s="766"/>
      <c r="Y328" s="766">
        <v>62.1</v>
      </c>
      <c r="Z328" s="766">
        <v>61.2</v>
      </c>
      <c r="AA328" s="766">
        <v>60.6</v>
      </c>
      <c r="AB328" s="2"/>
      <c r="AC328" s="2"/>
      <c r="AD328" s="2"/>
      <c r="AE328" s="2"/>
      <c r="AF328" s="2"/>
      <c r="AG328" s="23"/>
      <c r="AH328" s="1102"/>
      <c r="AI328" s="1102"/>
    </row>
    <row r="329" spans="2:35" x14ac:dyDescent="0.2">
      <c r="B329" s="924" t="s">
        <v>102</v>
      </c>
      <c r="C329" s="927" t="s">
        <v>100</v>
      </c>
      <c r="D329" s="930" t="s">
        <v>117</v>
      </c>
      <c r="E329" s="931"/>
      <c r="F329" s="939" t="s">
        <v>46</v>
      </c>
      <c r="G329" s="961" t="s">
        <v>24</v>
      </c>
      <c r="H329" s="1">
        <v>1995</v>
      </c>
      <c r="I329" s="1431"/>
      <c r="J329" s="84">
        <v>75</v>
      </c>
      <c r="K329" s="2">
        <v>75</v>
      </c>
      <c r="L329" s="766">
        <v>75</v>
      </c>
      <c r="M329" s="2"/>
      <c r="N329" s="788">
        <f t="shared" si="37"/>
        <v>75</v>
      </c>
      <c r="O329" s="766">
        <v>75</v>
      </c>
      <c r="P329" s="766"/>
      <c r="Q329" s="766">
        <v>74.400000000000006</v>
      </c>
      <c r="R329" s="788">
        <f t="shared" si="38"/>
        <v>74.352000000000004</v>
      </c>
      <c r="S329" s="788">
        <f t="shared" si="39"/>
        <v>73.44</v>
      </c>
      <c r="T329" s="2"/>
      <c r="U329" s="766">
        <v>72</v>
      </c>
      <c r="V329" s="766"/>
      <c r="W329" s="766">
        <v>68.099999999999994</v>
      </c>
      <c r="X329" s="766"/>
      <c r="Y329" s="766">
        <v>62.1</v>
      </c>
      <c r="Z329" s="766">
        <v>61.2</v>
      </c>
      <c r="AA329" s="766">
        <v>60.6</v>
      </c>
      <c r="AB329" s="2"/>
      <c r="AC329" s="2"/>
      <c r="AD329" s="2"/>
      <c r="AE329" s="2"/>
      <c r="AF329" s="2"/>
      <c r="AG329" s="23"/>
      <c r="AH329" s="1102"/>
      <c r="AI329" s="1102"/>
    </row>
    <row r="330" spans="2:35" x14ac:dyDescent="0.2">
      <c r="B330" s="925"/>
      <c r="C330" s="928"/>
      <c r="D330" s="932"/>
      <c r="E330" s="933"/>
      <c r="F330" s="940"/>
      <c r="G330" s="962"/>
      <c r="H330" s="1" t="s">
        <v>26</v>
      </c>
      <c r="I330" s="1431"/>
      <c r="J330" s="83"/>
      <c r="K330" s="5" t="s">
        <v>9</v>
      </c>
      <c r="L330" s="766">
        <v>75</v>
      </c>
      <c r="M330" s="5"/>
      <c r="N330" s="788">
        <f t="shared" si="37"/>
        <v>75</v>
      </c>
      <c r="O330" s="766">
        <v>75</v>
      </c>
      <c r="P330" s="766"/>
      <c r="Q330" s="766">
        <v>74.400000000000006</v>
      </c>
      <c r="R330" s="788">
        <f t="shared" si="38"/>
        <v>74.352000000000004</v>
      </c>
      <c r="S330" s="788">
        <f t="shared" si="39"/>
        <v>73.44</v>
      </c>
      <c r="T330" s="5"/>
      <c r="U330" s="766">
        <v>72</v>
      </c>
      <c r="V330" s="766"/>
      <c r="W330" s="766">
        <v>68.099999999999994</v>
      </c>
      <c r="X330" s="766"/>
      <c r="Y330" s="766">
        <v>62.1</v>
      </c>
      <c r="Z330" s="766">
        <v>61.2</v>
      </c>
      <c r="AA330" s="766">
        <v>60.6</v>
      </c>
      <c r="AB330" s="2"/>
      <c r="AC330" s="2"/>
      <c r="AD330" s="2"/>
      <c r="AE330" s="2"/>
      <c r="AF330" s="2"/>
      <c r="AG330" s="23"/>
      <c r="AH330" s="1102"/>
      <c r="AI330" s="1102"/>
    </row>
    <row r="331" spans="2:35" x14ac:dyDescent="0.2">
      <c r="B331" s="925"/>
      <c r="C331" s="928"/>
      <c r="D331" s="932"/>
      <c r="E331" s="933"/>
      <c r="F331" s="940"/>
      <c r="G331" s="962"/>
      <c r="H331" s="1" t="s">
        <v>15</v>
      </c>
      <c r="I331" s="1431"/>
      <c r="J331" s="83"/>
      <c r="K331" s="5" t="s">
        <v>9</v>
      </c>
      <c r="L331" s="766">
        <v>75</v>
      </c>
      <c r="M331" s="5"/>
      <c r="N331" s="788">
        <f t="shared" si="37"/>
        <v>75</v>
      </c>
      <c r="O331" s="766">
        <v>75</v>
      </c>
      <c r="P331" s="766"/>
      <c r="Q331" s="766">
        <v>74.400000000000006</v>
      </c>
      <c r="R331" s="788">
        <f t="shared" si="38"/>
        <v>74.352000000000004</v>
      </c>
      <c r="S331" s="788">
        <f t="shared" si="39"/>
        <v>73.44</v>
      </c>
      <c r="T331" s="5"/>
      <c r="U331" s="766">
        <v>72</v>
      </c>
      <c r="V331" s="766"/>
      <c r="W331" s="766">
        <v>68.099999999999994</v>
      </c>
      <c r="X331" s="766"/>
      <c r="Y331" s="766">
        <v>62.1</v>
      </c>
      <c r="Z331" s="766">
        <v>61.2</v>
      </c>
      <c r="AA331" s="766">
        <v>60.6</v>
      </c>
      <c r="AB331" s="2"/>
      <c r="AC331" s="2"/>
      <c r="AD331" s="2"/>
      <c r="AE331" s="2"/>
      <c r="AF331" s="2"/>
      <c r="AG331" s="23"/>
      <c r="AH331" s="1102"/>
      <c r="AI331" s="1102"/>
    </row>
    <row r="332" spans="2:35" x14ac:dyDescent="0.2">
      <c r="B332" s="985"/>
      <c r="C332" s="986"/>
      <c r="D332" s="945"/>
      <c r="E332" s="946"/>
      <c r="F332" s="948"/>
      <c r="G332" s="963"/>
      <c r="H332" s="1" t="s">
        <v>27</v>
      </c>
      <c r="I332" s="1431"/>
      <c r="J332" s="83"/>
      <c r="K332" s="5" t="s">
        <v>9</v>
      </c>
      <c r="L332" s="766">
        <v>75</v>
      </c>
      <c r="M332" s="5"/>
      <c r="N332" s="788">
        <f t="shared" si="37"/>
        <v>75</v>
      </c>
      <c r="O332" s="766">
        <v>75</v>
      </c>
      <c r="P332" s="766"/>
      <c r="Q332" s="766">
        <v>74.400000000000006</v>
      </c>
      <c r="R332" s="788">
        <f t="shared" si="38"/>
        <v>74.352000000000004</v>
      </c>
      <c r="S332" s="788">
        <f t="shared" si="39"/>
        <v>73.44</v>
      </c>
      <c r="T332" s="5"/>
      <c r="U332" s="766">
        <v>72</v>
      </c>
      <c r="V332" s="766"/>
      <c r="W332" s="766">
        <v>68.099999999999994</v>
      </c>
      <c r="X332" s="766"/>
      <c r="Y332" s="766">
        <v>62.1</v>
      </c>
      <c r="Z332" s="766">
        <v>61.2</v>
      </c>
      <c r="AA332" s="766">
        <v>60.6</v>
      </c>
      <c r="AB332" s="2"/>
      <c r="AC332" s="2"/>
      <c r="AD332" s="2"/>
      <c r="AE332" s="2"/>
      <c r="AF332" s="2"/>
      <c r="AG332" s="23"/>
      <c r="AH332" s="1102"/>
      <c r="AI332" s="1102"/>
    </row>
    <row r="333" spans="2:35" x14ac:dyDescent="0.2">
      <c r="B333" s="924" t="s">
        <v>102</v>
      </c>
      <c r="C333" s="927" t="s">
        <v>129</v>
      </c>
      <c r="D333" s="930" t="s">
        <v>75</v>
      </c>
      <c r="E333" s="931"/>
      <c r="F333" s="939" t="s">
        <v>46</v>
      </c>
      <c r="G333" s="961" t="s">
        <v>24</v>
      </c>
      <c r="H333" s="1">
        <v>1998</v>
      </c>
      <c r="I333" s="1431"/>
      <c r="J333" s="84">
        <v>75</v>
      </c>
      <c r="K333" s="2">
        <v>75</v>
      </c>
      <c r="L333" s="766">
        <v>75</v>
      </c>
      <c r="M333" s="2"/>
      <c r="N333" s="788">
        <f t="shared" si="37"/>
        <v>75</v>
      </c>
      <c r="O333" s="2">
        <v>75</v>
      </c>
      <c r="P333" s="2"/>
      <c r="Q333" s="2">
        <v>74.400000000000006</v>
      </c>
      <c r="R333" s="788">
        <f t="shared" si="38"/>
        <v>74.352000000000004</v>
      </c>
      <c r="S333" s="788">
        <f t="shared" si="39"/>
        <v>73.44</v>
      </c>
      <c r="T333" s="2"/>
      <c r="U333" s="2">
        <v>72</v>
      </c>
      <c r="V333" s="2"/>
      <c r="W333" s="2">
        <v>68.099999999999994</v>
      </c>
      <c r="X333" s="2"/>
      <c r="Y333" s="2">
        <v>62.1</v>
      </c>
      <c r="Z333" s="2">
        <v>61.2</v>
      </c>
      <c r="AA333" s="2">
        <v>60.6</v>
      </c>
      <c r="AB333" s="2"/>
      <c r="AC333" s="2"/>
      <c r="AD333" s="2"/>
      <c r="AE333" s="2"/>
      <c r="AF333" s="2"/>
      <c r="AG333" s="23"/>
      <c r="AH333" s="1102"/>
      <c r="AI333" s="1102"/>
    </row>
    <row r="334" spans="2:35" x14ac:dyDescent="0.2">
      <c r="B334" s="925"/>
      <c r="C334" s="928"/>
      <c r="D334" s="932"/>
      <c r="E334" s="933"/>
      <c r="F334" s="940"/>
      <c r="G334" s="962"/>
      <c r="H334" s="1" t="s">
        <v>17</v>
      </c>
      <c r="I334" s="1431"/>
      <c r="J334" s="84">
        <v>75</v>
      </c>
      <c r="K334" s="2">
        <v>75</v>
      </c>
      <c r="L334" s="766">
        <v>75</v>
      </c>
      <c r="M334" s="2"/>
      <c r="N334" s="788">
        <f t="shared" si="37"/>
        <v>75</v>
      </c>
      <c r="O334" s="2">
        <v>75</v>
      </c>
      <c r="P334" s="2"/>
      <c r="Q334" s="2">
        <v>75</v>
      </c>
      <c r="R334" s="788">
        <f t="shared" si="38"/>
        <v>75</v>
      </c>
      <c r="S334" s="788">
        <f t="shared" si="39"/>
        <v>75</v>
      </c>
      <c r="T334" s="2"/>
      <c r="U334" s="2">
        <v>75</v>
      </c>
      <c r="V334" s="2"/>
      <c r="W334" s="2">
        <v>75</v>
      </c>
      <c r="X334" s="2"/>
      <c r="Y334" s="2">
        <v>75</v>
      </c>
      <c r="Z334" s="2">
        <v>75</v>
      </c>
      <c r="AA334" s="2">
        <v>75</v>
      </c>
      <c r="AB334" s="2">
        <v>74.099999999999994</v>
      </c>
      <c r="AC334" s="2">
        <v>68.900000000000006</v>
      </c>
      <c r="AD334" s="2">
        <v>62.8</v>
      </c>
      <c r="AE334" s="2">
        <v>56</v>
      </c>
      <c r="AF334" s="2">
        <v>49.2</v>
      </c>
      <c r="AG334" s="23">
        <v>43.2</v>
      </c>
      <c r="AH334" s="1102"/>
      <c r="AI334" s="1102"/>
    </row>
    <row r="335" spans="2:35" x14ac:dyDescent="0.2">
      <c r="B335" s="985"/>
      <c r="C335" s="928"/>
      <c r="D335" s="945"/>
      <c r="E335" s="946"/>
      <c r="F335" s="69" t="s">
        <v>103</v>
      </c>
      <c r="G335" s="963"/>
      <c r="H335" s="1" t="s">
        <v>18</v>
      </c>
      <c r="I335" s="1431"/>
      <c r="J335" s="83"/>
      <c r="K335" s="5" t="s">
        <v>9</v>
      </c>
      <c r="L335" s="766">
        <v>75</v>
      </c>
      <c r="M335" s="5"/>
      <c r="N335" s="788">
        <f t="shared" si="37"/>
        <v>75</v>
      </c>
      <c r="O335" s="766">
        <v>75</v>
      </c>
      <c r="P335" s="766"/>
      <c r="Q335" s="766">
        <v>75</v>
      </c>
      <c r="R335" s="788">
        <f t="shared" si="38"/>
        <v>75</v>
      </c>
      <c r="S335" s="788">
        <f t="shared" si="39"/>
        <v>75</v>
      </c>
      <c r="T335" s="5"/>
      <c r="U335" s="766">
        <v>75</v>
      </c>
      <c r="V335" s="766"/>
      <c r="W335" s="766">
        <v>75</v>
      </c>
      <c r="X335" s="766"/>
      <c r="Y335" s="766">
        <v>75</v>
      </c>
      <c r="Z335" s="766">
        <v>75</v>
      </c>
      <c r="AA335" s="766">
        <v>75</v>
      </c>
      <c r="AB335" s="766">
        <v>74.099999999999994</v>
      </c>
      <c r="AC335" s="766">
        <v>68.900000000000006</v>
      </c>
      <c r="AD335" s="766">
        <v>62.8</v>
      </c>
      <c r="AE335" s="766">
        <v>56</v>
      </c>
      <c r="AF335" s="766">
        <v>49.2</v>
      </c>
      <c r="AG335" s="769">
        <v>43.2</v>
      </c>
      <c r="AH335" s="1102"/>
      <c r="AI335" s="1102"/>
    </row>
    <row r="336" spans="2:35" x14ac:dyDescent="0.2">
      <c r="B336" s="1185" t="s">
        <v>102</v>
      </c>
      <c r="C336" s="927" t="s">
        <v>100</v>
      </c>
      <c r="D336" s="1270" t="s">
        <v>75</v>
      </c>
      <c r="E336" s="931"/>
      <c r="F336" s="939" t="s">
        <v>103</v>
      </c>
      <c r="G336" s="961" t="s">
        <v>24</v>
      </c>
      <c r="H336" s="1">
        <v>2001</v>
      </c>
      <c r="I336" s="1431"/>
      <c r="J336" s="84">
        <v>75</v>
      </c>
      <c r="K336" s="2">
        <v>75</v>
      </c>
      <c r="L336" s="766">
        <v>75</v>
      </c>
      <c r="M336" s="2"/>
      <c r="N336" s="788">
        <f t="shared" si="37"/>
        <v>75</v>
      </c>
      <c r="O336" s="766">
        <v>75</v>
      </c>
      <c r="P336" s="766"/>
      <c r="Q336" s="766">
        <v>75</v>
      </c>
      <c r="R336" s="788">
        <f t="shared" si="38"/>
        <v>75</v>
      </c>
      <c r="S336" s="788">
        <f t="shared" si="39"/>
        <v>75</v>
      </c>
      <c r="T336" s="2"/>
      <c r="U336" s="766">
        <v>75</v>
      </c>
      <c r="V336" s="766"/>
      <c r="W336" s="766">
        <v>75</v>
      </c>
      <c r="X336" s="766"/>
      <c r="Y336" s="766">
        <v>75</v>
      </c>
      <c r="Z336" s="766">
        <v>75</v>
      </c>
      <c r="AA336" s="766">
        <v>75</v>
      </c>
      <c r="AB336" s="766">
        <v>74.099999999999994</v>
      </c>
      <c r="AC336" s="766">
        <v>68.900000000000006</v>
      </c>
      <c r="AD336" s="766">
        <v>62.8</v>
      </c>
      <c r="AE336" s="766">
        <v>56</v>
      </c>
      <c r="AF336" s="766">
        <v>49.2</v>
      </c>
      <c r="AG336" s="769">
        <v>43.2</v>
      </c>
      <c r="AH336" s="1102"/>
      <c r="AI336" s="1102"/>
    </row>
    <row r="337" spans="2:35" x14ac:dyDescent="0.2">
      <c r="B337" s="1155"/>
      <c r="C337" s="928"/>
      <c r="D337" s="1271"/>
      <c r="E337" s="933"/>
      <c r="F337" s="940"/>
      <c r="G337" s="962"/>
      <c r="H337" s="1" t="s">
        <v>20</v>
      </c>
      <c r="I337" s="1431"/>
      <c r="J337" s="83"/>
      <c r="K337" s="5" t="s">
        <v>9</v>
      </c>
      <c r="L337" s="766">
        <v>75</v>
      </c>
      <c r="M337" s="5"/>
      <c r="N337" s="788">
        <f t="shared" si="37"/>
        <v>75</v>
      </c>
      <c r="O337" s="766">
        <v>75</v>
      </c>
      <c r="P337" s="766"/>
      <c r="Q337" s="766">
        <v>75</v>
      </c>
      <c r="R337" s="788">
        <f t="shared" si="38"/>
        <v>75</v>
      </c>
      <c r="S337" s="788">
        <f t="shared" si="39"/>
        <v>75</v>
      </c>
      <c r="T337" s="5"/>
      <c r="U337" s="766">
        <v>75</v>
      </c>
      <c r="V337" s="766"/>
      <c r="W337" s="766">
        <v>75</v>
      </c>
      <c r="X337" s="766"/>
      <c r="Y337" s="766">
        <v>75</v>
      </c>
      <c r="Z337" s="766">
        <v>75</v>
      </c>
      <c r="AA337" s="766">
        <v>75</v>
      </c>
      <c r="AB337" s="766">
        <v>74.099999999999994</v>
      </c>
      <c r="AC337" s="766">
        <v>68.900000000000006</v>
      </c>
      <c r="AD337" s="766">
        <v>62.8</v>
      </c>
      <c r="AE337" s="766">
        <v>56</v>
      </c>
      <c r="AF337" s="766">
        <v>49.2</v>
      </c>
      <c r="AG337" s="769">
        <v>43.2</v>
      </c>
      <c r="AH337" s="1102"/>
      <c r="AI337" s="1102"/>
    </row>
    <row r="338" spans="2:35" x14ac:dyDescent="0.2">
      <c r="B338" s="1156"/>
      <c r="C338" s="986"/>
      <c r="D338" s="1272"/>
      <c r="E338" s="946"/>
      <c r="F338" s="948"/>
      <c r="G338" s="963"/>
      <c r="H338" s="1" t="s">
        <v>33</v>
      </c>
      <c r="I338" s="1431"/>
      <c r="J338" s="83"/>
      <c r="K338" s="5" t="s">
        <v>9</v>
      </c>
      <c r="L338" s="766">
        <v>75</v>
      </c>
      <c r="M338" s="5"/>
      <c r="N338" s="788">
        <f t="shared" si="37"/>
        <v>75</v>
      </c>
      <c r="O338" s="766">
        <v>75</v>
      </c>
      <c r="P338" s="766"/>
      <c r="Q338" s="766">
        <v>75</v>
      </c>
      <c r="R338" s="788">
        <f t="shared" si="38"/>
        <v>75</v>
      </c>
      <c r="S338" s="788">
        <f t="shared" si="39"/>
        <v>75</v>
      </c>
      <c r="T338" s="5"/>
      <c r="U338" s="766">
        <v>75</v>
      </c>
      <c r="V338" s="766"/>
      <c r="W338" s="766">
        <v>75</v>
      </c>
      <c r="X338" s="766"/>
      <c r="Y338" s="766">
        <v>75</v>
      </c>
      <c r="Z338" s="766">
        <v>75</v>
      </c>
      <c r="AA338" s="766">
        <v>75</v>
      </c>
      <c r="AB338" s="766">
        <v>74.099999999999994</v>
      </c>
      <c r="AC338" s="766">
        <v>68.900000000000006</v>
      </c>
      <c r="AD338" s="766">
        <v>62.8</v>
      </c>
      <c r="AE338" s="766">
        <v>56</v>
      </c>
      <c r="AF338" s="766">
        <v>49.2</v>
      </c>
      <c r="AG338" s="769">
        <v>43.2</v>
      </c>
      <c r="AH338" s="1102"/>
      <c r="AI338" s="1102"/>
    </row>
    <row r="339" spans="2:35" x14ac:dyDescent="0.2">
      <c r="B339" s="924" t="s">
        <v>102</v>
      </c>
      <c r="C339" s="928" t="s">
        <v>129</v>
      </c>
      <c r="D339" s="930" t="s">
        <v>75</v>
      </c>
      <c r="E339" s="1270"/>
      <c r="F339" s="927" t="s">
        <v>103</v>
      </c>
      <c r="G339" s="1512" t="s">
        <v>24</v>
      </c>
      <c r="H339" s="1">
        <v>2004</v>
      </c>
      <c r="I339" s="1431"/>
      <c r="J339" s="84">
        <v>75</v>
      </c>
      <c r="K339" s="2">
        <v>75</v>
      </c>
      <c r="L339" s="766">
        <v>75</v>
      </c>
      <c r="M339" s="2"/>
      <c r="N339" s="788">
        <f t="shared" si="37"/>
        <v>75</v>
      </c>
      <c r="O339" s="766">
        <v>75</v>
      </c>
      <c r="P339" s="766"/>
      <c r="Q339" s="766">
        <v>75</v>
      </c>
      <c r="R339" s="788">
        <f t="shared" si="38"/>
        <v>75</v>
      </c>
      <c r="S339" s="788">
        <f t="shared" si="39"/>
        <v>75</v>
      </c>
      <c r="T339" s="2"/>
      <c r="U339" s="766">
        <v>75</v>
      </c>
      <c r="V339" s="766"/>
      <c r="W339" s="766">
        <v>75</v>
      </c>
      <c r="X339" s="766"/>
      <c r="Y339" s="766">
        <v>75</v>
      </c>
      <c r="Z339" s="766">
        <v>75</v>
      </c>
      <c r="AA339" s="766">
        <v>75</v>
      </c>
      <c r="AB339" s="766">
        <v>74.099999999999994</v>
      </c>
      <c r="AC339" s="766">
        <v>68.900000000000006</v>
      </c>
      <c r="AD339" s="766">
        <v>62.8</v>
      </c>
      <c r="AE339" s="766">
        <v>56</v>
      </c>
      <c r="AF339" s="766">
        <v>49.2</v>
      </c>
      <c r="AG339" s="769">
        <v>43.2</v>
      </c>
      <c r="AH339" s="1102"/>
      <c r="AI339" s="1102"/>
    </row>
    <row r="340" spans="2:35" x14ac:dyDescent="0.2">
      <c r="B340" s="925"/>
      <c r="C340" s="928"/>
      <c r="D340" s="932"/>
      <c r="E340" s="1271"/>
      <c r="F340" s="928"/>
      <c r="G340" s="1513"/>
      <c r="H340" s="1" t="s">
        <v>22</v>
      </c>
      <c r="I340" s="1431"/>
      <c r="J340" s="5"/>
      <c r="K340" s="5" t="s">
        <v>9</v>
      </c>
      <c r="L340" s="766">
        <v>75</v>
      </c>
      <c r="M340" s="5"/>
      <c r="N340" s="788">
        <f t="shared" si="37"/>
        <v>75</v>
      </c>
      <c r="O340" s="766">
        <v>75</v>
      </c>
      <c r="P340" s="766"/>
      <c r="Q340" s="766">
        <v>75</v>
      </c>
      <c r="R340" s="788">
        <f t="shared" si="38"/>
        <v>75</v>
      </c>
      <c r="S340" s="788">
        <f t="shared" si="39"/>
        <v>75</v>
      </c>
      <c r="T340" s="5"/>
      <c r="U340" s="766">
        <v>75</v>
      </c>
      <c r="V340" s="766"/>
      <c r="W340" s="766">
        <v>75</v>
      </c>
      <c r="X340" s="766"/>
      <c r="Y340" s="766">
        <v>75</v>
      </c>
      <c r="Z340" s="766">
        <v>75</v>
      </c>
      <c r="AA340" s="766">
        <v>75</v>
      </c>
      <c r="AB340" s="766">
        <v>74.099999999999994</v>
      </c>
      <c r="AC340" s="766">
        <v>68.900000000000006</v>
      </c>
      <c r="AD340" s="766">
        <v>62.8</v>
      </c>
      <c r="AE340" s="766">
        <v>56</v>
      </c>
      <c r="AF340" s="766">
        <v>49.2</v>
      </c>
      <c r="AG340" s="769">
        <v>43.2</v>
      </c>
      <c r="AH340" s="1102"/>
      <c r="AI340" s="1102"/>
    </row>
    <row r="341" spans="2:35" x14ac:dyDescent="0.2">
      <c r="B341" s="985"/>
      <c r="C341" s="986"/>
      <c r="D341" s="945"/>
      <c r="E341" s="1272"/>
      <c r="F341" s="986"/>
      <c r="G341" s="1406"/>
      <c r="H341" s="1" t="s">
        <v>23</v>
      </c>
      <c r="I341" s="1431"/>
      <c r="J341" s="83"/>
      <c r="K341" s="5" t="s">
        <v>9</v>
      </c>
      <c r="L341" s="766">
        <v>75</v>
      </c>
      <c r="M341" s="5"/>
      <c r="N341" s="788">
        <f t="shared" si="37"/>
        <v>75</v>
      </c>
      <c r="O341" s="766">
        <v>75</v>
      </c>
      <c r="P341" s="766"/>
      <c r="Q341" s="766">
        <v>75</v>
      </c>
      <c r="R341" s="788">
        <f t="shared" si="38"/>
        <v>75</v>
      </c>
      <c r="S341" s="788">
        <f t="shared" si="39"/>
        <v>75</v>
      </c>
      <c r="T341" s="5"/>
      <c r="U341" s="766">
        <v>75</v>
      </c>
      <c r="V341" s="766"/>
      <c r="W341" s="766">
        <v>75</v>
      </c>
      <c r="X341" s="766"/>
      <c r="Y341" s="766">
        <v>75</v>
      </c>
      <c r="Z341" s="766">
        <v>75</v>
      </c>
      <c r="AA341" s="766">
        <v>75</v>
      </c>
      <c r="AB341" s="766">
        <v>74.099999999999994</v>
      </c>
      <c r="AC341" s="766">
        <v>68.900000000000006</v>
      </c>
      <c r="AD341" s="766">
        <v>62.8</v>
      </c>
      <c r="AE341" s="766">
        <v>56</v>
      </c>
      <c r="AF341" s="766">
        <v>49.2</v>
      </c>
      <c r="AG341" s="769">
        <v>43.2</v>
      </c>
      <c r="AH341" s="1102"/>
      <c r="AI341" s="1102"/>
    </row>
    <row r="342" spans="2:35" ht="13.5" thickBot="1" x14ac:dyDescent="0.25">
      <c r="B342" s="41" t="s">
        <v>102</v>
      </c>
      <c r="C342" s="42" t="s">
        <v>158</v>
      </c>
      <c r="D342" s="1176" t="s">
        <v>87</v>
      </c>
      <c r="E342" s="1158"/>
      <c r="F342" s="48" t="s">
        <v>103</v>
      </c>
      <c r="G342" s="141" t="s">
        <v>24</v>
      </c>
      <c r="H342" s="26">
        <v>2007</v>
      </c>
      <c r="I342" s="1432"/>
      <c r="J342" s="120">
        <v>75</v>
      </c>
      <c r="K342" s="116">
        <v>75</v>
      </c>
      <c r="L342" s="469">
        <v>75</v>
      </c>
      <c r="M342" s="116"/>
      <c r="N342" s="792">
        <f t="shared" si="37"/>
        <v>75</v>
      </c>
      <c r="O342" s="116">
        <v>75</v>
      </c>
      <c r="P342" s="116"/>
      <c r="Q342" s="116">
        <v>75</v>
      </c>
      <c r="R342" s="792">
        <f t="shared" si="38"/>
        <v>75</v>
      </c>
      <c r="S342" s="792">
        <f t="shared" si="39"/>
        <v>75</v>
      </c>
      <c r="T342" s="116"/>
      <c r="U342" s="116">
        <v>75</v>
      </c>
      <c r="V342" s="116"/>
      <c r="W342" s="116">
        <v>75</v>
      </c>
      <c r="X342" s="116"/>
      <c r="Y342" s="116">
        <v>75</v>
      </c>
      <c r="Z342" s="116">
        <v>75</v>
      </c>
      <c r="AA342" s="116">
        <v>75</v>
      </c>
      <c r="AB342" s="116">
        <v>74.099999999999994</v>
      </c>
      <c r="AC342" s="116">
        <v>68.900000000000006</v>
      </c>
      <c r="AD342" s="116">
        <v>62.8</v>
      </c>
      <c r="AE342" s="116">
        <v>56</v>
      </c>
      <c r="AF342" s="116">
        <v>49.2</v>
      </c>
      <c r="AG342" s="117">
        <v>43.2</v>
      </c>
      <c r="AH342" s="1102"/>
      <c r="AI342" s="1102"/>
    </row>
    <row r="343" spans="2:35" ht="13.5" thickBot="1" x14ac:dyDescent="0.25">
      <c r="B343" s="33"/>
      <c r="C343" s="33"/>
      <c r="D343" s="33"/>
      <c r="E343" s="33"/>
      <c r="F343" s="33"/>
      <c r="G343" s="912" t="s">
        <v>94</v>
      </c>
      <c r="H343" s="913"/>
      <c r="I343" s="913"/>
      <c r="J343" s="121">
        <f>MIN(J321:J342)</f>
        <v>75</v>
      </c>
      <c r="K343" s="49">
        <f>MIN(K321:K342)</f>
        <v>75</v>
      </c>
      <c r="L343" s="49">
        <f>MIN(L321:L342)</f>
        <v>75</v>
      </c>
      <c r="M343" s="49"/>
      <c r="N343" s="793">
        <f t="shared" si="37"/>
        <v>75</v>
      </c>
      <c r="O343" s="49">
        <f>MIN(O321:O342)</f>
        <v>75</v>
      </c>
      <c r="P343" s="49"/>
      <c r="Q343" s="49">
        <f>MIN(Q321:Q342)</f>
        <v>74.400000000000006</v>
      </c>
      <c r="R343" s="793">
        <f t="shared" si="38"/>
        <v>74.352000000000004</v>
      </c>
      <c r="S343" s="793">
        <f t="shared" si="39"/>
        <v>73.44</v>
      </c>
      <c r="T343" s="49"/>
      <c r="U343" s="49">
        <f>MIN(U321:U342)</f>
        <v>72</v>
      </c>
      <c r="V343" s="49"/>
      <c r="W343" s="49">
        <f>MIN(W321:W342)</f>
        <v>68.099999999999994</v>
      </c>
      <c r="X343" s="49"/>
      <c r="Y343" s="49">
        <f>MIN(Y321:Y342)</f>
        <v>62.1</v>
      </c>
      <c r="Z343" s="49">
        <f>MIN(Z321:Z342)</f>
        <v>61.2</v>
      </c>
      <c r="AA343" s="49">
        <f>MIN(AA321:AA342)</f>
        <v>60.6</v>
      </c>
      <c r="AB343" s="135"/>
      <c r="AC343" s="135"/>
      <c r="AD343" s="135"/>
      <c r="AE343" s="135"/>
      <c r="AF343" s="135"/>
      <c r="AG343" s="136"/>
      <c r="AH343" s="1103"/>
      <c r="AI343" s="1103"/>
    </row>
    <row r="344" spans="2:35" x14ac:dyDescent="0.2">
      <c r="B344" s="33"/>
      <c r="C344" s="33"/>
      <c r="D344" s="33"/>
      <c r="E344" s="33"/>
      <c r="F344" s="33"/>
      <c r="G344" s="33"/>
      <c r="H344" s="33"/>
      <c r="I344" s="15"/>
      <c r="J344" s="16"/>
      <c r="K344" s="16"/>
      <c r="L344" s="17"/>
      <c r="M344" s="17"/>
      <c r="N344" s="495"/>
      <c r="O344" s="17"/>
      <c r="P344" s="17"/>
      <c r="Q344" s="17"/>
      <c r="R344" s="495"/>
      <c r="S344" s="495"/>
      <c r="T344" s="17"/>
      <c r="U344" s="17"/>
      <c r="V344" s="17"/>
      <c r="W344" s="17"/>
      <c r="X344" s="17"/>
      <c r="Y344" s="17"/>
      <c r="Z344" s="17"/>
      <c r="AA344" s="17"/>
      <c r="AB344" s="17"/>
      <c r="AC344" s="17"/>
      <c r="AD344" s="17"/>
      <c r="AE344" s="17"/>
      <c r="AF344" s="17"/>
      <c r="AG344" s="17"/>
      <c r="AH344" s="17"/>
      <c r="AI344" s="17"/>
    </row>
    <row r="345" spans="2:35" ht="13.5" thickBot="1" x14ac:dyDescent="0.25">
      <c r="B345" s="33"/>
      <c r="C345" s="33"/>
      <c r="D345" s="33"/>
      <c r="E345" s="33"/>
      <c r="F345" s="33"/>
      <c r="G345" s="33"/>
      <c r="H345" s="33"/>
      <c r="I345" s="15"/>
      <c r="J345" s="16"/>
      <c r="K345" s="16"/>
      <c r="L345" s="17"/>
      <c r="M345" s="17"/>
      <c r="N345" s="495"/>
      <c r="O345" s="17"/>
      <c r="P345" s="17"/>
      <c r="Q345" s="17"/>
      <c r="R345" s="495"/>
      <c r="S345" s="495"/>
      <c r="T345" s="17"/>
      <c r="U345" s="17"/>
      <c r="V345" s="17"/>
      <c r="W345" s="17"/>
      <c r="X345" s="17"/>
      <c r="Y345" s="17"/>
      <c r="Z345" s="17"/>
      <c r="AA345" s="17"/>
      <c r="AB345" s="17"/>
      <c r="AC345" s="17"/>
      <c r="AD345" s="17"/>
      <c r="AE345" s="17"/>
      <c r="AF345" s="17"/>
      <c r="AG345" s="17"/>
      <c r="AH345" s="17"/>
      <c r="AI345" s="17"/>
    </row>
    <row r="346" spans="2:35" ht="12.75" customHeight="1" x14ac:dyDescent="0.2">
      <c r="B346" s="253"/>
      <c r="C346" s="254"/>
      <c r="D346" s="254"/>
      <c r="E346" s="254"/>
      <c r="F346" s="254"/>
      <c r="G346" s="254"/>
      <c r="H346" s="254"/>
      <c r="I346" s="255"/>
      <c r="J346" s="148" t="s">
        <v>95</v>
      </c>
      <c r="K346" s="149"/>
      <c r="L346" s="149"/>
      <c r="M346" s="149"/>
      <c r="N346" s="701"/>
      <c r="O346" s="149"/>
      <c r="P346" s="149"/>
      <c r="Q346" s="149"/>
      <c r="R346" s="701"/>
      <c r="S346" s="701"/>
      <c r="T346" s="149"/>
      <c r="U346" s="149"/>
      <c r="V346" s="149"/>
      <c r="W346" s="149"/>
      <c r="X346" s="149"/>
      <c r="Y346" s="149"/>
      <c r="Z346" s="149"/>
      <c r="AA346" s="149"/>
      <c r="AB346" s="149"/>
      <c r="AC346" s="149"/>
      <c r="AD346" s="149"/>
      <c r="AE346" s="149"/>
      <c r="AF346" s="149"/>
      <c r="AG346" s="150"/>
      <c r="AH346" s="1339" t="s">
        <v>473</v>
      </c>
      <c r="AI346" s="1339" t="s">
        <v>472</v>
      </c>
    </row>
    <row r="347" spans="2:35" x14ac:dyDescent="0.2">
      <c r="B347" s="256"/>
      <c r="C347" s="257"/>
      <c r="D347" s="257"/>
      <c r="E347" s="257"/>
      <c r="F347" s="257"/>
      <c r="G347" s="257"/>
      <c r="H347" s="257"/>
      <c r="I347" s="258"/>
      <c r="J347" s="259" t="s">
        <v>168</v>
      </c>
      <c r="K347" s="260"/>
      <c r="L347" s="260"/>
      <c r="M347" s="260"/>
      <c r="N347" s="747"/>
      <c r="O347" s="260"/>
      <c r="P347" s="260"/>
      <c r="Q347" s="260"/>
      <c r="R347" s="747"/>
      <c r="S347" s="747"/>
      <c r="T347" s="260"/>
      <c r="U347" s="260"/>
      <c r="V347" s="260"/>
      <c r="W347" s="260"/>
      <c r="X347" s="260"/>
      <c r="Y347" s="260"/>
      <c r="Z347" s="260"/>
      <c r="AA347" s="260"/>
      <c r="AB347" s="260"/>
      <c r="AC347" s="260"/>
      <c r="AD347" s="260"/>
      <c r="AE347" s="260"/>
      <c r="AF347" s="260"/>
      <c r="AG347" s="261"/>
      <c r="AH347" s="1345"/>
      <c r="AI347" s="1345"/>
    </row>
    <row r="348" spans="2:35" ht="13.5" thickBot="1" x14ac:dyDescent="0.25">
      <c r="B348" s="262"/>
      <c r="C348" s="263"/>
      <c r="D348" s="263"/>
      <c r="E348" s="263"/>
      <c r="F348" s="263"/>
      <c r="G348" s="263"/>
      <c r="H348" s="263"/>
      <c r="I348" s="264"/>
      <c r="J348" s="154"/>
      <c r="K348" s="155"/>
      <c r="L348" s="155"/>
      <c r="M348" s="155"/>
      <c r="N348" s="704"/>
      <c r="O348" s="155"/>
      <c r="P348" s="155"/>
      <c r="Q348" s="155"/>
      <c r="R348" s="704"/>
      <c r="S348" s="704"/>
      <c r="T348" s="155"/>
      <c r="U348" s="155"/>
      <c r="V348" s="155"/>
      <c r="W348" s="155"/>
      <c r="X348" s="155"/>
      <c r="Y348" s="155"/>
      <c r="Z348" s="155"/>
      <c r="AA348" s="155"/>
      <c r="AB348" s="155"/>
      <c r="AC348" s="155"/>
      <c r="AD348" s="155"/>
      <c r="AE348" s="155"/>
      <c r="AF348" s="155"/>
      <c r="AG348" s="156"/>
      <c r="AH348" s="1345"/>
      <c r="AI348" s="1345"/>
    </row>
    <row r="349" spans="2:35" ht="13.5" thickBot="1" x14ac:dyDescent="0.25">
      <c r="B349" s="157" t="s">
        <v>41</v>
      </c>
      <c r="C349" s="158" t="s">
        <v>42</v>
      </c>
      <c r="D349" s="159" t="s">
        <v>43</v>
      </c>
      <c r="E349" s="211"/>
      <c r="F349" s="212" t="s">
        <v>47</v>
      </c>
      <c r="G349" s="287" t="s">
        <v>30</v>
      </c>
      <c r="H349" s="238" t="s">
        <v>31</v>
      </c>
      <c r="I349" s="283" t="s">
        <v>2</v>
      </c>
      <c r="J349" s="244" t="s">
        <v>3</v>
      </c>
      <c r="K349" s="165" t="s">
        <v>5</v>
      </c>
      <c r="L349" s="164">
        <v>100</v>
      </c>
      <c r="M349" s="164">
        <v>150</v>
      </c>
      <c r="N349" s="783">
        <v>176</v>
      </c>
      <c r="O349" s="164">
        <v>200</v>
      </c>
      <c r="P349" s="164">
        <v>250</v>
      </c>
      <c r="Q349" s="164">
        <v>300</v>
      </c>
      <c r="R349" s="783">
        <v>302</v>
      </c>
      <c r="S349" s="783">
        <v>340</v>
      </c>
      <c r="T349" s="164">
        <v>350</v>
      </c>
      <c r="U349" s="164">
        <v>400</v>
      </c>
      <c r="V349" s="164">
        <v>450</v>
      </c>
      <c r="W349" s="164">
        <v>500</v>
      </c>
      <c r="X349" s="164">
        <v>550</v>
      </c>
      <c r="Y349" s="164">
        <v>600</v>
      </c>
      <c r="Z349" s="164">
        <v>650</v>
      </c>
      <c r="AA349" s="164">
        <v>700</v>
      </c>
      <c r="AB349" s="164">
        <v>750</v>
      </c>
      <c r="AC349" s="164">
        <v>800</v>
      </c>
      <c r="AD349" s="164">
        <v>850</v>
      </c>
      <c r="AE349" s="164">
        <v>900</v>
      </c>
      <c r="AF349" s="164">
        <v>950</v>
      </c>
      <c r="AG349" s="243">
        <v>1000</v>
      </c>
      <c r="AH349" s="1345"/>
      <c r="AI349" s="1345"/>
    </row>
    <row r="350" spans="2:35" x14ac:dyDescent="0.2">
      <c r="B350" s="1037" t="s">
        <v>106</v>
      </c>
      <c r="C350" s="1038" t="s">
        <v>108</v>
      </c>
      <c r="D350" s="1039" t="s">
        <v>74</v>
      </c>
      <c r="E350" s="1040"/>
      <c r="F350" s="1258" t="s">
        <v>214</v>
      </c>
      <c r="G350" s="1292" t="s">
        <v>24</v>
      </c>
      <c r="H350" s="239">
        <v>1989</v>
      </c>
      <c r="I350" s="1388" t="s">
        <v>252</v>
      </c>
      <c r="J350" s="265">
        <v>65</v>
      </c>
      <c r="K350" s="274"/>
      <c r="L350" s="200">
        <v>65</v>
      </c>
      <c r="M350" s="240"/>
      <c r="N350" s="788">
        <f>IF(M350="",IF(L350="","",(L350-(L350-O350)/($O$5-$L$5)*($N$5-$L$5))),(M350-(M350-O350)/($O$5-$M$5)*($N$5-$M$5)))</f>
        <v>65</v>
      </c>
      <c r="O350" s="240">
        <v>65</v>
      </c>
      <c r="P350" s="240"/>
      <c r="Q350" s="240">
        <v>65</v>
      </c>
      <c r="R350" s="788">
        <f>IF(Q350="","",(Q350-(Q350-U350)/($U$5-$Q$5)*($R$5-$Q$5)))</f>
        <v>65</v>
      </c>
      <c r="S350" s="788">
        <f>IF(Q350="","",(Q350-(Q350-U350)/($U$5-$Q$5)*($S$5-$Q$5)))</f>
        <v>65</v>
      </c>
      <c r="T350" s="240"/>
      <c r="U350" s="240">
        <v>65</v>
      </c>
      <c r="V350" s="240"/>
      <c r="W350" s="240">
        <v>65</v>
      </c>
      <c r="X350" s="240"/>
      <c r="Y350" s="240">
        <v>65</v>
      </c>
      <c r="Z350" s="240">
        <v>65</v>
      </c>
      <c r="AA350" s="240">
        <v>65</v>
      </c>
      <c r="AB350" s="240">
        <v>65</v>
      </c>
      <c r="AC350" s="240">
        <v>65</v>
      </c>
      <c r="AD350" s="240">
        <v>63.3</v>
      </c>
      <c r="AE350" s="240">
        <v>60.4</v>
      </c>
      <c r="AF350" s="240">
        <v>56.5</v>
      </c>
      <c r="AG350" s="241">
        <v>52.6</v>
      </c>
      <c r="AH350" s="1345"/>
      <c r="AI350" s="1345"/>
    </row>
    <row r="351" spans="2:35" x14ac:dyDescent="0.2">
      <c r="B351" s="1017"/>
      <c r="C351" s="1020"/>
      <c r="D351" s="1024"/>
      <c r="E351" s="1025"/>
      <c r="F351" s="1250"/>
      <c r="G351" s="1236"/>
      <c r="H351" s="176" t="s">
        <v>32</v>
      </c>
      <c r="I351" s="1389"/>
      <c r="J351" s="177"/>
      <c r="K351" s="178" t="s">
        <v>9</v>
      </c>
      <c r="L351" s="179">
        <v>65</v>
      </c>
      <c r="M351" s="178"/>
      <c r="N351" s="788">
        <f t="shared" ref="N351:N372" si="40">IF(M351="",IF(L351="","",(L351-(L351-O351)/($O$5-$L$5)*($N$5-$L$5))),(M351-(M351-O351)/($O$5-$M$5)*($N$5-$M$5)))</f>
        <v>65</v>
      </c>
      <c r="O351" s="179">
        <v>65</v>
      </c>
      <c r="P351" s="179"/>
      <c r="Q351" s="179">
        <v>65</v>
      </c>
      <c r="R351" s="788">
        <f t="shared" ref="R351:R372" si="41">IF(Q351="","",(Q351-(Q351-U351)/($U$5-$Q$5)*($R$5-$Q$5)))</f>
        <v>65</v>
      </c>
      <c r="S351" s="788">
        <f t="shared" ref="S351:S372" si="42">IF(Q351="","",(Q351-(Q351-U351)/($U$5-$Q$5)*($S$5-$Q$5)))</f>
        <v>65</v>
      </c>
      <c r="T351" s="178"/>
      <c r="U351" s="179">
        <v>65</v>
      </c>
      <c r="V351" s="179"/>
      <c r="W351" s="179">
        <v>65</v>
      </c>
      <c r="X351" s="179"/>
      <c r="Y351" s="179">
        <v>65</v>
      </c>
      <c r="Z351" s="179">
        <v>65</v>
      </c>
      <c r="AA351" s="179">
        <v>65</v>
      </c>
      <c r="AB351" s="179">
        <v>65</v>
      </c>
      <c r="AC351" s="179">
        <v>65</v>
      </c>
      <c r="AD351" s="179">
        <v>63.3</v>
      </c>
      <c r="AE351" s="179">
        <v>60.4</v>
      </c>
      <c r="AF351" s="179">
        <v>56.5</v>
      </c>
      <c r="AG351" s="180">
        <v>52.6</v>
      </c>
      <c r="AH351" s="1345"/>
      <c r="AI351" s="1345"/>
    </row>
    <row r="352" spans="2:35" x14ac:dyDescent="0.2">
      <c r="B352" s="1017"/>
      <c r="C352" s="1020"/>
      <c r="D352" s="1024"/>
      <c r="E352" s="1025"/>
      <c r="F352" s="1250"/>
      <c r="G352" s="1236"/>
      <c r="H352" s="176" t="s">
        <v>35</v>
      </c>
      <c r="I352" s="1389"/>
      <c r="J352" s="177"/>
      <c r="K352" s="178" t="s">
        <v>9</v>
      </c>
      <c r="L352" s="179">
        <v>65</v>
      </c>
      <c r="M352" s="178"/>
      <c r="N352" s="788">
        <f t="shared" si="40"/>
        <v>65</v>
      </c>
      <c r="O352" s="179">
        <v>65</v>
      </c>
      <c r="P352" s="179"/>
      <c r="Q352" s="179">
        <v>65</v>
      </c>
      <c r="R352" s="788">
        <f t="shared" si="41"/>
        <v>65</v>
      </c>
      <c r="S352" s="788">
        <f t="shared" si="42"/>
        <v>65</v>
      </c>
      <c r="T352" s="178"/>
      <c r="U352" s="179">
        <v>65</v>
      </c>
      <c r="V352" s="179"/>
      <c r="W352" s="179">
        <v>65</v>
      </c>
      <c r="X352" s="179"/>
      <c r="Y352" s="179">
        <v>65</v>
      </c>
      <c r="Z352" s="179">
        <v>65</v>
      </c>
      <c r="AA352" s="179">
        <v>65</v>
      </c>
      <c r="AB352" s="179">
        <v>65</v>
      </c>
      <c r="AC352" s="179">
        <v>65</v>
      </c>
      <c r="AD352" s="179">
        <v>63.3</v>
      </c>
      <c r="AE352" s="179">
        <v>60.4</v>
      </c>
      <c r="AF352" s="179">
        <v>56.5</v>
      </c>
      <c r="AG352" s="180">
        <v>52.6</v>
      </c>
      <c r="AH352" s="1345"/>
      <c r="AI352" s="1345"/>
    </row>
    <row r="353" spans="2:35" x14ac:dyDescent="0.2">
      <c r="B353" s="1018"/>
      <c r="C353" s="1021"/>
      <c r="D353" s="1026"/>
      <c r="E353" s="1027"/>
      <c r="F353" s="1251"/>
      <c r="G353" s="1237"/>
      <c r="H353" s="176" t="s">
        <v>10</v>
      </c>
      <c r="I353" s="1389"/>
      <c r="J353" s="177"/>
      <c r="K353" s="178" t="s">
        <v>9</v>
      </c>
      <c r="L353" s="179">
        <v>65</v>
      </c>
      <c r="M353" s="178"/>
      <c r="N353" s="788">
        <f t="shared" si="40"/>
        <v>65</v>
      </c>
      <c r="O353" s="179">
        <v>65</v>
      </c>
      <c r="P353" s="179"/>
      <c r="Q353" s="179">
        <v>65</v>
      </c>
      <c r="R353" s="788">
        <f t="shared" si="41"/>
        <v>65</v>
      </c>
      <c r="S353" s="788">
        <f t="shared" si="42"/>
        <v>65</v>
      </c>
      <c r="T353" s="178"/>
      <c r="U353" s="179">
        <v>65</v>
      </c>
      <c r="V353" s="179"/>
      <c r="W353" s="179">
        <v>65</v>
      </c>
      <c r="X353" s="179"/>
      <c r="Y353" s="179">
        <v>65</v>
      </c>
      <c r="Z353" s="179">
        <v>65</v>
      </c>
      <c r="AA353" s="179">
        <v>65</v>
      </c>
      <c r="AB353" s="179">
        <v>65</v>
      </c>
      <c r="AC353" s="179">
        <v>65</v>
      </c>
      <c r="AD353" s="179">
        <v>63.3</v>
      </c>
      <c r="AE353" s="179">
        <v>60.4</v>
      </c>
      <c r="AF353" s="179">
        <v>56.5</v>
      </c>
      <c r="AG353" s="180">
        <v>52.6</v>
      </c>
      <c r="AH353" s="1345"/>
      <c r="AI353" s="1345"/>
    </row>
    <row r="354" spans="2:35" x14ac:dyDescent="0.2">
      <c r="B354" s="1016" t="s">
        <v>102</v>
      </c>
      <c r="C354" s="1273" t="s">
        <v>207</v>
      </c>
      <c r="D354" s="1022" t="s">
        <v>75</v>
      </c>
      <c r="E354" s="1023"/>
      <c r="F354" s="1249" t="s">
        <v>214</v>
      </c>
      <c r="G354" s="1235" t="s">
        <v>24</v>
      </c>
      <c r="H354" s="176">
        <v>1992</v>
      </c>
      <c r="I354" s="1389"/>
      <c r="J354" s="267">
        <v>65</v>
      </c>
      <c r="K354" s="179">
        <v>65</v>
      </c>
      <c r="L354" s="179">
        <v>65</v>
      </c>
      <c r="M354" s="179"/>
      <c r="N354" s="788">
        <f t="shared" si="40"/>
        <v>65</v>
      </c>
      <c r="O354" s="179">
        <v>65</v>
      </c>
      <c r="P354" s="179"/>
      <c r="Q354" s="179">
        <v>65</v>
      </c>
      <c r="R354" s="788">
        <f t="shared" si="41"/>
        <v>65</v>
      </c>
      <c r="S354" s="788">
        <f t="shared" si="42"/>
        <v>65</v>
      </c>
      <c r="T354" s="179"/>
      <c r="U354" s="179">
        <v>65</v>
      </c>
      <c r="V354" s="179"/>
      <c r="W354" s="179">
        <v>65</v>
      </c>
      <c r="X354" s="179"/>
      <c r="Y354" s="179">
        <v>65</v>
      </c>
      <c r="Z354" s="179">
        <v>65</v>
      </c>
      <c r="AA354" s="179">
        <v>65</v>
      </c>
      <c r="AB354" s="179">
        <v>65</v>
      </c>
      <c r="AC354" s="179">
        <v>65</v>
      </c>
      <c r="AD354" s="179">
        <v>63.3</v>
      </c>
      <c r="AE354" s="179">
        <v>60.4</v>
      </c>
      <c r="AF354" s="179">
        <v>56.5</v>
      </c>
      <c r="AG354" s="180">
        <v>52.6</v>
      </c>
      <c r="AH354" s="1345"/>
      <c r="AI354" s="1345"/>
    </row>
    <row r="355" spans="2:35" x14ac:dyDescent="0.2">
      <c r="B355" s="1017"/>
      <c r="C355" s="1274"/>
      <c r="D355" s="1024"/>
      <c r="E355" s="1025"/>
      <c r="F355" s="1250"/>
      <c r="G355" s="1236"/>
      <c r="H355" s="176" t="s">
        <v>11</v>
      </c>
      <c r="I355" s="1389"/>
      <c r="J355" s="177"/>
      <c r="K355" s="178" t="s">
        <v>9</v>
      </c>
      <c r="L355" s="179">
        <v>65</v>
      </c>
      <c r="M355" s="178"/>
      <c r="N355" s="788">
        <f t="shared" si="40"/>
        <v>65</v>
      </c>
      <c r="O355" s="179">
        <v>65</v>
      </c>
      <c r="P355" s="179"/>
      <c r="Q355" s="179">
        <v>65</v>
      </c>
      <c r="R355" s="788">
        <f t="shared" si="41"/>
        <v>65</v>
      </c>
      <c r="S355" s="788">
        <f t="shared" si="42"/>
        <v>65</v>
      </c>
      <c r="T355" s="178"/>
      <c r="U355" s="179">
        <v>65</v>
      </c>
      <c r="V355" s="179"/>
      <c r="W355" s="179">
        <v>65</v>
      </c>
      <c r="X355" s="179"/>
      <c r="Y355" s="179">
        <v>65</v>
      </c>
      <c r="Z355" s="179">
        <v>65</v>
      </c>
      <c r="AA355" s="179">
        <v>65</v>
      </c>
      <c r="AB355" s="179">
        <v>65</v>
      </c>
      <c r="AC355" s="179">
        <v>65</v>
      </c>
      <c r="AD355" s="179">
        <v>63.3</v>
      </c>
      <c r="AE355" s="179">
        <v>60.4</v>
      </c>
      <c r="AF355" s="179">
        <v>56.5</v>
      </c>
      <c r="AG355" s="180">
        <v>52.6</v>
      </c>
      <c r="AH355" s="1345"/>
      <c r="AI355" s="1345"/>
    </row>
    <row r="356" spans="2:35" x14ac:dyDescent="0.2">
      <c r="B356" s="1017"/>
      <c r="C356" s="1274"/>
      <c r="D356" s="1024"/>
      <c r="E356" s="1025"/>
      <c r="F356" s="1250"/>
      <c r="G356" s="1236"/>
      <c r="H356" s="176" t="s">
        <v>12</v>
      </c>
      <c r="I356" s="1389"/>
      <c r="J356" s="177"/>
      <c r="K356" s="178" t="s">
        <v>9</v>
      </c>
      <c r="L356" s="179">
        <v>65</v>
      </c>
      <c r="M356" s="178"/>
      <c r="N356" s="788">
        <f t="shared" si="40"/>
        <v>65</v>
      </c>
      <c r="O356" s="179">
        <v>65</v>
      </c>
      <c r="P356" s="179"/>
      <c r="Q356" s="179">
        <v>65</v>
      </c>
      <c r="R356" s="788">
        <f t="shared" si="41"/>
        <v>65</v>
      </c>
      <c r="S356" s="788">
        <f t="shared" si="42"/>
        <v>65</v>
      </c>
      <c r="T356" s="178"/>
      <c r="U356" s="179">
        <v>65</v>
      </c>
      <c r="V356" s="179"/>
      <c r="W356" s="179">
        <v>65</v>
      </c>
      <c r="X356" s="179"/>
      <c r="Y356" s="179">
        <v>65</v>
      </c>
      <c r="Z356" s="179">
        <v>65</v>
      </c>
      <c r="AA356" s="179">
        <v>65</v>
      </c>
      <c r="AB356" s="179">
        <v>65</v>
      </c>
      <c r="AC356" s="179">
        <v>65</v>
      </c>
      <c r="AD356" s="179">
        <v>63.3</v>
      </c>
      <c r="AE356" s="179">
        <v>60.4</v>
      </c>
      <c r="AF356" s="179">
        <v>56.5</v>
      </c>
      <c r="AG356" s="180">
        <v>52.6</v>
      </c>
      <c r="AH356" s="1345"/>
      <c r="AI356" s="1345"/>
    </row>
    <row r="357" spans="2:35" x14ac:dyDescent="0.2">
      <c r="B357" s="1018"/>
      <c r="C357" s="1275"/>
      <c r="D357" s="1026"/>
      <c r="E357" s="1027"/>
      <c r="F357" s="1251"/>
      <c r="G357" s="1237"/>
      <c r="H357" s="176" t="s">
        <v>13</v>
      </c>
      <c r="I357" s="1389"/>
      <c r="J357" s="177"/>
      <c r="K357" s="178" t="s">
        <v>9</v>
      </c>
      <c r="L357" s="179">
        <v>65</v>
      </c>
      <c r="M357" s="178"/>
      <c r="N357" s="788">
        <f t="shared" si="40"/>
        <v>65</v>
      </c>
      <c r="O357" s="179">
        <v>65</v>
      </c>
      <c r="P357" s="179"/>
      <c r="Q357" s="179">
        <v>65</v>
      </c>
      <c r="R357" s="788">
        <f t="shared" si="41"/>
        <v>65</v>
      </c>
      <c r="S357" s="788">
        <f t="shared" si="42"/>
        <v>65</v>
      </c>
      <c r="T357" s="178"/>
      <c r="U357" s="179">
        <v>65</v>
      </c>
      <c r="V357" s="179"/>
      <c r="W357" s="179">
        <v>65</v>
      </c>
      <c r="X357" s="179"/>
      <c r="Y357" s="179">
        <v>65</v>
      </c>
      <c r="Z357" s="179">
        <v>65</v>
      </c>
      <c r="AA357" s="179">
        <v>65</v>
      </c>
      <c r="AB357" s="179">
        <v>65</v>
      </c>
      <c r="AC357" s="179">
        <v>65</v>
      </c>
      <c r="AD357" s="179">
        <v>63.3</v>
      </c>
      <c r="AE357" s="179">
        <v>60.4</v>
      </c>
      <c r="AF357" s="179">
        <v>56.5</v>
      </c>
      <c r="AG357" s="180">
        <v>52.6</v>
      </c>
      <c r="AH357" s="1345"/>
      <c r="AI357" s="1345"/>
    </row>
    <row r="358" spans="2:35" x14ac:dyDescent="0.2">
      <c r="B358" s="1016" t="s">
        <v>102</v>
      </c>
      <c r="C358" s="1273" t="s">
        <v>142</v>
      </c>
      <c r="D358" s="1022" t="s">
        <v>75</v>
      </c>
      <c r="E358" s="1023"/>
      <c r="F358" s="1249" t="s">
        <v>214</v>
      </c>
      <c r="G358" s="1235" t="s">
        <v>24</v>
      </c>
      <c r="H358" s="176">
        <v>1995</v>
      </c>
      <c r="I358" s="1389"/>
      <c r="J358" s="267">
        <v>65</v>
      </c>
      <c r="K358" s="179">
        <v>65</v>
      </c>
      <c r="L358" s="179">
        <v>65</v>
      </c>
      <c r="M358" s="179"/>
      <c r="N358" s="788">
        <f t="shared" si="40"/>
        <v>65</v>
      </c>
      <c r="O358" s="179">
        <v>65</v>
      </c>
      <c r="P358" s="179"/>
      <c r="Q358" s="179">
        <v>65</v>
      </c>
      <c r="R358" s="788">
        <f t="shared" si="41"/>
        <v>65</v>
      </c>
      <c r="S358" s="788">
        <f t="shared" si="42"/>
        <v>65</v>
      </c>
      <c r="T358" s="179"/>
      <c r="U358" s="179">
        <v>65</v>
      </c>
      <c r="V358" s="179"/>
      <c r="W358" s="179">
        <v>65</v>
      </c>
      <c r="X358" s="179"/>
      <c r="Y358" s="179">
        <v>65</v>
      </c>
      <c r="Z358" s="179">
        <v>65</v>
      </c>
      <c r="AA358" s="179">
        <v>65</v>
      </c>
      <c r="AB358" s="179">
        <v>65</v>
      </c>
      <c r="AC358" s="179">
        <v>65</v>
      </c>
      <c r="AD358" s="179">
        <v>63.3</v>
      </c>
      <c r="AE358" s="179">
        <v>60.4</v>
      </c>
      <c r="AF358" s="179">
        <v>56.5</v>
      </c>
      <c r="AG358" s="180">
        <v>52.6</v>
      </c>
      <c r="AH358" s="1345"/>
      <c r="AI358" s="1345"/>
    </row>
    <row r="359" spans="2:35" x14ac:dyDescent="0.2">
      <c r="B359" s="1017"/>
      <c r="C359" s="1274"/>
      <c r="D359" s="1024"/>
      <c r="E359" s="1025"/>
      <c r="F359" s="1250"/>
      <c r="G359" s="1236"/>
      <c r="H359" s="176" t="s">
        <v>26</v>
      </c>
      <c r="I359" s="1389"/>
      <c r="J359" s="177"/>
      <c r="K359" s="178" t="s">
        <v>9</v>
      </c>
      <c r="L359" s="179">
        <v>65</v>
      </c>
      <c r="M359" s="178"/>
      <c r="N359" s="788">
        <f t="shared" si="40"/>
        <v>65</v>
      </c>
      <c r="O359" s="179">
        <v>65</v>
      </c>
      <c r="P359" s="179"/>
      <c r="Q359" s="179">
        <v>65</v>
      </c>
      <c r="R359" s="788">
        <f t="shared" si="41"/>
        <v>65</v>
      </c>
      <c r="S359" s="788">
        <f t="shared" si="42"/>
        <v>65</v>
      </c>
      <c r="T359" s="178"/>
      <c r="U359" s="179">
        <v>65</v>
      </c>
      <c r="V359" s="179"/>
      <c r="W359" s="179">
        <v>65</v>
      </c>
      <c r="X359" s="179"/>
      <c r="Y359" s="179">
        <v>65</v>
      </c>
      <c r="Z359" s="179">
        <v>65</v>
      </c>
      <c r="AA359" s="179">
        <v>65</v>
      </c>
      <c r="AB359" s="179">
        <v>65</v>
      </c>
      <c r="AC359" s="179">
        <v>65</v>
      </c>
      <c r="AD359" s="179">
        <v>63.3</v>
      </c>
      <c r="AE359" s="179">
        <v>60.4</v>
      </c>
      <c r="AF359" s="179">
        <v>56.5</v>
      </c>
      <c r="AG359" s="180">
        <v>52.6</v>
      </c>
      <c r="AH359" s="1345"/>
      <c r="AI359" s="1345"/>
    </row>
    <row r="360" spans="2:35" x14ac:dyDescent="0.2">
      <c r="B360" s="1017"/>
      <c r="C360" s="1274"/>
      <c r="D360" s="1024"/>
      <c r="E360" s="1025"/>
      <c r="F360" s="1250"/>
      <c r="G360" s="1236"/>
      <c r="H360" s="176" t="s">
        <v>15</v>
      </c>
      <c r="I360" s="1389"/>
      <c r="J360" s="177"/>
      <c r="K360" s="178" t="s">
        <v>9</v>
      </c>
      <c r="L360" s="179">
        <v>65</v>
      </c>
      <c r="M360" s="178"/>
      <c r="N360" s="788">
        <f t="shared" si="40"/>
        <v>65</v>
      </c>
      <c r="O360" s="179">
        <v>65</v>
      </c>
      <c r="P360" s="179"/>
      <c r="Q360" s="179">
        <v>65</v>
      </c>
      <c r="R360" s="788">
        <f t="shared" si="41"/>
        <v>65</v>
      </c>
      <c r="S360" s="788">
        <f t="shared" si="42"/>
        <v>65</v>
      </c>
      <c r="T360" s="178"/>
      <c r="U360" s="179">
        <v>65</v>
      </c>
      <c r="V360" s="179"/>
      <c r="W360" s="179">
        <v>65</v>
      </c>
      <c r="X360" s="179"/>
      <c r="Y360" s="179">
        <v>65</v>
      </c>
      <c r="Z360" s="179">
        <v>65</v>
      </c>
      <c r="AA360" s="179">
        <v>65</v>
      </c>
      <c r="AB360" s="179">
        <v>65</v>
      </c>
      <c r="AC360" s="179">
        <v>65</v>
      </c>
      <c r="AD360" s="179">
        <v>63.3</v>
      </c>
      <c r="AE360" s="179">
        <v>60.4</v>
      </c>
      <c r="AF360" s="179">
        <v>56.5</v>
      </c>
      <c r="AG360" s="180">
        <v>52.6</v>
      </c>
      <c r="AH360" s="1345"/>
      <c r="AI360" s="1345"/>
    </row>
    <row r="361" spans="2:35" x14ac:dyDescent="0.2">
      <c r="B361" s="1018"/>
      <c r="C361" s="1275"/>
      <c r="D361" s="1026"/>
      <c r="E361" s="1027"/>
      <c r="F361" s="1251"/>
      <c r="G361" s="1237"/>
      <c r="H361" s="176" t="s">
        <v>27</v>
      </c>
      <c r="I361" s="1389"/>
      <c r="J361" s="177"/>
      <c r="K361" s="178" t="s">
        <v>9</v>
      </c>
      <c r="L361" s="179">
        <v>65</v>
      </c>
      <c r="M361" s="178"/>
      <c r="N361" s="788">
        <f t="shared" si="40"/>
        <v>65</v>
      </c>
      <c r="O361" s="179">
        <v>65</v>
      </c>
      <c r="P361" s="179"/>
      <c r="Q361" s="179">
        <v>65</v>
      </c>
      <c r="R361" s="788">
        <f t="shared" si="41"/>
        <v>65</v>
      </c>
      <c r="S361" s="788">
        <f t="shared" si="42"/>
        <v>65</v>
      </c>
      <c r="T361" s="178"/>
      <c r="U361" s="179">
        <v>65</v>
      </c>
      <c r="V361" s="179"/>
      <c r="W361" s="179">
        <v>65</v>
      </c>
      <c r="X361" s="179"/>
      <c r="Y361" s="179">
        <v>65</v>
      </c>
      <c r="Z361" s="179">
        <v>65</v>
      </c>
      <c r="AA361" s="179">
        <v>65</v>
      </c>
      <c r="AB361" s="179">
        <v>65</v>
      </c>
      <c r="AC361" s="179">
        <v>65</v>
      </c>
      <c r="AD361" s="179">
        <v>63.3</v>
      </c>
      <c r="AE361" s="179">
        <v>60.4</v>
      </c>
      <c r="AF361" s="179">
        <v>56.5</v>
      </c>
      <c r="AG361" s="180">
        <v>52.6</v>
      </c>
      <c r="AH361" s="1345"/>
      <c r="AI361" s="1345"/>
    </row>
    <row r="362" spans="2:35" x14ac:dyDescent="0.2">
      <c r="B362" s="1016" t="s">
        <v>102</v>
      </c>
      <c r="C362" s="183" t="s">
        <v>200</v>
      </c>
      <c r="D362" s="1022" t="s">
        <v>75</v>
      </c>
      <c r="E362" s="1023"/>
      <c r="F362" s="1249" t="s">
        <v>214</v>
      </c>
      <c r="G362" s="1235" t="s">
        <v>24</v>
      </c>
      <c r="H362" s="176">
        <v>1998</v>
      </c>
      <c r="I362" s="1389"/>
      <c r="J362" s="267">
        <v>65</v>
      </c>
      <c r="K362" s="179">
        <v>65</v>
      </c>
      <c r="L362" s="179">
        <v>65</v>
      </c>
      <c r="M362" s="179"/>
      <c r="N362" s="788">
        <f t="shared" si="40"/>
        <v>65</v>
      </c>
      <c r="O362" s="179">
        <v>65</v>
      </c>
      <c r="P362" s="179"/>
      <c r="Q362" s="179">
        <v>65</v>
      </c>
      <c r="R362" s="788">
        <f t="shared" si="41"/>
        <v>65</v>
      </c>
      <c r="S362" s="788">
        <f t="shared" si="42"/>
        <v>65</v>
      </c>
      <c r="T362" s="179"/>
      <c r="U362" s="179">
        <v>65</v>
      </c>
      <c r="V362" s="179"/>
      <c r="W362" s="179">
        <v>65</v>
      </c>
      <c r="X362" s="179"/>
      <c r="Y362" s="179">
        <v>65</v>
      </c>
      <c r="Z362" s="179">
        <v>65</v>
      </c>
      <c r="AA362" s="179">
        <v>65</v>
      </c>
      <c r="AB362" s="179">
        <v>65</v>
      </c>
      <c r="AC362" s="179">
        <v>65</v>
      </c>
      <c r="AD362" s="179">
        <v>63.3</v>
      </c>
      <c r="AE362" s="179">
        <v>60.4</v>
      </c>
      <c r="AF362" s="179">
        <v>56.5</v>
      </c>
      <c r="AG362" s="180">
        <v>52.6</v>
      </c>
      <c r="AH362" s="1345"/>
      <c r="AI362" s="1345"/>
    </row>
    <row r="363" spans="2:35" x14ac:dyDescent="0.2">
      <c r="B363" s="1017"/>
      <c r="C363" s="1019" t="s">
        <v>143</v>
      </c>
      <c r="D363" s="1024"/>
      <c r="E363" s="1025"/>
      <c r="F363" s="1250"/>
      <c r="G363" s="1236"/>
      <c r="H363" s="176" t="s">
        <v>17</v>
      </c>
      <c r="I363" s="1389"/>
      <c r="J363" s="267">
        <v>65</v>
      </c>
      <c r="K363" s="179">
        <v>65</v>
      </c>
      <c r="L363" s="179">
        <v>65</v>
      </c>
      <c r="M363" s="179"/>
      <c r="N363" s="788">
        <f t="shared" si="40"/>
        <v>64.087999999999994</v>
      </c>
      <c r="O363" s="179">
        <v>63.8</v>
      </c>
      <c r="P363" s="179"/>
      <c r="Q363" s="179">
        <v>62.5</v>
      </c>
      <c r="R363" s="788">
        <f t="shared" si="41"/>
        <v>62.5</v>
      </c>
      <c r="S363" s="788">
        <f t="shared" si="42"/>
        <v>62.5</v>
      </c>
      <c r="T363" s="179"/>
      <c r="U363" s="179">
        <v>62.5</v>
      </c>
      <c r="V363" s="179"/>
      <c r="W363" s="179">
        <v>62.5</v>
      </c>
      <c r="X363" s="179"/>
      <c r="Y363" s="179">
        <v>62.5</v>
      </c>
      <c r="Z363" s="179">
        <v>62.5</v>
      </c>
      <c r="AA363" s="179">
        <v>62.5</v>
      </c>
      <c r="AB363" s="179">
        <v>62.5</v>
      </c>
      <c r="AC363" s="179">
        <v>62.5</v>
      </c>
      <c r="AD363" s="179">
        <v>62.5</v>
      </c>
      <c r="AE363" s="179">
        <v>60.8</v>
      </c>
      <c r="AF363" s="179">
        <v>57.8</v>
      </c>
      <c r="AG363" s="180">
        <v>54.2</v>
      </c>
      <c r="AH363" s="1345"/>
      <c r="AI363" s="1345"/>
    </row>
    <row r="364" spans="2:35" x14ac:dyDescent="0.2">
      <c r="B364" s="1018"/>
      <c r="C364" s="1021"/>
      <c r="D364" s="1026"/>
      <c r="E364" s="1027"/>
      <c r="F364" s="1251"/>
      <c r="G364" s="1237"/>
      <c r="H364" s="176" t="s">
        <v>18</v>
      </c>
      <c r="I364" s="1389"/>
      <c r="J364" s="177"/>
      <c r="K364" s="178" t="s">
        <v>9</v>
      </c>
      <c r="L364" s="179">
        <v>65</v>
      </c>
      <c r="M364" s="178"/>
      <c r="N364" s="788">
        <f t="shared" si="40"/>
        <v>64.087999999999994</v>
      </c>
      <c r="O364" s="179">
        <v>63.8</v>
      </c>
      <c r="P364" s="179"/>
      <c r="Q364" s="179">
        <v>62.5</v>
      </c>
      <c r="R364" s="788">
        <f t="shared" si="41"/>
        <v>62.5</v>
      </c>
      <c r="S364" s="788">
        <f t="shared" si="42"/>
        <v>62.5</v>
      </c>
      <c r="T364" s="178"/>
      <c r="U364" s="179">
        <v>62.5</v>
      </c>
      <c r="V364" s="179"/>
      <c r="W364" s="179">
        <v>62.5</v>
      </c>
      <c r="X364" s="179"/>
      <c r="Y364" s="179">
        <v>62.5</v>
      </c>
      <c r="Z364" s="179">
        <v>62.5</v>
      </c>
      <c r="AA364" s="179">
        <v>62.5</v>
      </c>
      <c r="AB364" s="179">
        <v>62.5</v>
      </c>
      <c r="AC364" s="179">
        <v>62.5</v>
      </c>
      <c r="AD364" s="179">
        <v>62.5</v>
      </c>
      <c r="AE364" s="179">
        <v>60.8</v>
      </c>
      <c r="AF364" s="179">
        <v>57.8</v>
      </c>
      <c r="AG364" s="180">
        <v>54.2</v>
      </c>
      <c r="AH364" s="1345"/>
      <c r="AI364" s="1345"/>
    </row>
    <row r="365" spans="2:35" x14ac:dyDescent="0.2">
      <c r="B365" s="1016" t="s">
        <v>102</v>
      </c>
      <c r="C365" s="1019" t="s">
        <v>200</v>
      </c>
      <c r="D365" s="1022" t="s">
        <v>75</v>
      </c>
      <c r="E365" s="1023"/>
      <c r="F365" s="1249" t="s">
        <v>214</v>
      </c>
      <c r="G365" s="1235" t="s">
        <v>24</v>
      </c>
      <c r="H365" s="176">
        <v>2001</v>
      </c>
      <c r="I365" s="1389"/>
      <c r="J365" s="267">
        <v>65</v>
      </c>
      <c r="K365" s="179">
        <v>65</v>
      </c>
      <c r="L365" s="179">
        <v>65</v>
      </c>
      <c r="M365" s="179"/>
      <c r="N365" s="788">
        <f t="shared" si="40"/>
        <v>64.087999999999994</v>
      </c>
      <c r="O365" s="179">
        <v>63.8</v>
      </c>
      <c r="P365" s="179"/>
      <c r="Q365" s="179">
        <v>62.5</v>
      </c>
      <c r="R365" s="788">
        <f t="shared" si="41"/>
        <v>62.5</v>
      </c>
      <c r="S365" s="788">
        <f t="shared" si="42"/>
        <v>62.5</v>
      </c>
      <c r="T365" s="179"/>
      <c r="U365" s="179">
        <v>62.5</v>
      </c>
      <c r="V365" s="179"/>
      <c r="W365" s="179">
        <v>62.5</v>
      </c>
      <c r="X365" s="179"/>
      <c r="Y365" s="179">
        <v>62.5</v>
      </c>
      <c r="Z365" s="179">
        <v>62.5</v>
      </c>
      <c r="AA365" s="179">
        <v>62.5</v>
      </c>
      <c r="AB365" s="179">
        <v>62.5</v>
      </c>
      <c r="AC365" s="179">
        <v>62.5</v>
      </c>
      <c r="AD365" s="179">
        <v>62.5</v>
      </c>
      <c r="AE365" s="179">
        <v>60.8</v>
      </c>
      <c r="AF365" s="179">
        <v>57.8</v>
      </c>
      <c r="AG365" s="180">
        <v>54.2</v>
      </c>
      <c r="AH365" s="1345"/>
      <c r="AI365" s="1345"/>
    </row>
    <row r="366" spans="2:35" x14ac:dyDescent="0.2">
      <c r="B366" s="1017"/>
      <c r="C366" s="1020"/>
      <c r="D366" s="1024"/>
      <c r="E366" s="1025"/>
      <c r="F366" s="1250"/>
      <c r="G366" s="1236"/>
      <c r="H366" s="176" t="s">
        <v>20</v>
      </c>
      <c r="I366" s="1389"/>
      <c r="J366" s="177"/>
      <c r="K366" s="178" t="s">
        <v>9</v>
      </c>
      <c r="L366" s="179">
        <v>65</v>
      </c>
      <c r="M366" s="178"/>
      <c r="N366" s="788">
        <f t="shared" si="40"/>
        <v>64.087999999999994</v>
      </c>
      <c r="O366" s="179">
        <v>63.8</v>
      </c>
      <c r="P366" s="179"/>
      <c r="Q366" s="179">
        <v>62.5</v>
      </c>
      <c r="R366" s="788">
        <f t="shared" si="41"/>
        <v>62.5</v>
      </c>
      <c r="S366" s="788">
        <f t="shared" si="42"/>
        <v>62.5</v>
      </c>
      <c r="T366" s="178"/>
      <c r="U366" s="179">
        <v>62.5</v>
      </c>
      <c r="V366" s="179"/>
      <c r="W366" s="179">
        <v>62.5</v>
      </c>
      <c r="X366" s="179"/>
      <c r="Y366" s="179">
        <v>62.5</v>
      </c>
      <c r="Z366" s="179">
        <v>62.5</v>
      </c>
      <c r="AA366" s="179">
        <v>62.5</v>
      </c>
      <c r="AB366" s="179">
        <v>62.5</v>
      </c>
      <c r="AC366" s="179">
        <v>62.5</v>
      </c>
      <c r="AD366" s="179">
        <v>62.5</v>
      </c>
      <c r="AE366" s="179">
        <v>60.8</v>
      </c>
      <c r="AF366" s="179">
        <v>57.8</v>
      </c>
      <c r="AG366" s="180">
        <v>54.2</v>
      </c>
      <c r="AH366" s="1345"/>
      <c r="AI366" s="1345"/>
    </row>
    <row r="367" spans="2:35" x14ac:dyDescent="0.2">
      <c r="B367" s="1018"/>
      <c r="C367" s="1021"/>
      <c r="D367" s="1026"/>
      <c r="E367" s="1027"/>
      <c r="F367" s="1251"/>
      <c r="G367" s="1237"/>
      <c r="H367" s="176" t="s">
        <v>21</v>
      </c>
      <c r="I367" s="1389"/>
      <c r="J367" s="177"/>
      <c r="K367" s="178" t="s">
        <v>9</v>
      </c>
      <c r="L367" s="179">
        <v>65</v>
      </c>
      <c r="M367" s="178"/>
      <c r="N367" s="788">
        <f t="shared" si="40"/>
        <v>64.087999999999994</v>
      </c>
      <c r="O367" s="179">
        <v>63.8</v>
      </c>
      <c r="P367" s="179"/>
      <c r="Q367" s="179">
        <v>62.5</v>
      </c>
      <c r="R367" s="788">
        <f t="shared" si="41"/>
        <v>62.5</v>
      </c>
      <c r="S367" s="788">
        <f t="shared" si="42"/>
        <v>62.5</v>
      </c>
      <c r="T367" s="178"/>
      <c r="U367" s="179">
        <v>62.5</v>
      </c>
      <c r="V367" s="179"/>
      <c r="W367" s="179">
        <v>62.5</v>
      </c>
      <c r="X367" s="179"/>
      <c r="Y367" s="179">
        <v>62.5</v>
      </c>
      <c r="Z367" s="179">
        <v>62.5</v>
      </c>
      <c r="AA367" s="179">
        <v>62.5</v>
      </c>
      <c r="AB367" s="179">
        <v>62.5</v>
      </c>
      <c r="AC367" s="179">
        <v>62.5</v>
      </c>
      <c r="AD367" s="179">
        <v>62.5</v>
      </c>
      <c r="AE367" s="179">
        <v>60.8</v>
      </c>
      <c r="AF367" s="179">
        <v>57.8</v>
      </c>
      <c r="AG367" s="180">
        <v>54.2</v>
      </c>
      <c r="AH367" s="1345"/>
      <c r="AI367" s="1345"/>
    </row>
    <row r="368" spans="2:35" x14ac:dyDescent="0.2">
      <c r="B368" s="1016" t="s">
        <v>102</v>
      </c>
      <c r="C368" s="1019" t="s">
        <v>144</v>
      </c>
      <c r="D368" s="1022" t="s">
        <v>75</v>
      </c>
      <c r="E368" s="1023"/>
      <c r="F368" s="1249" t="s">
        <v>214</v>
      </c>
      <c r="G368" s="1235" t="s">
        <v>24</v>
      </c>
      <c r="H368" s="176">
        <v>2004</v>
      </c>
      <c r="I368" s="1389"/>
      <c r="J368" s="267">
        <v>65</v>
      </c>
      <c r="K368" s="179">
        <v>65</v>
      </c>
      <c r="L368" s="179">
        <v>65</v>
      </c>
      <c r="M368" s="179"/>
      <c r="N368" s="788">
        <f t="shared" si="40"/>
        <v>64.087999999999994</v>
      </c>
      <c r="O368" s="179">
        <v>63.8</v>
      </c>
      <c r="P368" s="179"/>
      <c r="Q368" s="179">
        <v>62.5</v>
      </c>
      <c r="R368" s="788">
        <f t="shared" si="41"/>
        <v>62.5</v>
      </c>
      <c r="S368" s="788">
        <f t="shared" si="42"/>
        <v>62.5</v>
      </c>
      <c r="T368" s="179"/>
      <c r="U368" s="179">
        <v>62.5</v>
      </c>
      <c r="V368" s="179"/>
      <c r="W368" s="179">
        <v>62.5</v>
      </c>
      <c r="X368" s="179"/>
      <c r="Y368" s="179">
        <v>62.5</v>
      </c>
      <c r="Z368" s="179">
        <v>62.5</v>
      </c>
      <c r="AA368" s="179">
        <v>62.5</v>
      </c>
      <c r="AB368" s="179">
        <v>62.5</v>
      </c>
      <c r="AC368" s="179">
        <v>62.5</v>
      </c>
      <c r="AD368" s="179">
        <v>62.5</v>
      </c>
      <c r="AE368" s="179">
        <v>60.8</v>
      </c>
      <c r="AF368" s="179">
        <v>57.8</v>
      </c>
      <c r="AG368" s="180">
        <v>54.2</v>
      </c>
      <c r="AH368" s="1345"/>
      <c r="AI368" s="1345"/>
    </row>
    <row r="369" spans="2:35" x14ac:dyDescent="0.2">
      <c r="B369" s="1017"/>
      <c r="C369" s="1020"/>
      <c r="D369" s="1024"/>
      <c r="E369" s="1025"/>
      <c r="F369" s="1250"/>
      <c r="G369" s="1236"/>
      <c r="H369" s="176" t="s">
        <v>22</v>
      </c>
      <c r="I369" s="1389"/>
      <c r="J369" s="177"/>
      <c r="K369" s="178" t="s">
        <v>9</v>
      </c>
      <c r="L369" s="179">
        <v>65</v>
      </c>
      <c r="M369" s="178"/>
      <c r="N369" s="788">
        <f t="shared" si="40"/>
        <v>64.087999999999994</v>
      </c>
      <c r="O369" s="179">
        <v>63.8</v>
      </c>
      <c r="P369" s="179"/>
      <c r="Q369" s="179">
        <v>62.5</v>
      </c>
      <c r="R369" s="788">
        <f t="shared" si="41"/>
        <v>62.5</v>
      </c>
      <c r="S369" s="788">
        <f t="shared" si="42"/>
        <v>62.5</v>
      </c>
      <c r="T369" s="178"/>
      <c r="U369" s="179">
        <v>62.5</v>
      </c>
      <c r="V369" s="179"/>
      <c r="W369" s="179">
        <v>62.5</v>
      </c>
      <c r="X369" s="179"/>
      <c r="Y369" s="179">
        <v>62.5</v>
      </c>
      <c r="Z369" s="179">
        <v>62.5</v>
      </c>
      <c r="AA369" s="179">
        <v>62.5</v>
      </c>
      <c r="AB369" s="179">
        <v>62.5</v>
      </c>
      <c r="AC369" s="179">
        <v>62.5</v>
      </c>
      <c r="AD369" s="179">
        <v>62.5</v>
      </c>
      <c r="AE369" s="179">
        <v>60.8</v>
      </c>
      <c r="AF369" s="179">
        <v>57.8</v>
      </c>
      <c r="AG369" s="180">
        <v>54.2</v>
      </c>
      <c r="AH369" s="1345"/>
      <c r="AI369" s="1345"/>
    </row>
    <row r="370" spans="2:35" x14ac:dyDescent="0.2">
      <c r="B370" s="1018"/>
      <c r="C370" s="1021"/>
      <c r="D370" s="1026"/>
      <c r="E370" s="1027"/>
      <c r="F370" s="1251"/>
      <c r="G370" s="1237"/>
      <c r="H370" s="176" t="s">
        <v>23</v>
      </c>
      <c r="I370" s="1389"/>
      <c r="J370" s="177"/>
      <c r="K370" s="178" t="s">
        <v>9</v>
      </c>
      <c r="L370" s="179">
        <v>65</v>
      </c>
      <c r="M370" s="178"/>
      <c r="N370" s="788">
        <f t="shared" si="40"/>
        <v>64.087999999999994</v>
      </c>
      <c r="O370" s="179">
        <v>63.8</v>
      </c>
      <c r="P370" s="179"/>
      <c r="Q370" s="179">
        <v>62.5</v>
      </c>
      <c r="R370" s="788">
        <f t="shared" si="41"/>
        <v>62.5</v>
      </c>
      <c r="S370" s="788">
        <f t="shared" si="42"/>
        <v>62.5</v>
      </c>
      <c r="T370" s="178"/>
      <c r="U370" s="179">
        <v>62.5</v>
      </c>
      <c r="V370" s="179"/>
      <c r="W370" s="179">
        <v>62.5</v>
      </c>
      <c r="X370" s="179"/>
      <c r="Y370" s="179">
        <v>62.5</v>
      </c>
      <c r="Z370" s="179">
        <v>62.5</v>
      </c>
      <c r="AA370" s="179">
        <v>62.5</v>
      </c>
      <c r="AB370" s="179">
        <v>62.5</v>
      </c>
      <c r="AC370" s="179">
        <v>62.5</v>
      </c>
      <c r="AD370" s="179">
        <v>62.5</v>
      </c>
      <c r="AE370" s="179">
        <v>60.8</v>
      </c>
      <c r="AF370" s="179">
        <v>57.8</v>
      </c>
      <c r="AG370" s="180">
        <v>54.2</v>
      </c>
      <c r="AH370" s="1345"/>
      <c r="AI370" s="1345"/>
    </row>
    <row r="371" spans="2:35" ht="13.5" thickBot="1" x14ac:dyDescent="0.25">
      <c r="B371" s="187" t="s">
        <v>102</v>
      </c>
      <c r="C371" s="220" t="s">
        <v>162</v>
      </c>
      <c r="D371" s="1247" t="s">
        <v>87</v>
      </c>
      <c r="E371" s="1248"/>
      <c r="F371" s="227" t="s">
        <v>214</v>
      </c>
      <c r="G371" s="193" t="s">
        <v>24</v>
      </c>
      <c r="H371" s="188">
        <v>2007</v>
      </c>
      <c r="I371" s="1390"/>
      <c r="J371" s="269">
        <v>65</v>
      </c>
      <c r="K371" s="225">
        <v>65</v>
      </c>
      <c r="L371" s="174">
        <v>65</v>
      </c>
      <c r="M371" s="225"/>
      <c r="N371" s="792">
        <f t="shared" si="40"/>
        <v>64.087999999999994</v>
      </c>
      <c r="O371" s="225">
        <v>63.8</v>
      </c>
      <c r="P371" s="225"/>
      <c r="Q371" s="225">
        <v>62.5</v>
      </c>
      <c r="R371" s="792">
        <f t="shared" si="41"/>
        <v>62.5</v>
      </c>
      <c r="S371" s="792">
        <f t="shared" si="42"/>
        <v>62.5</v>
      </c>
      <c r="T371" s="225"/>
      <c r="U371" s="225">
        <v>62.5</v>
      </c>
      <c r="V371" s="225"/>
      <c r="W371" s="225">
        <v>62.5</v>
      </c>
      <c r="X371" s="225"/>
      <c r="Y371" s="225">
        <v>62.5</v>
      </c>
      <c r="Z371" s="225">
        <v>62.5</v>
      </c>
      <c r="AA371" s="225">
        <v>62.5</v>
      </c>
      <c r="AB371" s="225">
        <v>62.5</v>
      </c>
      <c r="AC371" s="225">
        <v>62.5</v>
      </c>
      <c r="AD371" s="225">
        <v>62.5</v>
      </c>
      <c r="AE371" s="225">
        <v>60.8</v>
      </c>
      <c r="AF371" s="225">
        <v>57.8</v>
      </c>
      <c r="AG371" s="226">
        <v>54.2</v>
      </c>
      <c r="AH371" s="1345"/>
      <c r="AI371" s="1345"/>
    </row>
    <row r="372" spans="2:35" ht="13.5" thickBot="1" x14ac:dyDescent="0.25">
      <c r="B372" s="143"/>
      <c r="C372" s="143"/>
      <c r="D372" s="143"/>
      <c r="E372" s="143"/>
      <c r="F372" s="143"/>
      <c r="G372" s="196" t="s">
        <v>94</v>
      </c>
      <c r="H372" s="197"/>
      <c r="I372" s="288"/>
      <c r="J372" s="202">
        <f>MIN(J350:J371)</f>
        <v>65</v>
      </c>
      <c r="K372" s="199">
        <f>MIN(K350:K371)</f>
        <v>65</v>
      </c>
      <c r="L372" s="199">
        <f>MIN(L350:L371)</f>
        <v>65</v>
      </c>
      <c r="M372" s="199"/>
      <c r="N372" s="793">
        <f t="shared" si="40"/>
        <v>64.087999999999994</v>
      </c>
      <c r="O372" s="199">
        <f>MIN(O350:O371)</f>
        <v>63.8</v>
      </c>
      <c r="P372" s="199"/>
      <c r="Q372" s="199">
        <f>MIN(Q350:Q371)</f>
        <v>62.5</v>
      </c>
      <c r="R372" s="793">
        <f t="shared" si="41"/>
        <v>62.5</v>
      </c>
      <c r="S372" s="793">
        <f t="shared" si="42"/>
        <v>62.5</v>
      </c>
      <c r="T372" s="199"/>
      <c r="U372" s="199">
        <f>MIN(U350:U371)</f>
        <v>62.5</v>
      </c>
      <c r="V372" s="199"/>
      <c r="W372" s="199">
        <f>MIN(W350:W371)</f>
        <v>62.5</v>
      </c>
      <c r="X372" s="199"/>
      <c r="Y372" s="199">
        <f>MIN(Y350:Y371)</f>
        <v>62.5</v>
      </c>
      <c r="Z372" s="199">
        <f>MIN(Z350:Z371)</f>
        <v>62.5</v>
      </c>
      <c r="AA372" s="199">
        <f>MIN(AA350:AA371)</f>
        <v>62.5</v>
      </c>
      <c r="AB372" s="302"/>
      <c r="AC372" s="302"/>
      <c r="AD372" s="302"/>
      <c r="AE372" s="302"/>
      <c r="AF372" s="302"/>
      <c r="AG372" s="303"/>
      <c r="AH372" s="1346"/>
      <c r="AI372" s="1346"/>
    </row>
    <row r="373" spans="2:35" x14ac:dyDescent="0.2">
      <c r="B373" s="33"/>
      <c r="C373" s="33"/>
      <c r="D373" s="33"/>
      <c r="E373" s="33"/>
      <c r="F373" s="33"/>
      <c r="G373" s="33"/>
      <c r="H373" s="33"/>
      <c r="I373" s="15"/>
      <c r="J373" s="16"/>
      <c r="K373" s="16"/>
      <c r="L373" s="17"/>
      <c r="M373" s="17"/>
      <c r="N373" s="495"/>
      <c r="O373" s="17"/>
      <c r="P373" s="17"/>
      <c r="Q373" s="17"/>
      <c r="R373" s="495"/>
      <c r="S373" s="495"/>
      <c r="T373" s="17"/>
      <c r="U373" s="17"/>
      <c r="V373" s="17"/>
      <c r="W373" s="17"/>
      <c r="X373" s="17"/>
      <c r="Y373" s="17"/>
      <c r="Z373" s="17"/>
      <c r="AA373" s="17"/>
      <c r="AB373" s="17"/>
      <c r="AC373" s="17"/>
      <c r="AD373" s="17"/>
      <c r="AE373" s="17"/>
      <c r="AF373" s="17"/>
      <c r="AG373" s="17"/>
      <c r="AH373" s="17"/>
      <c r="AI373" s="17"/>
    </row>
    <row r="374" spans="2:35" x14ac:dyDescent="0.2">
      <c r="B374" s="33"/>
      <c r="C374" s="33"/>
      <c r="D374" s="33"/>
      <c r="E374" s="33"/>
      <c r="F374" s="33"/>
      <c r="G374" s="33"/>
      <c r="H374" s="33"/>
      <c r="I374" s="15"/>
      <c r="J374" s="16"/>
      <c r="K374" s="16"/>
      <c r="L374" s="17"/>
      <c r="M374" s="17"/>
      <c r="N374" s="495"/>
      <c r="O374" s="17"/>
      <c r="P374" s="17"/>
      <c r="Q374" s="17"/>
      <c r="R374" s="495"/>
      <c r="S374" s="495"/>
      <c r="T374" s="17"/>
      <c r="U374" s="17"/>
      <c r="V374" s="17"/>
      <c r="W374" s="17"/>
      <c r="X374" s="17"/>
      <c r="Y374" s="17"/>
      <c r="Z374" s="17"/>
      <c r="AA374" s="17"/>
      <c r="AB374" s="17"/>
      <c r="AC374" s="17"/>
      <c r="AD374" s="17"/>
      <c r="AE374" s="17"/>
      <c r="AF374" s="17"/>
      <c r="AG374" s="17"/>
      <c r="AH374" s="17"/>
      <c r="AI374" s="17"/>
    </row>
    <row r="375" spans="2:35" ht="13.5" thickBot="1" x14ac:dyDescent="0.25">
      <c r="B375" s="33"/>
      <c r="C375" s="33"/>
      <c r="D375" s="33"/>
      <c r="E375" s="33"/>
      <c r="F375" s="33"/>
      <c r="G375" s="33"/>
      <c r="H375" s="33"/>
      <c r="I375" s="15"/>
      <c r="J375" s="16"/>
      <c r="K375" s="16"/>
      <c r="L375" s="17"/>
      <c r="M375" s="17"/>
      <c r="N375" s="495"/>
      <c r="O375" s="17"/>
      <c r="P375" s="17"/>
      <c r="Q375" s="17"/>
      <c r="R375" s="495"/>
      <c r="S375" s="495"/>
      <c r="T375" s="17"/>
      <c r="U375" s="17"/>
      <c r="V375" s="17"/>
      <c r="W375" s="17"/>
      <c r="X375" s="17"/>
      <c r="Y375" s="17"/>
      <c r="Z375" s="17"/>
      <c r="AA375" s="17"/>
      <c r="AB375" s="17"/>
      <c r="AC375" s="17"/>
      <c r="AD375" s="17"/>
      <c r="AE375" s="17"/>
      <c r="AF375" s="17"/>
      <c r="AG375" s="17"/>
      <c r="AH375" s="17"/>
      <c r="AI375" s="17"/>
    </row>
    <row r="376" spans="2:35" x14ac:dyDescent="0.2">
      <c r="B376" s="915"/>
      <c r="C376" s="916"/>
      <c r="D376" s="916"/>
      <c r="E376" s="916"/>
      <c r="F376" s="916"/>
      <c r="G376" s="916"/>
      <c r="H376" s="916"/>
      <c r="I376" s="917"/>
      <c r="J376" s="921" t="s">
        <v>95</v>
      </c>
      <c r="K376" s="922"/>
      <c r="L376" s="922"/>
      <c r="M376" s="922"/>
      <c r="N376" s="922"/>
      <c r="O376" s="922"/>
      <c r="P376" s="922"/>
      <c r="Q376" s="922"/>
      <c r="R376" s="922"/>
      <c r="S376" s="922"/>
      <c r="T376" s="922"/>
      <c r="U376" s="922"/>
      <c r="V376" s="922"/>
      <c r="W376" s="922"/>
      <c r="X376" s="922"/>
      <c r="Y376" s="922"/>
      <c r="Z376" s="922"/>
      <c r="AA376" s="922"/>
      <c r="AB376" s="922"/>
      <c r="AC376" s="922"/>
      <c r="AD376" s="922"/>
      <c r="AE376" s="922"/>
      <c r="AF376" s="922"/>
      <c r="AG376" s="923"/>
      <c r="AH376" s="1339" t="s">
        <v>473</v>
      </c>
      <c r="AI376" s="1339" t="s">
        <v>472</v>
      </c>
    </row>
    <row r="377" spans="2:35" ht="13.5" thickBot="1" x14ac:dyDescent="0.25">
      <c r="B377" s="918"/>
      <c r="C377" s="919"/>
      <c r="D377" s="919"/>
      <c r="E377" s="919"/>
      <c r="F377" s="919"/>
      <c r="G377" s="919"/>
      <c r="H377" s="919"/>
      <c r="I377" s="920"/>
      <c r="J377" s="949" t="s">
        <v>168</v>
      </c>
      <c r="K377" s="950"/>
      <c r="L377" s="950"/>
      <c r="M377" s="950"/>
      <c r="N377" s="950"/>
      <c r="O377" s="950"/>
      <c r="P377" s="950"/>
      <c r="Q377" s="950"/>
      <c r="R377" s="950"/>
      <c r="S377" s="950"/>
      <c r="T377" s="950"/>
      <c r="U377" s="950"/>
      <c r="V377" s="950"/>
      <c r="W377" s="950"/>
      <c r="X377" s="950"/>
      <c r="Y377" s="950"/>
      <c r="Z377" s="950"/>
      <c r="AA377" s="950"/>
      <c r="AB377" s="950"/>
      <c r="AC377" s="950"/>
      <c r="AD377" s="950"/>
      <c r="AE377" s="950"/>
      <c r="AF377" s="950"/>
      <c r="AG377" s="951"/>
      <c r="AH377" s="1102"/>
      <c r="AI377" s="1102"/>
    </row>
    <row r="378" spans="2:35" ht="13.5" thickBot="1" x14ac:dyDescent="0.25">
      <c r="B378" s="51" t="s">
        <v>41</v>
      </c>
      <c r="C378" s="52" t="s">
        <v>42</v>
      </c>
      <c r="D378" s="971" t="s">
        <v>43</v>
      </c>
      <c r="E378" s="972"/>
      <c r="F378" s="53" t="s">
        <v>47</v>
      </c>
      <c r="G378" s="54" t="s">
        <v>30</v>
      </c>
      <c r="H378" s="55" t="s">
        <v>31</v>
      </c>
      <c r="I378" s="86" t="s">
        <v>2</v>
      </c>
      <c r="J378" s="87" t="s">
        <v>3</v>
      </c>
      <c r="K378" s="88" t="s">
        <v>5</v>
      </c>
      <c r="L378" s="89">
        <v>100</v>
      </c>
      <c r="M378" s="55">
        <v>150</v>
      </c>
      <c r="N378" s="783">
        <v>176</v>
      </c>
      <c r="O378" s="55">
        <v>200</v>
      </c>
      <c r="P378" s="55">
        <v>250</v>
      </c>
      <c r="Q378" s="55">
        <v>300</v>
      </c>
      <c r="R378" s="783">
        <v>302</v>
      </c>
      <c r="S378" s="783">
        <v>340</v>
      </c>
      <c r="T378" s="55">
        <v>350</v>
      </c>
      <c r="U378" s="55">
        <v>400</v>
      </c>
      <c r="V378" s="55">
        <v>450</v>
      </c>
      <c r="W378" s="55">
        <v>500</v>
      </c>
      <c r="X378" s="55">
        <v>550</v>
      </c>
      <c r="Y378" s="55">
        <v>600</v>
      </c>
      <c r="Z378" s="55">
        <v>650</v>
      </c>
      <c r="AA378" s="55">
        <v>700</v>
      </c>
      <c r="AB378" s="55">
        <v>750</v>
      </c>
      <c r="AC378" s="55">
        <v>800</v>
      </c>
      <c r="AD378" s="55">
        <v>850</v>
      </c>
      <c r="AE378" s="55">
        <v>900</v>
      </c>
      <c r="AF378" s="55">
        <v>950</v>
      </c>
      <c r="AG378" s="86">
        <v>1000</v>
      </c>
      <c r="AH378" s="1102"/>
      <c r="AI378" s="1102"/>
    </row>
    <row r="379" spans="2:35" x14ac:dyDescent="0.2">
      <c r="B379" s="1188" t="s">
        <v>106</v>
      </c>
      <c r="C379" s="1189" t="s">
        <v>108</v>
      </c>
      <c r="D379" s="1006" t="s">
        <v>74</v>
      </c>
      <c r="E379" s="1007"/>
      <c r="F379" s="1285" t="s">
        <v>96</v>
      </c>
      <c r="G379" s="1179" t="s">
        <v>24</v>
      </c>
      <c r="H379" s="19">
        <v>1989</v>
      </c>
      <c r="I379" s="1430" t="s">
        <v>183</v>
      </c>
      <c r="J379" s="90">
        <v>75</v>
      </c>
      <c r="K379" s="19"/>
      <c r="L379" s="126">
        <v>75</v>
      </c>
      <c r="M379" s="20"/>
      <c r="N379" s="788">
        <f>IF(M379="",IF(L379="","",(L379-(L379-O379)/($O$5-$L$5)*($N$5-$L$5))),(M379-(M379-O379)/($O$5-$M$5)*($N$5-$M$5)))</f>
        <v>75</v>
      </c>
      <c r="O379" s="20">
        <v>75</v>
      </c>
      <c r="P379" s="20"/>
      <c r="Q379" s="20">
        <v>73.400000000000006</v>
      </c>
      <c r="R379" s="788">
        <f>IF(Q379="","",(Q379-(Q379-U379)/($U$5-$Q$5)*($R$5-$Q$5)))</f>
        <v>73.376000000000005</v>
      </c>
      <c r="S379" s="788">
        <f>IF(Q379="","",(Q379-(Q379-U379)/($U$5-$Q$5)*($S$5-$Q$5)))</f>
        <v>72.92</v>
      </c>
      <c r="T379" s="20"/>
      <c r="U379" s="20">
        <v>72.2</v>
      </c>
      <c r="V379" s="20"/>
      <c r="W379" s="20">
        <v>71.8</v>
      </c>
      <c r="X379" s="20"/>
      <c r="Y379" s="20">
        <v>71.3</v>
      </c>
      <c r="Z379" s="20">
        <v>70.8</v>
      </c>
      <c r="AA379" s="20">
        <v>70.2</v>
      </c>
      <c r="AB379" s="20">
        <v>68.900000000000006</v>
      </c>
      <c r="AC379" s="20">
        <v>67.7</v>
      </c>
      <c r="AD379" s="20">
        <v>65.599999999999994</v>
      </c>
      <c r="AE379" s="20">
        <v>63</v>
      </c>
      <c r="AF379" s="20">
        <v>59.4</v>
      </c>
      <c r="AG379" s="21">
        <v>55.6</v>
      </c>
      <c r="AH379" s="1102"/>
      <c r="AI379" s="1102"/>
    </row>
    <row r="380" spans="2:35" x14ac:dyDescent="0.2">
      <c r="B380" s="925"/>
      <c r="C380" s="928"/>
      <c r="D380" s="932"/>
      <c r="E380" s="933"/>
      <c r="F380" s="940"/>
      <c r="G380" s="962"/>
      <c r="H380" s="1" t="s">
        <v>32</v>
      </c>
      <c r="I380" s="1431"/>
      <c r="J380" s="83"/>
      <c r="K380" s="5" t="s">
        <v>9</v>
      </c>
      <c r="L380" s="766">
        <v>75</v>
      </c>
      <c r="M380" s="5"/>
      <c r="N380" s="788">
        <f t="shared" ref="N380:N401" si="43">IF(M380="",IF(L380="","",(L380-(L380-O380)/($O$5-$L$5)*($N$5-$L$5))),(M380-(M380-O380)/($O$5-$M$5)*($N$5-$M$5)))</f>
        <v>75</v>
      </c>
      <c r="O380" s="766">
        <v>75</v>
      </c>
      <c r="P380" s="766"/>
      <c r="Q380" s="766">
        <v>73.400000000000006</v>
      </c>
      <c r="R380" s="788">
        <f t="shared" ref="R380:R401" si="44">IF(Q380="","",(Q380-(Q380-U380)/($U$5-$Q$5)*($R$5-$Q$5)))</f>
        <v>73.376000000000005</v>
      </c>
      <c r="S380" s="788">
        <f t="shared" ref="S380:S401" si="45">IF(Q380="","",(Q380-(Q380-U380)/($U$5-$Q$5)*($S$5-$Q$5)))</f>
        <v>72.92</v>
      </c>
      <c r="T380" s="5"/>
      <c r="U380" s="766">
        <v>72.2</v>
      </c>
      <c r="V380" s="766"/>
      <c r="W380" s="766">
        <v>71.8</v>
      </c>
      <c r="X380" s="766"/>
      <c r="Y380" s="766">
        <v>71.3</v>
      </c>
      <c r="Z380" s="766">
        <v>70.8</v>
      </c>
      <c r="AA380" s="766">
        <v>70.2</v>
      </c>
      <c r="AB380" s="766">
        <v>68.900000000000006</v>
      </c>
      <c r="AC380" s="766">
        <v>67.7</v>
      </c>
      <c r="AD380" s="766">
        <v>65.599999999999994</v>
      </c>
      <c r="AE380" s="766">
        <v>63</v>
      </c>
      <c r="AF380" s="766">
        <v>59.4</v>
      </c>
      <c r="AG380" s="769">
        <v>55.6</v>
      </c>
      <c r="AH380" s="1102"/>
      <c r="AI380" s="1102"/>
    </row>
    <row r="381" spans="2:35" x14ac:dyDescent="0.2">
      <c r="B381" s="925"/>
      <c r="C381" s="928"/>
      <c r="D381" s="932"/>
      <c r="E381" s="933"/>
      <c r="F381" s="940"/>
      <c r="G381" s="962"/>
      <c r="H381" s="1" t="s">
        <v>35</v>
      </c>
      <c r="I381" s="1431"/>
      <c r="J381" s="83"/>
      <c r="K381" s="5" t="s">
        <v>9</v>
      </c>
      <c r="L381" s="766">
        <v>75</v>
      </c>
      <c r="M381" s="5"/>
      <c r="N381" s="788">
        <f t="shared" si="43"/>
        <v>75</v>
      </c>
      <c r="O381" s="766">
        <v>75</v>
      </c>
      <c r="P381" s="766"/>
      <c r="Q381" s="766">
        <v>73.400000000000006</v>
      </c>
      <c r="R381" s="788">
        <f t="shared" si="44"/>
        <v>73.376000000000005</v>
      </c>
      <c r="S381" s="788">
        <f t="shared" si="45"/>
        <v>72.92</v>
      </c>
      <c r="T381" s="5"/>
      <c r="U381" s="766">
        <v>72.2</v>
      </c>
      <c r="V381" s="766"/>
      <c r="W381" s="766">
        <v>71.8</v>
      </c>
      <c r="X381" s="766"/>
      <c r="Y381" s="766">
        <v>71.3</v>
      </c>
      <c r="Z381" s="766">
        <v>70.8</v>
      </c>
      <c r="AA381" s="766">
        <v>70.2</v>
      </c>
      <c r="AB381" s="766">
        <v>68.900000000000006</v>
      </c>
      <c r="AC381" s="766">
        <v>67.7</v>
      </c>
      <c r="AD381" s="766">
        <v>65.599999999999994</v>
      </c>
      <c r="AE381" s="766">
        <v>63</v>
      </c>
      <c r="AF381" s="766">
        <v>59.4</v>
      </c>
      <c r="AG381" s="769">
        <v>55.6</v>
      </c>
      <c r="AH381" s="1102"/>
      <c r="AI381" s="1102"/>
    </row>
    <row r="382" spans="2:35" x14ac:dyDescent="0.2">
      <c r="B382" s="985"/>
      <c r="C382" s="986"/>
      <c r="D382" s="945"/>
      <c r="E382" s="946"/>
      <c r="F382" s="948"/>
      <c r="G382" s="963"/>
      <c r="H382" s="1" t="s">
        <v>10</v>
      </c>
      <c r="I382" s="1431"/>
      <c r="J382" s="83"/>
      <c r="K382" s="5" t="s">
        <v>9</v>
      </c>
      <c r="L382" s="766">
        <v>75</v>
      </c>
      <c r="M382" s="5"/>
      <c r="N382" s="788">
        <f t="shared" si="43"/>
        <v>75</v>
      </c>
      <c r="O382" s="766">
        <v>75</v>
      </c>
      <c r="P382" s="766"/>
      <c r="Q382" s="766">
        <v>73.400000000000006</v>
      </c>
      <c r="R382" s="788">
        <f t="shared" si="44"/>
        <v>73.376000000000005</v>
      </c>
      <c r="S382" s="788">
        <f t="shared" si="45"/>
        <v>72.92</v>
      </c>
      <c r="T382" s="5"/>
      <c r="U382" s="766">
        <v>72.2</v>
      </c>
      <c r="V382" s="766"/>
      <c r="W382" s="766">
        <v>71.8</v>
      </c>
      <c r="X382" s="766"/>
      <c r="Y382" s="766">
        <v>71.3</v>
      </c>
      <c r="Z382" s="766">
        <v>70.8</v>
      </c>
      <c r="AA382" s="766">
        <v>70.2</v>
      </c>
      <c r="AB382" s="766">
        <v>68.900000000000006</v>
      </c>
      <c r="AC382" s="766">
        <v>67.7</v>
      </c>
      <c r="AD382" s="766">
        <v>65.599999999999994</v>
      </c>
      <c r="AE382" s="766">
        <v>63</v>
      </c>
      <c r="AF382" s="766">
        <v>59.4</v>
      </c>
      <c r="AG382" s="769">
        <v>55.6</v>
      </c>
      <c r="AH382" s="1102"/>
      <c r="AI382" s="1102"/>
    </row>
    <row r="383" spans="2:35" ht="12.75" customHeight="1" x14ac:dyDescent="0.2">
      <c r="B383" s="924" t="s">
        <v>102</v>
      </c>
      <c r="C383" s="927" t="s">
        <v>118</v>
      </c>
      <c r="D383" s="930" t="s">
        <v>75</v>
      </c>
      <c r="E383" s="931"/>
      <c r="F383" s="939" t="s">
        <v>51</v>
      </c>
      <c r="G383" s="961" t="s">
        <v>24</v>
      </c>
      <c r="H383" s="1">
        <v>1992</v>
      </c>
      <c r="I383" s="1431"/>
      <c r="J383" s="84">
        <v>75</v>
      </c>
      <c r="K383" s="2">
        <v>75</v>
      </c>
      <c r="L383" s="766">
        <v>75</v>
      </c>
      <c r="M383" s="2"/>
      <c r="N383" s="788">
        <f t="shared" si="43"/>
        <v>75</v>
      </c>
      <c r="O383" s="2">
        <v>75</v>
      </c>
      <c r="P383" s="2"/>
      <c r="Q383" s="2">
        <v>73.400000000000006</v>
      </c>
      <c r="R383" s="788">
        <f t="shared" si="44"/>
        <v>73.376000000000005</v>
      </c>
      <c r="S383" s="788">
        <f t="shared" si="45"/>
        <v>72.92</v>
      </c>
      <c r="T383" s="2"/>
      <c r="U383" s="2">
        <v>72.2</v>
      </c>
      <c r="V383" s="2"/>
      <c r="W383" s="2">
        <v>71.8</v>
      </c>
      <c r="X383" s="2"/>
      <c r="Y383" s="2">
        <v>71.3</v>
      </c>
      <c r="Z383" s="2">
        <v>70.8</v>
      </c>
      <c r="AA383" s="2">
        <v>70.2</v>
      </c>
      <c r="AB383" s="2">
        <v>68.900000000000006</v>
      </c>
      <c r="AC383" s="2">
        <v>67.7</v>
      </c>
      <c r="AD383" s="2">
        <v>65.599999999999994</v>
      </c>
      <c r="AE383" s="2">
        <v>63</v>
      </c>
      <c r="AF383" s="2">
        <v>59.4</v>
      </c>
      <c r="AG383" s="23">
        <v>55.6</v>
      </c>
      <c r="AH383" s="1102"/>
      <c r="AI383" s="1102"/>
    </row>
    <row r="384" spans="2:35" x14ac:dyDescent="0.2">
      <c r="B384" s="925"/>
      <c r="C384" s="928"/>
      <c r="D384" s="932"/>
      <c r="E384" s="933"/>
      <c r="F384" s="940"/>
      <c r="G384" s="962"/>
      <c r="H384" s="1" t="s">
        <v>11</v>
      </c>
      <c r="I384" s="1431"/>
      <c r="J384" s="83"/>
      <c r="K384" s="5" t="s">
        <v>9</v>
      </c>
      <c r="L384" s="766">
        <v>75</v>
      </c>
      <c r="M384" s="5"/>
      <c r="N384" s="788">
        <f t="shared" si="43"/>
        <v>75</v>
      </c>
      <c r="O384" s="766">
        <v>75</v>
      </c>
      <c r="P384" s="766"/>
      <c r="Q384" s="766">
        <v>73.400000000000006</v>
      </c>
      <c r="R384" s="788">
        <f t="shared" si="44"/>
        <v>73.376000000000005</v>
      </c>
      <c r="S384" s="788">
        <f t="shared" si="45"/>
        <v>72.92</v>
      </c>
      <c r="T384" s="5"/>
      <c r="U384" s="766">
        <v>72.2</v>
      </c>
      <c r="V384" s="766"/>
      <c r="W384" s="766">
        <v>71.8</v>
      </c>
      <c r="X384" s="766"/>
      <c r="Y384" s="766">
        <v>71.3</v>
      </c>
      <c r="Z384" s="766">
        <v>70.8</v>
      </c>
      <c r="AA384" s="766">
        <v>70.2</v>
      </c>
      <c r="AB384" s="766">
        <v>68.900000000000006</v>
      </c>
      <c r="AC384" s="766">
        <v>67.7</v>
      </c>
      <c r="AD384" s="766">
        <v>65.599999999999994</v>
      </c>
      <c r="AE384" s="766">
        <v>63</v>
      </c>
      <c r="AF384" s="766">
        <v>59.4</v>
      </c>
      <c r="AG384" s="769">
        <v>55.6</v>
      </c>
      <c r="AH384" s="1102"/>
      <c r="AI384" s="1102"/>
    </row>
    <row r="385" spans="2:35" x14ac:dyDescent="0.2">
      <c r="B385" s="925"/>
      <c r="C385" s="928"/>
      <c r="D385" s="932"/>
      <c r="E385" s="933"/>
      <c r="F385" s="940"/>
      <c r="G385" s="962"/>
      <c r="H385" s="1" t="s">
        <v>12</v>
      </c>
      <c r="I385" s="1431"/>
      <c r="J385" s="83"/>
      <c r="K385" s="5" t="s">
        <v>9</v>
      </c>
      <c r="L385" s="766">
        <v>75</v>
      </c>
      <c r="M385" s="5"/>
      <c r="N385" s="788">
        <f t="shared" si="43"/>
        <v>75</v>
      </c>
      <c r="O385" s="766">
        <v>75</v>
      </c>
      <c r="P385" s="766"/>
      <c r="Q385" s="766">
        <v>73.400000000000006</v>
      </c>
      <c r="R385" s="788">
        <f t="shared" si="44"/>
        <v>73.376000000000005</v>
      </c>
      <c r="S385" s="788">
        <f t="shared" si="45"/>
        <v>72.92</v>
      </c>
      <c r="T385" s="5"/>
      <c r="U385" s="766">
        <v>72.2</v>
      </c>
      <c r="V385" s="766"/>
      <c r="W385" s="766">
        <v>71.8</v>
      </c>
      <c r="X385" s="766"/>
      <c r="Y385" s="766">
        <v>71.3</v>
      </c>
      <c r="Z385" s="766">
        <v>70.8</v>
      </c>
      <c r="AA385" s="766">
        <v>70.2</v>
      </c>
      <c r="AB385" s="766">
        <v>68.900000000000006</v>
      </c>
      <c r="AC385" s="766">
        <v>67.7</v>
      </c>
      <c r="AD385" s="766">
        <v>65.599999999999994</v>
      </c>
      <c r="AE385" s="766">
        <v>63</v>
      </c>
      <c r="AF385" s="766">
        <v>59.4</v>
      </c>
      <c r="AG385" s="769">
        <v>55.6</v>
      </c>
      <c r="AH385" s="1102"/>
      <c r="AI385" s="1102"/>
    </row>
    <row r="386" spans="2:35" x14ac:dyDescent="0.2">
      <c r="B386" s="985"/>
      <c r="C386" s="986"/>
      <c r="D386" s="945"/>
      <c r="E386" s="946"/>
      <c r="F386" s="948"/>
      <c r="G386" s="963"/>
      <c r="H386" s="1" t="s">
        <v>13</v>
      </c>
      <c r="I386" s="1431"/>
      <c r="J386" s="83"/>
      <c r="K386" s="5" t="s">
        <v>9</v>
      </c>
      <c r="L386" s="766">
        <v>75</v>
      </c>
      <c r="M386" s="5"/>
      <c r="N386" s="788">
        <f t="shared" si="43"/>
        <v>75</v>
      </c>
      <c r="O386" s="766">
        <v>75</v>
      </c>
      <c r="P386" s="766"/>
      <c r="Q386" s="766">
        <v>73.400000000000006</v>
      </c>
      <c r="R386" s="788">
        <f t="shared" si="44"/>
        <v>73.376000000000005</v>
      </c>
      <c r="S386" s="788">
        <f t="shared" si="45"/>
        <v>72.92</v>
      </c>
      <c r="T386" s="5"/>
      <c r="U386" s="766">
        <v>72.2</v>
      </c>
      <c r="V386" s="766"/>
      <c r="W386" s="766">
        <v>71.8</v>
      </c>
      <c r="X386" s="766"/>
      <c r="Y386" s="766">
        <v>71.3</v>
      </c>
      <c r="Z386" s="766">
        <v>70.8</v>
      </c>
      <c r="AA386" s="766">
        <v>70.2</v>
      </c>
      <c r="AB386" s="766">
        <v>68.900000000000006</v>
      </c>
      <c r="AC386" s="766">
        <v>67.7</v>
      </c>
      <c r="AD386" s="766">
        <v>65.599999999999994</v>
      </c>
      <c r="AE386" s="766">
        <v>63</v>
      </c>
      <c r="AF386" s="766">
        <v>59.4</v>
      </c>
      <c r="AG386" s="769">
        <v>55.6</v>
      </c>
      <c r="AH386" s="1102"/>
      <c r="AI386" s="1102"/>
    </row>
    <row r="387" spans="2:35" x14ac:dyDescent="0.2">
      <c r="B387" s="924" t="s">
        <v>102</v>
      </c>
      <c r="C387" s="927" t="s">
        <v>129</v>
      </c>
      <c r="D387" s="930" t="s">
        <v>117</v>
      </c>
      <c r="E387" s="931"/>
      <c r="F387" s="939" t="s">
        <v>51</v>
      </c>
      <c r="G387" s="961" t="s">
        <v>24</v>
      </c>
      <c r="H387" s="1">
        <v>1995</v>
      </c>
      <c r="I387" s="1431"/>
      <c r="J387" s="84">
        <v>75</v>
      </c>
      <c r="K387" s="2">
        <v>75</v>
      </c>
      <c r="L387" s="766">
        <v>75</v>
      </c>
      <c r="M387" s="2"/>
      <c r="N387" s="788">
        <f t="shared" si="43"/>
        <v>75</v>
      </c>
      <c r="O387" s="766">
        <v>75</v>
      </c>
      <c r="P387" s="766"/>
      <c r="Q387" s="766">
        <v>73.400000000000006</v>
      </c>
      <c r="R387" s="788">
        <f t="shared" si="44"/>
        <v>73.376000000000005</v>
      </c>
      <c r="S387" s="788">
        <f t="shared" si="45"/>
        <v>72.92</v>
      </c>
      <c r="T387" s="2"/>
      <c r="U387" s="766">
        <v>72.2</v>
      </c>
      <c r="V387" s="766"/>
      <c r="W387" s="766">
        <v>71.8</v>
      </c>
      <c r="X387" s="766"/>
      <c r="Y387" s="766">
        <v>71.3</v>
      </c>
      <c r="Z387" s="766">
        <v>70.8</v>
      </c>
      <c r="AA387" s="766">
        <v>70.2</v>
      </c>
      <c r="AB387" s="766">
        <v>68.900000000000006</v>
      </c>
      <c r="AC387" s="766">
        <v>67.7</v>
      </c>
      <c r="AD387" s="766">
        <v>65.599999999999994</v>
      </c>
      <c r="AE387" s="766">
        <v>63</v>
      </c>
      <c r="AF387" s="766">
        <v>59.4</v>
      </c>
      <c r="AG387" s="769">
        <v>55.6</v>
      </c>
      <c r="AH387" s="1102"/>
      <c r="AI387" s="1102"/>
    </row>
    <row r="388" spans="2:35" x14ac:dyDescent="0.2">
      <c r="B388" s="925"/>
      <c r="C388" s="928"/>
      <c r="D388" s="932"/>
      <c r="E388" s="933"/>
      <c r="F388" s="940"/>
      <c r="G388" s="962"/>
      <c r="H388" s="1" t="s">
        <v>26</v>
      </c>
      <c r="I388" s="1431"/>
      <c r="J388" s="83"/>
      <c r="K388" s="5" t="s">
        <v>9</v>
      </c>
      <c r="L388" s="766">
        <v>75</v>
      </c>
      <c r="M388" s="5"/>
      <c r="N388" s="788">
        <f t="shared" si="43"/>
        <v>75</v>
      </c>
      <c r="O388" s="766">
        <v>75</v>
      </c>
      <c r="P388" s="766"/>
      <c r="Q388" s="766">
        <v>73.400000000000006</v>
      </c>
      <c r="R388" s="788">
        <f t="shared" si="44"/>
        <v>73.376000000000005</v>
      </c>
      <c r="S388" s="788">
        <f t="shared" si="45"/>
        <v>72.92</v>
      </c>
      <c r="T388" s="5"/>
      <c r="U388" s="766">
        <v>72.2</v>
      </c>
      <c r="V388" s="766"/>
      <c r="W388" s="766">
        <v>71.8</v>
      </c>
      <c r="X388" s="766"/>
      <c r="Y388" s="766">
        <v>71.3</v>
      </c>
      <c r="Z388" s="766">
        <v>70.8</v>
      </c>
      <c r="AA388" s="766">
        <v>70.2</v>
      </c>
      <c r="AB388" s="766">
        <v>68.900000000000006</v>
      </c>
      <c r="AC388" s="766">
        <v>67.7</v>
      </c>
      <c r="AD388" s="766">
        <v>65.599999999999994</v>
      </c>
      <c r="AE388" s="766">
        <v>63</v>
      </c>
      <c r="AF388" s="766">
        <v>59.4</v>
      </c>
      <c r="AG388" s="769">
        <v>55.6</v>
      </c>
      <c r="AH388" s="1102"/>
      <c r="AI388" s="1102"/>
    </row>
    <row r="389" spans="2:35" x14ac:dyDescent="0.2">
      <c r="B389" s="925"/>
      <c r="C389" s="928"/>
      <c r="D389" s="932"/>
      <c r="E389" s="933"/>
      <c r="F389" s="940"/>
      <c r="G389" s="962"/>
      <c r="H389" s="1" t="s">
        <v>15</v>
      </c>
      <c r="I389" s="1431"/>
      <c r="J389" s="83"/>
      <c r="K389" s="5" t="s">
        <v>9</v>
      </c>
      <c r="L389" s="766">
        <v>75</v>
      </c>
      <c r="M389" s="5"/>
      <c r="N389" s="788">
        <f t="shared" si="43"/>
        <v>75</v>
      </c>
      <c r="O389" s="766">
        <v>75</v>
      </c>
      <c r="P389" s="766"/>
      <c r="Q389" s="766">
        <v>73.400000000000006</v>
      </c>
      <c r="R389" s="788">
        <f t="shared" si="44"/>
        <v>73.376000000000005</v>
      </c>
      <c r="S389" s="788">
        <f t="shared" si="45"/>
        <v>72.92</v>
      </c>
      <c r="T389" s="5"/>
      <c r="U389" s="766">
        <v>72.2</v>
      </c>
      <c r="V389" s="766"/>
      <c r="W389" s="766">
        <v>71.8</v>
      </c>
      <c r="X389" s="766"/>
      <c r="Y389" s="766">
        <v>71.3</v>
      </c>
      <c r="Z389" s="766">
        <v>70.8</v>
      </c>
      <c r="AA389" s="766">
        <v>70.2</v>
      </c>
      <c r="AB389" s="766">
        <v>68.900000000000006</v>
      </c>
      <c r="AC389" s="766">
        <v>67.7</v>
      </c>
      <c r="AD389" s="766">
        <v>65.599999999999994</v>
      </c>
      <c r="AE389" s="766">
        <v>63</v>
      </c>
      <c r="AF389" s="766">
        <v>59.4</v>
      </c>
      <c r="AG389" s="769">
        <v>55.6</v>
      </c>
      <c r="AH389" s="1102"/>
      <c r="AI389" s="1102"/>
    </row>
    <row r="390" spans="2:35" x14ac:dyDescent="0.2">
      <c r="B390" s="985"/>
      <c r="C390" s="928"/>
      <c r="D390" s="945"/>
      <c r="E390" s="946"/>
      <c r="F390" s="948"/>
      <c r="G390" s="963"/>
      <c r="H390" s="1" t="s">
        <v>27</v>
      </c>
      <c r="I390" s="1431"/>
      <c r="J390" s="83"/>
      <c r="K390" s="5" t="s">
        <v>9</v>
      </c>
      <c r="L390" s="766">
        <v>75</v>
      </c>
      <c r="M390" s="5"/>
      <c r="N390" s="788">
        <f t="shared" si="43"/>
        <v>75</v>
      </c>
      <c r="O390" s="766">
        <v>75</v>
      </c>
      <c r="P390" s="766"/>
      <c r="Q390" s="766">
        <v>73.400000000000006</v>
      </c>
      <c r="R390" s="788">
        <f t="shared" si="44"/>
        <v>73.376000000000005</v>
      </c>
      <c r="S390" s="788">
        <f t="shared" si="45"/>
        <v>72.92</v>
      </c>
      <c r="T390" s="5"/>
      <c r="U390" s="766">
        <v>72.2</v>
      </c>
      <c r="V390" s="766"/>
      <c r="W390" s="766">
        <v>71.8</v>
      </c>
      <c r="X390" s="766"/>
      <c r="Y390" s="766">
        <v>71.3</v>
      </c>
      <c r="Z390" s="766">
        <v>70.8</v>
      </c>
      <c r="AA390" s="766">
        <v>70.2</v>
      </c>
      <c r="AB390" s="766">
        <v>68.900000000000006</v>
      </c>
      <c r="AC390" s="766">
        <v>67.7</v>
      </c>
      <c r="AD390" s="766">
        <v>65.599999999999994</v>
      </c>
      <c r="AE390" s="766">
        <v>63</v>
      </c>
      <c r="AF390" s="766">
        <v>59.4</v>
      </c>
      <c r="AG390" s="769">
        <v>55.6</v>
      </c>
      <c r="AH390" s="1102"/>
      <c r="AI390" s="1102"/>
    </row>
    <row r="391" spans="2:35" x14ac:dyDescent="0.2">
      <c r="B391" s="1185" t="s">
        <v>102</v>
      </c>
      <c r="C391" s="66" t="s">
        <v>143</v>
      </c>
      <c r="D391" s="930" t="s">
        <v>75</v>
      </c>
      <c r="E391" s="931"/>
      <c r="F391" s="939" t="s">
        <v>51</v>
      </c>
      <c r="G391" s="961" t="s">
        <v>24</v>
      </c>
      <c r="H391" s="1">
        <v>1998</v>
      </c>
      <c r="I391" s="1431"/>
      <c r="J391" s="84">
        <v>75</v>
      </c>
      <c r="K391" s="2">
        <v>75</v>
      </c>
      <c r="L391" s="766">
        <v>75</v>
      </c>
      <c r="M391" s="2"/>
      <c r="N391" s="788">
        <f t="shared" si="43"/>
        <v>75</v>
      </c>
      <c r="O391" s="2">
        <v>75</v>
      </c>
      <c r="P391" s="2"/>
      <c r="Q391" s="2">
        <v>73.400000000000006</v>
      </c>
      <c r="R391" s="788">
        <f t="shared" si="44"/>
        <v>73.376000000000005</v>
      </c>
      <c r="S391" s="788">
        <f t="shared" si="45"/>
        <v>72.92</v>
      </c>
      <c r="T391" s="2"/>
      <c r="U391" s="2">
        <v>72.2</v>
      </c>
      <c r="V391" s="2"/>
      <c r="W391" s="2">
        <v>71.8</v>
      </c>
      <c r="X391" s="2"/>
      <c r="Y391" s="2">
        <v>71.3</v>
      </c>
      <c r="Z391" s="2">
        <v>70.8</v>
      </c>
      <c r="AA391" s="2">
        <v>70.2</v>
      </c>
      <c r="AB391" s="2">
        <v>68.900000000000006</v>
      </c>
      <c r="AC391" s="2">
        <v>67.7</v>
      </c>
      <c r="AD391" s="2">
        <v>65.599999999999994</v>
      </c>
      <c r="AE391" s="2">
        <v>63</v>
      </c>
      <c r="AF391" s="2">
        <v>59.4</v>
      </c>
      <c r="AG391" s="23">
        <v>55.6</v>
      </c>
      <c r="AH391" s="1102"/>
      <c r="AI391" s="1102"/>
    </row>
    <row r="392" spans="2:35" x14ac:dyDescent="0.2">
      <c r="B392" s="1155"/>
      <c r="C392" s="928" t="s">
        <v>144</v>
      </c>
      <c r="D392" s="932"/>
      <c r="E392" s="933"/>
      <c r="F392" s="940"/>
      <c r="G392" s="962"/>
      <c r="H392" s="1" t="s">
        <v>17</v>
      </c>
      <c r="I392" s="1431"/>
      <c r="J392" s="84">
        <v>75</v>
      </c>
      <c r="K392" s="2">
        <v>75</v>
      </c>
      <c r="L392" s="766">
        <v>75</v>
      </c>
      <c r="M392" s="2"/>
      <c r="N392" s="788">
        <f t="shared" si="43"/>
        <v>75</v>
      </c>
      <c r="O392" s="2">
        <v>75</v>
      </c>
      <c r="P392" s="2"/>
      <c r="Q392" s="2">
        <v>73</v>
      </c>
      <c r="R392" s="788">
        <f t="shared" si="44"/>
        <v>72.983999999999995</v>
      </c>
      <c r="S392" s="788">
        <f t="shared" si="45"/>
        <v>72.680000000000007</v>
      </c>
      <c r="T392" s="2"/>
      <c r="U392" s="2">
        <v>72.2</v>
      </c>
      <c r="V392" s="2"/>
      <c r="W392" s="2">
        <v>71.900000000000006</v>
      </c>
      <c r="X392" s="2"/>
      <c r="Y392" s="2">
        <v>71.400000000000006</v>
      </c>
      <c r="Z392" s="2">
        <v>70.8</v>
      </c>
      <c r="AA392" s="2">
        <v>70.099999999999994</v>
      </c>
      <c r="AB392" s="2">
        <v>69</v>
      </c>
      <c r="AC392" s="2">
        <v>67.5</v>
      </c>
      <c r="AD392" s="2">
        <v>65.599999999999994</v>
      </c>
      <c r="AE392" s="2">
        <v>63</v>
      </c>
      <c r="AF392" s="2">
        <v>59.7</v>
      </c>
      <c r="AG392" s="23">
        <v>55.4</v>
      </c>
      <c r="AH392" s="1102"/>
      <c r="AI392" s="1102"/>
    </row>
    <row r="393" spans="2:35" x14ac:dyDescent="0.2">
      <c r="B393" s="1156"/>
      <c r="C393" s="986"/>
      <c r="D393" s="945"/>
      <c r="E393" s="946"/>
      <c r="F393" s="948"/>
      <c r="G393" s="963"/>
      <c r="H393" s="1" t="s">
        <v>18</v>
      </c>
      <c r="I393" s="1431"/>
      <c r="J393" s="83"/>
      <c r="K393" s="5" t="s">
        <v>9</v>
      </c>
      <c r="L393" s="766">
        <v>75</v>
      </c>
      <c r="M393" s="5"/>
      <c r="N393" s="788">
        <f t="shared" si="43"/>
        <v>75</v>
      </c>
      <c r="O393" s="766">
        <v>75</v>
      </c>
      <c r="P393" s="766"/>
      <c r="Q393" s="766">
        <v>73</v>
      </c>
      <c r="R393" s="788">
        <f t="shared" si="44"/>
        <v>72.983999999999995</v>
      </c>
      <c r="S393" s="788">
        <f t="shared" si="45"/>
        <v>72.680000000000007</v>
      </c>
      <c r="T393" s="5"/>
      <c r="U393" s="766">
        <v>72.2</v>
      </c>
      <c r="V393" s="766"/>
      <c r="W393" s="766">
        <v>71.900000000000006</v>
      </c>
      <c r="X393" s="766"/>
      <c r="Y393" s="766">
        <v>71.400000000000006</v>
      </c>
      <c r="Z393" s="766">
        <v>70.8</v>
      </c>
      <c r="AA393" s="766">
        <v>70.099999999999994</v>
      </c>
      <c r="AB393" s="766">
        <v>69</v>
      </c>
      <c r="AC393" s="766">
        <v>67.5</v>
      </c>
      <c r="AD393" s="766">
        <v>65.599999999999994</v>
      </c>
      <c r="AE393" s="766">
        <v>63</v>
      </c>
      <c r="AF393" s="766">
        <v>59.7</v>
      </c>
      <c r="AG393" s="769">
        <v>55.4</v>
      </c>
      <c r="AH393" s="1102"/>
      <c r="AI393" s="1102"/>
    </row>
    <row r="394" spans="2:35" x14ac:dyDescent="0.2">
      <c r="B394" s="1185" t="s">
        <v>102</v>
      </c>
      <c r="C394" s="927" t="s">
        <v>143</v>
      </c>
      <c r="D394" s="930" t="s">
        <v>75</v>
      </c>
      <c r="E394" s="931"/>
      <c r="F394" s="939" t="s">
        <v>51</v>
      </c>
      <c r="G394" s="961" t="s">
        <v>24</v>
      </c>
      <c r="H394" s="1">
        <v>2001</v>
      </c>
      <c r="I394" s="1431"/>
      <c r="J394" s="84">
        <v>75</v>
      </c>
      <c r="K394" s="2">
        <v>75</v>
      </c>
      <c r="L394" s="766">
        <v>75</v>
      </c>
      <c r="M394" s="2"/>
      <c r="N394" s="788">
        <f t="shared" si="43"/>
        <v>75</v>
      </c>
      <c r="O394" s="766">
        <v>75</v>
      </c>
      <c r="P394" s="766"/>
      <c r="Q394" s="766">
        <v>73</v>
      </c>
      <c r="R394" s="788">
        <f t="shared" si="44"/>
        <v>72.983999999999995</v>
      </c>
      <c r="S394" s="788">
        <f t="shared" si="45"/>
        <v>72.680000000000007</v>
      </c>
      <c r="T394" s="2"/>
      <c r="U394" s="766">
        <v>72.2</v>
      </c>
      <c r="V394" s="766"/>
      <c r="W394" s="766">
        <v>71.900000000000006</v>
      </c>
      <c r="X394" s="766"/>
      <c r="Y394" s="766">
        <v>71.400000000000006</v>
      </c>
      <c r="Z394" s="766">
        <v>70.8</v>
      </c>
      <c r="AA394" s="766">
        <v>70.099999999999994</v>
      </c>
      <c r="AB394" s="766">
        <v>69</v>
      </c>
      <c r="AC394" s="766">
        <v>67.5</v>
      </c>
      <c r="AD394" s="766">
        <v>65.599999999999994</v>
      </c>
      <c r="AE394" s="766">
        <v>63</v>
      </c>
      <c r="AF394" s="766">
        <v>59.7</v>
      </c>
      <c r="AG394" s="769">
        <v>55.4</v>
      </c>
      <c r="AH394" s="1102"/>
      <c r="AI394" s="1102"/>
    </row>
    <row r="395" spans="2:35" x14ac:dyDescent="0.2">
      <c r="B395" s="1155"/>
      <c r="C395" s="928"/>
      <c r="D395" s="932"/>
      <c r="E395" s="933"/>
      <c r="F395" s="940"/>
      <c r="G395" s="962"/>
      <c r="H395" s="1" t="s">
        <v>20</v>
      </c>
      <c r="I395" s="1431"/>
      <c r="J395" s="83"/>
      <c r="K395" s="5" t="s">
        <v>9</v>
      </c>
      <c r="L395" s="766">
        <v>75</v>
      </c>
      <c r="M395" s="5"/>
      <c r="N395" s="788">
        <f t="shared" si="43"/>
        <v>75</v>
      </c>
      <c r="O395" s="766">
        <v>75</v>
      </c>
      <c r="P395" s="766"/>
      <c r="Q395" s="766">
        <v>73</v>
      </c>
      <c r="R395" s="788">
        <f t="shared" si="44"/>
        <v>72.983999999999995</v>
      </c>
      <c r="S395" s="788">
        <f t="shared" si="45"/>
        <v>72.680000000000007</v>
      </c>
      <c r="T395" s="5"/>
      <c r="U395" s="766">
        <v>72.2</v>
      </c>
      <c r="V395" s="766"/>
      <c r="W395" s="766">
        <v>71.900000000000006</v>
      </c>
      <c r="X395" s="766"/>
      <c r="Y395" s="766">
        <v>71.400000000000006</v>
      </c>
      <c r="Z395" s="766">
        <v>70.8</v>
      </c>
      <c r="AA395" s="766">
        <v>70.099999999999994</v>
      </c>
      <c r="AB395" s="766">
        <v>69</v>
      </c>
      <c r="AC395" s="766">
        <v>67.5</v>
      </c>
      <c r="AD395" s="766">
        <v>65.599999999999994</v>
      </c>
      <c r="AE395" s="766">
        <v>63</v>
      </c>
      <c r="AF395" s="766">
        <v>59.7</v>
      </c>
      <c r="AG395" s="769">
        <v>55.4</v>
      </c>
      <c r="AH395" s="1102"/>
      <c r="AI395" s="1102"/>
    </row>
    <row r="396" spans="2:35" x14ac:dyDescent="0.2">
      <c r="B396" s="1156"/>
      <c r="C396" s="986"/>
      <c r="D396" s="945"/>
      <c r="E396" s="946"/>
      <c r="F396" s="948"/>
      <c r="G396" s="963"/>
      <c r="H396" s="1" t="s">
        <v>21</v>
      </c>
      <c r="I396" s="1431"/>
      <c r="J396" s="83"/>
      <c r="K396" s="5" t="s">
        <v>9</v>
      </c>
      <c r="L396" s="766">
        <v>75</v>
      </c>
      <c r="M396" s="5"/>
      <c r="N396" s="788">
        <f t="shared" si="43"/>
        <v>75</v>
      </c>
      <c r="O396" s="766">
        <v>75</v>
      </c>
      <c r="P396" s="766"/>
      <c r="Q396" s="766">
        <v>73</v>
      </c>
      <c r="R396" s="788">
        <f t="shared" si="44"/>
        <v>72.983999999999995</v>
      </c>
      <c r="S396" s="788">
        <f t="shared" si="45"/>
        <v>72.680000000000007</v>
      </c>
      <c r="T396" s="5"/>
      <c r="U396" s="766">
        <v>72.2</v>
      </c>
      <c r="V396" s="766"/>
      <c r="W396" s="766">
        <v>71.900000000000006</v>
      </c>
      <c r="X396" s="766"/>
      <c r="Y396" s="766">
        <v>71.400000000000006</v>
      </c>
      <c r="Z396" s="766">
        <v>70.8</v>
      </c>
      <c r="AA396" s="766">
        <v>70.099999999999994</v>
      </c>
      <c r="AB396" s="766">
        <v>69</v>
      </c>
      <c r="AC396" s="766">
        <v>67.5</v>
      </c>
      <c r="AD396" s="766">
        <v>65.599999999999994</v>
      </c>
      <c r="AE396" s="766">
        <v>63</v>
      </c>
      <c r="AF396" s="766">
        <v>59.7</v>
      </c>
      <c r="AG396" s="769">
        <v>55.4</v>
      </c>
      <c r="AH396" s="1102"/>
      <c r="AI396" s="1102"/>
    </row>
    <row r="397" spans="2:35" x14ac:dyDescent="0.2">
      <c r="B397" s="1185" t="s">
        <v>102</v>
      </c>
      <c r="C397" s="927" t="s">
        <v>153</v>
      </c>
      <c r="D397" s="930" t="s">
        <v>75</v>
      </c>
      <c r="E397" s="931"/>
      <c r="F397" s="939" t="s">
        <v>51</v>
      </c>
      <c r="G397" s="961" t="s">
        <v>24</v>
      </c>
      <c r="H397" s="1">
        <v>2004</v>
      </c>
      <c r="I397" s="1431"/>
      <c r="J397" s="84">
        <v>75</v>
      </c>
      <c r="K397" s="2">
        <v>75</v>
      </c>
      <c r="L397" s="766">
        <v>75</v>
      </c>
      <c r="M397" s="2"/>
      <c r="N397" s="788">
        <f t="shared" si="43"/>
        <v>75</v>
      </c>
      <c r="O397" s="766">
        <v>75</v>
      </c>
      <c r="P397" s="766"/>
      <c r="Q397" s="766">
        <v>73</v>
      </c>
      <c r="R397" s="788">
        <f t="shared" si="44"/>
        <v>72.983999999999995</v>
      </c>
      <c r="S397" s="788">
        <f t="shared" si="45"/>
        <v>72.680000000000007</v>
      </c>
      <c r="T397" s="2"/>
      <c r="U397" s="766">
        <v>72.2</v>
      </c>
      <c r="V397" s="766"/>
      <c r="W397" s="766">
        <v>71.900000000000006</v>
      </c>
      <c r="X397" s="766"/>
      <c r="Y397" s="766">
        <v>71.400000000000006</v>
      </c>
      <c r="Z397" s="766">
        <v>70.8</v>
      </c>
      <c r="AA397" s="766">
        <v>70.099999999999994</v>
      </c>
      <c r="AB397" s="766">
        <v>69</v>
      </c>
      <c r="AC397" s="766">
        <v>67.5</v>
      </c>
      <c r="AD397" s="766">
        <v>65.599999999999994</v>
      </c>
      <c r="AE397" s="766">
        <v>63</v>
      </c>
      <c r="AF397" s="766">
        <v>59.7</v>
      </c>
      <c r="AG397" s="769">
        <v>55.4</v>
      </c>
      <c r="AH397" s="1102"/>
      <c r="AI397" s="1102"/>
    </row>
    <row r="398" spans="2:35" x14ac:dyDescent="0.2">
      <c r="B398" s="1155"/>
      <c r="C398" s="928"/>
      <c r="D398" s="932"/>
      <c r="E398" s="933"/>
      <c r="F398" s="940"/>
      <c r="G398" s="962"/>
      <c r="H398" s="1" t="s">
        <v>22</v>
      </c>
      <c r="I398" s="1431"/>
      <c r="J398" s="83"/>
      <c r="K398" s="5" t="s">
        <v>9</v>
      </c>
      <c r="L398" s="766">
        <v>75</v>
      </c>
      <c r="M398" s="5"/>
      <c r="N398" s="788">
        <f t="shared" si="43"/>
        <v>75</v>
      </c>
      <c r="O398" s="766">
        <v>75</v>
      </c>
      <c r="P398" s="766"/>
      <c r="Q398" s="766">
        <v>73</v>
      </c>
      <c r="R398" s="788">
        <f t="shared" si="44"/>
        <v>72.983999999999995</v>
      </c>
      <c r="S398" s="788">
        <f t="shared" si="45"/>
        <v>72.680000000000007</v>
      </c>
      <c r="T398" s="5"/>
      <c r="U398" s="766">
        <v>72.2</v>
      </c>
      <c r="V398" s="766"/>
      <c r="W398" s="766">
        <v>71.900000000000006</v>
      </c>
      <c r="X398" s="766"/>
      <c r="Y398" s="766">
        <v>71.400000000000006</v>
      </c>
      <c r="Z398" s="766">
        <v>70.8</v>
      </c>
      <c r="AA398" s="766">
        <v>70.099999999999994</v>
      </c>
      <c r="AB398" s="766">
        <v>69</v>
      </c>
      <c r="AC398" s="766">
        <v>67.5</v>
      </c>
      <c r="AD398" s="766">
        <v>65.599999999999994</v>
      </c>
      <c r="AE398" s="766">
        <v>63</v>
      </c>
      <c r="AF398" s="766">
        <v>59.7</v>
      </c>
      <c r="AG398" s="769">
        <v>55.4</v>
      </c>
      <c r="AH398" s="1102"/>
      <c r="AI398" s="1102"/>
    </row>
    <row r="399" spans="2:35" x14ac:dyDescent="0.2">
      <c r="B399" s="1156"/>
      <c r="C399" s="986"/>
      <c r="D399" s="945"/>
      <c r="E399" s="946"/>
      <c r="F399" s="948"/>
      <c r="G399" s="963"/>
      <c r="H399" s="1" t="s">
        <v>23</v>
      </c>
      <c r="I399" s="1431"/>
      <c r="J399" s="83"/>
      <c r="K399" s="5" t="s">
        <v>9</v>
      </c>
      <c r="L399" s="766">
        <v>75</v>
      </c>
      <c r="M399" s="5"/>
      <c r="N399" s="788">
        <f t="shared" si="43"/>
        <v>75</v>
      </c>
      <c r="O399" s="766">
        <v>75</v>
      </c>
      <c r="P399" s="766"/>
      <c r="Q399" s="766">
        <v>73</v>
      </c>
      <c r="R399" s="788">
        <f t="shared" si="44"/>
        <v>72.983999999999995</v>
      </c>
      <c r="S399" s="788">
        <f t="shared" si="45"/>
        <v>72.680000000000007</v>
      </c>
      <c r="T399" s="5"/>
      <c r="U399" s="766">
        <v>72.2</v>
      </c>
      <c r="V399" s="766"/>
      <c r="W399" s="766">
        <v>71.900000000000006</v>
      </c>
      <c r="X399" s="766"/>
      <c r="Y399" s="766">
        <v>71.400000000000006</v>
      </c>
      <c r="Z399" s="766">
        <v>70.8</v>
      </c>
      <c r="AA399" s="766">
        <v>70.099999999999994</v>
      </c>
      <c r="AB399" s="766">
        <v>69</v>
      </c>
      <c r="AC399" s="766">
        <v>67.5</v>
      </c>
      <c r="AD399" s="766">
        <v>65.599999999999994</v>
      </c>
      <c r="AE399" s="766">
        <v>63</v>
      </c>
      <c r="AF399" s="766">
        <v>59.7</v>
      </c>
      <c r="AG399" s="769">
        <v>55.4</v>
      </c>
      <c r="AH399" s="1102"/>
      <c r="AI399" s="1102"/>
    </row>
    <row r="400" spans="2:35" ht="13.5" thickBot="1" x14ac:dyDescent="0.25">
      <c r="B400" s="41" t="s">
        <v>102</v>
      </c>
      <c r="C400" s="42" t="s">
        <v>159</v>
      </c>
      <c r="D400" s="1176" t="s">
        <v>87</v>
      </c>
      <c r="E400" s="1158"/>
      <c r="F400" s="48" t="s">
        <v>51</v>
      </c>
      <c r="G400" s="441" t="s">
        <v>24</v>
      </c>
      <c r="H400" s="26">
        <v>2007</v>
      </c>
      <c r="I400" s="1432"/>
      <c r="J400" s="120">
        <v>75</v>
      </c>
      <c r="K400" s="116">
        <v>75</v>
      </c>
      <c r="L400" s="766">
        <v>75</v>
      </c>
      <c r="M400" s="116"/>
      <c r="N400" s="792">
        <f t="shared" si="43"/>
        <v>75</v>
      </c>
      <c r="O400" s="116">
        <v>75</v>
      </c>
      <c r="P400" s="116"/>
      <c r="Q400" s="116">
        <v>73</v>
      </c>
      <c r="R400" s="792">
        <f t="shared" si="44"/>
        <v>72.983999999999995</v>
      </c>
      <c r="S400" s="792">
        <f t="shared" si="45"/>
        <v>72.680000000000007</v>
      </c>
      <c r="T400" s="116"/>
      <c r="U400" s="116">
        <v>72.2</v>
      </c>
      <c r="V400" s="116"/>
      <c r="W400" s="116">
        <v>71.900000000000006</v>
      </c>
      <c r="X400" s="116"/>
      <c r="Y400" s="116">
        <v>71.400000000000006</v>
      </c>
      <c r="Z400" s="116">
        <v>70.8</v>
      </c>
      <c r="AA400" s="116">
        <v>70.099999999999994</v>
      </c>
      <c r="AB400" s="116">
        <v>69</v>
      </c>
      <c r="AC400" s="116">
        <v>67.5</v>
      </c>
      <c r="AD400" s="116">
        <v>65.599999999999994</v>
      </c>
      <c r="AE400" s="116">
        <v>63</v>
      </c>
      <c r="AF400" s="116">
        <v>59.7</v>
      </c>
      <c r="AG400" s="117">
        <v>55.4</v>
      </c>
      <c r="AH400" s="1102"/>
      <c r="AI400" s="1102"/>
    </row>
    <row r="401" spans="2:35" ht="13.5" thickBot="1" x14ac:dyDescent="0.25">
      <c r="B401" s="33"/>
      <c r="C401" s="33"/>
      <c r="D401" s="33"/>
      <c r="E401" s="33"/>
      <c r="F401" s="33"/>
      <c r="G401" s="912" t="s">
        <v>94</v>
      </c>
      <c r="H401" s="913"/>
      <c r="I401" s="913"/>
      <c r="J401" s="121">
        <f>MIN(J379:J400)</f>
        <v>75</v>
      </c>
      <c r="K401" s="49">
        <f>MIN(K379:K400)</f>
        <v>75</v>
      </c>
      <c r="L401" s="49">
        <f>MIN(L379:L400)</f>
        <v>75</v>
      </c>
      <c r="M401" s="49"/>
      <c r="N401" s="793">
        <f t="shared" si="43"/>
        <v>75</v>
      </c>
      <c r="O401" s="49">
        <f>MIN(O379:O400)</f>
        <v>75</v>
      </c>
      <c r="P401" s="49"/>
      <c r="Q401" s="49">
        <f>MIN(Q379:Q400)</f>
        <v>73</v>
      </c>
      <c r="R401" s="793">
        <f t="shared" si="44"/>
        <v>72.983999999999995</v>
      </c>
      <c r="S401" s="793">
        <f t="shared" si="45"/>
        <v>72.680000000000007</v>
      </c>
      <c r="T401" s="49"/>
      <c r="U401" s="49">
        <f>MIN(U379:U400)</f>
        <v>72.2</v>
      </c>
      <c r="V401" s="49"/>
      <c r="W401" s="49">
        <f>MIN(W379:W400)</f>
        <v>71.8</v>
      </c>
      <c r="X401" s="49"/>
      <c r="Y401" s="49">
        <f>MIN(Y379:Y400)</f>
        <v>71.3</v>
      </c>
      <c r="Z401" s="49">
        <f>MIN(Z379:Z400)</f>
        <v>70.8</v>
      </c>
      <c r="AA401" s="49">
        <f>MIN(AA379:AA400)</f>
        <v>70.099999999999994</v>
      </c>
      <c r="AB401" s="135"/>
      <c r="AC401" s="135"/>
      <c r="AD401" s="135"/>
      <c r="AE401" s="135"/>
      <c r="AF401" s="135"/>
      <c r="AG401" s="136"/>
      <c r="AH401" s="1103"/>
      <c r="AI401" s="1103"/>
    </row>
    <row r="402" spans="2:35" x14ac:dyDescent="0.2">
      <c r="B402" s="33"/>
      <c r="C402" s="33"/>
      <c r="D402" s="33"/>
      <c r="E402" s="33"/>
      <c r="F402" s="33"/>
      <c r="G402" s="33"/>
      <c r="H402" s="33"/>
      <c r="I402" s="15"/>
      <c r="J402" s="16"/>
      <c r="K402" s="16"/>
      <c r="L402" s="17"/>
      <c r="M402" s="17"/>
      <c r="N402" s="495"/>
      <c r="O402" s="17"/>
      <c r="P402" s="17"/>
      <c r="Q402" s="17"/>
      <c r="R402" s="495"/>
      <c r="S402" s="495"/>
      <c r="T402" s="17"/>
      <c r="U402" s="17"/>
      <c r="V402" s="17"/>
      <c r="W402" s="17"/>
      <c r="X402" s="17"/>
      <c r="Y402" s="17"/>
      <c r="Z402" s="17"/>
      <c r="AA402" s="17"/>
      <c r="AB402" s="17"/>
      <c r="AC402" s="17"/>
      <c r="AD402" s="17"/>
      <c r="AE402" s="17"/>
      <c r="AF402" s="17"/>
      <c r="AG402" s="17"/>
      <c r="AH402" s="17"/>
      <c r="AI402" s="17"/>
    </row>
    <row r="403" spans="2:35" ht="13.5" thickBot="1" x14ac:dyDescent="0.25">
      <c r="B403" s="33"/>
      <c r="C403" s="33"/>
      <c r="D403" s="33"/>
      <c r="E403" s="33"/>
      <c r="F403" s="33"/>
      <c r="G403" s="33"/>
      <c r="H403" s="33"/>
      <c r="I403" s="15"/>
      <c r="J403" s="16"/>
      <c r="K403" s="16"/>
      <c r="L403" s="17"/>
      <c r="M403" s="17"/>
      <c r="N403" s="495"/>
      <c r="O403" s="17"/>
      <c r="P403" s="17"/>
      <c r="Q403" s="17"/>
      <c r="R403" s="495"/>
      <c r="S403" s="495"/>
      <c r="T403" s="17"/>
      <c r="U403" s="17"/>
      <c r="V403" s="17"/>
      <c r="W403" s="17"/>
      <c r="X403" s="17"/>
      <c r="Y403" s="17"/>
      <c r="Z403" s="17"/>
      <c r="AA403" s="17"/>
      <c r="AB403" s="17"/>
      <c r="AC403" s="17"/>
      <c r="AD403" s="17"/>
      <c r="AE403" s="17"/>
      <c r="AF403" s="17"/>
      <c r="AG403" s="17"/>
      <c r="AH403" s="17"/>
      <c r="AI403" s="17"/>
    </row>
    <row r="404" spans="2:35" x14ac:dyDescent="0.2">
      <c r="B404" s="145"/>
      <c r="C404" s="146"/>
      <c r="D404" s="146"/>
      <c r="E404" s="146"/>
      <c r="F404" s="146"/>
      <c r="G404" s="146"/>
      <c r="H404" s="146"/>
      <c r="I404" s="147"/>
      <c r="J404" s="148" t="s">
        <v>95</v>
      </c>
      <c r="K404" s="149"/>
      <c r="L404" s="149"/>
      <c r="M404" s="149"/>
      <c r="N404" s="701"/>
      <c r="O404" s="149"/>
      <c r="P404" s="149"/>
      <c r="Q404" s="149"/>
      <c r="R404" s="701"/>
      <c r="S404" s="701"/>
      <c r="T404" s="149"/>
      <c r="U404" s="149"/>
      <c r="V404" s="149"/>
      <c r="W404" s="149"/>
      <c r="X404" s="149"/>
      <c r="Y404" s="149"/>
      <c r="Z404" s="149"/>
      <c r="AA404" s="149"/>
      <c r="AB404" s="149"/>
      <c r="AC404" s="149"/>
      <c r="AD404" s="149"/>
      <c r="AE404" s="149"/>
      <c r="AF404" s="149"/>
      <c r="AG404" s="150"/>
      <c r="AH404" s="1339" t="s">
        <v>473</v>
      </c>
      <c r="AI404" s="1339" t="s">
        <v>472</v>
      </c>
    </row>
    <row r="405" spans="2:35" ht="13.5" thickBot="1" x14ac:dyDescent="0.25">
      <c r="B405" s="151"/>
      <c r="C405" s="152"/>
      <c r="D405" s="152"/>
      <c r="E405" s="152"/>
      <c r="F405" s="152"/>
      <c r="G405" s="152"/>
      <c r="H405" s="152"/>
      <c r="I405" s="153"/>
      <c r="J405" s="154" t="s">
        <v>168</v>
      </c>
      <c r="K405" s="155"/>
      <c r="L405" s="155"/>
      <c r="M405" s="155"/>
      <c r="N405" s="704"/>
      <c r="O405" s="155"/>
      <c r="P405" s="155"/>
      <c r="Q405" s="155"/>
      <c r="R405" s="704"/>
      <c r="S405" s="704"/>
      <c r="T405" s="155"/>
      <c r="U405" s="155"/>
      <c r="V405" s="155"/>
      <c r="W405" s="155"/>
      <c r="X405" s="155"/>
      <c r="Y405" s="155"/>
      <c r="Z405" s="155"/>
      <c r="AA405" s="155"/>
      <c r="AB405" s="155"/>
      <c r="AC405" s="155"/>
      <c r="AD405" s="155"/>
      <c r="AE405" s="155"/>
      <c r="AF405" s="155"/>
      <c r="AG405" s="156"/>
      <c r="AH405" s="1102"/>
      <c r="AI405" s="1102"/>
    </row>
    <row r="406" spans="2:35" ht="13.5" thickBot="1" x14ac:dyDescent="0.25">
      <c r="B406" s="157" t="s">
        <v>41</v>
      </c>
      <c r="C406" s="158" t="s">
        <v>42</v>
      </c>
      <c r="D406" s="159" t="s">
        <v>43</v>
      </c>
      <c r="E406" s="160"/>
      <c r="F406" s="212" t="s">
        <v>47</v>
      </c>
      <c r="G406" s="163" t="s">
        <v>30</v>
      </c>
      <c r="H406" s="164" t="s">
        <v>31</v>
      </c>
      <c r="I406" s="283" t="s">
        <v>2</v>
      </c>
      <c r="J406" s="244" t="s">
        <v>3</v>
      </c>
      <c r="K406" s="165" t="s">
        <v>5</v>
      </c>
      <c r="L406" s="164">
        <v>100</v>
      </c>
      <c r="M406" s="164">
        <v>150</v>
      </c>
      <c r="N406" s="783">
        <v>176</v>
      </c>
      <c r="O406" s="164">
        <v>200</v>
      </c>
      <c r="P406" s="164">
        <v>250</v>
      </c>
      <c r="Q406" s="164">
        <v>300</v>
      </c>
      <c r="R406" s="783">
        <v>302</v>
      </c>
      <c r="S406" s="783">
        <v>340</v>
      </c>
      <c r="T406" s="783">
        <v>350</v>
      </c>
      <c r="U406" s="164">
        <v>400</v>
      </c>
      <c r="V406" s="164">
        <v>450</v>
      </c>
      <c r="W406" s="164">
        <v>500</v>
      </c>
      <c r="X406" s="164">
        <v>550</v>
      </c>
      <c r="Y406" s="164">
        <v>600</v>
      </c>
      <c r="Z406" s="164">
        <v>650</v>
      </c>
      <c r="AA406" s="164">
        <v>700</v>
      </c>
      <c r="AB406" s="164">
        <v>750</v>
      </c>
      <c r="AC406" s="164">
        <v>800</v>
      </c>
      <c r="AD406" s="164">
        <v>850</v>
      </c>
      <c r="AE406" s="164">
        <v>900</v>
      </c>
      <c r="AF406" s="164">
        <v>950</v>
      </c>
      <c r="AG406" s="243">
        <v>1000</v>
      </c>
      <c r="AH406" s="1102"/>
      <c r="AI406" s="1102"/>
    </row>
    <row r="407" spans="2:35" x14ac:dyDescent="0.2">
      <c r="B407" s="1037" t="s">
        <v>106</v>
      </c>
      <c r="C407" s="1038" t="s">
        <v>199</v>
      </c>
      <c r="D407" s="1039" t="s">
        <v>74</v>
      </c>
      <c r="E407" s="1040"/>
      <c r="F407" s="1258" t="s">
        <v>201</v>
      </c>
      <c r="G407" s="1292" t="s">
        <v>208</v>
      </c>
      <c r="H407" s="289">
        <v>1989</v>
      </c>
      <c r="I407" s="1494" t="s">
        <v>198</v>
      </c>
      <c r="J407" s="265">
        <v>85</v>
      </c>
      <c r="K407" s="239"/>
      <c r="L407" s="240">
        <v>85</v>
      </c>
      <c r="M407" s="240"/>
      <c r="N407" s="788">
        <f>IF(M407="",IF(L407="","",(L407-(L407-O407)/($O$5-$L$5)*($N$5-$L$5))),(M407-(M407-O407)/($O$5-$M$5)*($N$5-$M$5)))</f>
        <v>85</v>
      </c>
      <c r="O407" s="240">
        <v>85</v>
      </c>
      <c r="P407" s="240"/>
      <c r="Q407" s="240">
        <v>83.3</v>
      </c>
      <c r="R407" s="788">
        <f>IF(Q407="","",(Q407-(Q407-U407)/($U$5-$Q$5)*($R$5-$Q$5)))</f>
        <v>83.27</v>
      </c>
      <c r="S407" s="788">
        <f>IF(Q407="","",(Q407-(Q407-U407)/($U$5-$Q$5)*($S$5-$Q$5)))</f>
        <v>82.7</v>
      </c>
      <c r="T407" s="788">
        <f>IF(Q407="","",(Q407-(Q407-U407)/($U$5-$Q$5)*($T$5-$Q$5)))</f>
        <v>82.55</v>
      </c>
      <c r="U407" s="240">
        <v>81.8</v>
      </c>
      <c r="V407" s="240"/>
      <c r="W407" s="240">
        <v>80.5</v>
      </c>
      <c r="X407" s="240"/>
      <c r="Y407" s="240">
        <v>78.5</v>
      </c>
      <c r="Z407" s="240">
        <v>76.7</v>
      </c>
      <c r="AA407" s="240">
        <v>74.900000000000006</v>
      </c>
      <c r="AB407" s="240">
        <v>72.3</v>
      </c>
      <c r="AC407" s="240">
        <v>69.599999999999994</v>
      </c>
      <c r="AD407" s="240">
        <v>65.8</v>
      </c>
      <c r="AE407" s="240">
        <v>62.1</v>
      </c>
      <c r="AF407" s="240">
        <v>57.4</v>
      </c>
      <c r="AG407" s="241">
        <v>52.7</v>
      </c>
      <c r="AH407" s="1102"/>
      <c r="AI407" s="1102"/>
    </row>
    <row r="408" spans="2:35" x14ac:dyDescent="0.2">
      <c r="B408" s="1017"/>
      <c r="C408" s="1020"/>
      <c r="D408" s="1024"/>
      <c r="E408" s="1025"/>
      <c r="F408" s="1250"/>
      <c r="G408" s="1236"/>
      <c r="H408" s="290" t="s">
        <v>32</v>
      </c>
      <c r="I408" s="1301"/>
      <c r="J408" s="249"/>
      <c r="K408" s="178" t="s">
        <v>9</v>
      </c>
      <c r="L408" s="909">
        <v>85</v>
      </c>
      <c r="M408" s="178"/>
      <c r="N408" s="788">
        <f t="shared" ref="N408:N429" si="46">IF(M408="",IF(L408="","",(L408-(L408-O408)/($O$5-$L$5)*($N$5-$L$5))),(M408-(M408-O408)/($O$5-$M$5)*($N$5-$M$5)))</f>
        <v>85</v>
      </c>
      <c r="O408" s="179">
        <v>85</v>
      </c>
      <c r="P408" s="179"/>
      <c r="Q408" s="179">
        <v>83.3</v>
      </c>
      <c r="R408" s="788">
        <f t="shared" ref="R408:R429" si="47">IF(Q408="","",(Q408-(Q408-U408)/($U$5-$Q$5)*($R$5-$Q$5)))</f>
        <v>83.27</v>
      </c>
      <c r="S408" s="788">
        <f t="shared" ref="S408:S429" si="48">IF(Q408="","",(Q408-(Q408-U408)/($U$5-$Q$5)*($S$5-$Q$5)))</f>
        <v>82.7</v>
      </c>
      <c r="T408" s="788">
        <f t="shared" ref="T408:T429" si="49">IF(Q408="","",(Q408-(Q408-U408)/($U$5-$Q$5)*($T$5-$Q$5)))</f>
        <v>82.55</v>
      </c>
      <c r="U408" s="179">
        <v>81.8</v>
      </c>
      <c r="V408" s="179"/>
      <c r="W408" s="179">
        <v>80.5</v>
      </c>
      <c r="X408" s="179"/>
      <c r="Y408" s="179">
        <v>78.5</v>
      </c>
      <c r="Z408" s="179">
        <v>76.7</v>
      </c>
      <c r="AA408" s="179">
        <v>74.900000000000006</v>
      </c>
      <c r="AB408" s="179">
        <v>72.3</v>
      </c>
      <c r="AC408" s="179">
        <v>69.599999999999994</v>
      </c>
      <c r="AD408" s="179">
        <v>65.8</v>
      </c>
      <c r="AE408" s="179">
        <v>62.1</v>
      </c>
      <c r="AF408" s="179">
        <v>57.4</v>
      </c>
      <c r="AG408" s="180">
        <v>52.7</v>
      </c>
      <c r="AH408" s="1102"/>
      <c r="AI408" s="1102"/>
    </row>
    <row r="409" spans="2:35" x14ac:dyDescent="0.2">
      <c r="B409" s="1017"/>
      <c r="C409" s="1020"/>
      <c r="D409" s="1024"/>
      <c r="E409" s="1025"/>
      <c r="F409" s="1250"/>
      <c r="G409" s="1236"/>
      <c r="H409" s="290" t="s">
        <v>35</v>
      </c>
      <c r="I409" s="1301"/>
      <c r="J409" s="249"/>
      <c r="K409" s="178" t="s">
        <v>9</v>
      </c>
      <c r="L409" s="909">
        <v>85</v>
      </c>
      <c r="M409" s="178"/>
      <c r="N409" s="788">
        <f t="shared" si="46"/>
        <v>85</v>
      </c>
      <c r="O409" s="179">
        <v>85</v>
      </c>
      <c r="P409" s="179"/>
      <c r="Q409" s="179">
        <v>83.3</v>
      </c>
      <c r="R409" s="788">
        <f t="shared" si="47"/>
        <v>83.27</v>
      </c>
      <c r="S409" s="788">
        <f t="shared" si="48"/>
        <v>82.7</v>
      </c>
      <c r="T409" s="788">
        <f t="shared" si="49"/>
        <v>82.55</v>
      </c>
      <c r="U409" s="179">
        <v>81.8</v>
      </c>
      <c r="V409" s="179"/>
      <c r="W409" s="179">
        <v>80.5</v>
      </c>
      <c r="X409" s="179"/>
      <c r="Y409" s="179">
        <v>78.5</v>
      </c>
      <c r="Z409" s="179">
        <v>76.7</v>
      </c>
      <c r="AA409" s="179">
        <v>74.900000000000006</v>
      </c>
      <c r="AB409" s="179">
        <v>72.3</v>
      </c>
      <c r="AC409" s="179">
        <v>69.599999999999994</v>
      </c>
      <c r="AD409" s="179">
        <v>65.8</v>
      </c>
      <c r="AE409" s="179">
        <v>62.1</v>
      </c>
      <c r="AF409" s="179">
        <v>57.4</v>
      </c>
      <c r="AG409" s="180">
        <v>52.7</v>
      </c>
      <c r="AH409" s="1102"/>
      <c r="AI409" s="1102"/>
    </row>
    <row r="410" spans="2:35" x14ac:dyDescent="0.2">
      <c r="B410" s="1018"/>
      <c r="C410" s="1021"/>
      <c r="D410" s="1026"/>
      <c r="E410" s="1027"/>
      <c r="F410" s="1251"/>
      <c r="G410" s="1237"/>
      <c r="H410" s="290" t="s">
        <v>10</v>
      </c>
      <c r="I410" s="1301"/>
      <c r="J410" s="249"/>
      <c r="K410" s="178" t="s">
        <v>9</v>
      </c>
      <c r="L410" s="909">
        <v>85</v>
      </c>
      <c r="M410" s="178"/>
      <c r="N410" s="788">
        <f t="shared" si="46"/>
        <v>85</v>
      </c>
      <c r="O410" s="179">
        <v>85</v>
      </c>
      <c r="P410" s="179"/>
      <c r="Q410" s="179">
        <v>83.3</v>
      </c>
      <c r="R410" s="788">
        <f t="shared" si="47"/>
        <v>83.27</v>
      </c>
      <c r="S410" s="788">
        <f t="shared" si="48"/>
        <v>82.7</v>
      </c>
      <c r="T410" s="788">
        <f t="shared" si="49"/>
        <v>82.55</v>
      </c>
      <c r="U410" s="179">
        <v>81.8</v>
      </c>
      <c r="V410" s="179"/>
      <c r="W410" s="179">
        <v>80.5</v>
      </c>
      <c r="X410" s="179"/>
      <c r="Y410" s="179">
        <v>78.5</v>
      </c>
      <c r="Z410" s="179">
        <v>76.7</v>
      </c>
      <c r="AA410" s="179">
        <v>74.900000000000006</v>
      </c>
      <c r="AB410" s="179">
        <v>72.3</v>
      </c>
      <c r="AC410" s="179">
        <v>69.599999999999994</v>
      </c>
      <c r="AD410" s="179">
        <v>65.8</v>
      </c>
      <c r="AE410" s="179">
        <v>62.1</v>
      </c>
      <c r="AF410" s="179">
        <v>57.4</v>
      </c>
      <c r="AG410" s="180">
        <v>52.7</v>
      </c>
      <c r="AH410" s="1102"/>
      <c r="AI410" s="1102"/>
    </row>
    <row r="411" spans="2:35" x14ac:dyDescent="0.2">
      <c r="B411" s="1016" t="s">
        <v>102</v>
      </c>
      <c r="C411" s="1019" t="s">
        <v>104</v>
      </c>
      <c r="D411" s="1022" t="s">
        <v>75</v>
      </c>
      <c r="E411" s="1023"/>
      <c r="F411" s="1249" t="s">
        <v>201</v>
      </c>
      <c r="G411" s="1235" t="s">
        <v>208</v>
      </c>
      <c r="H411" s="290">
        <v>1992</v>
      </c>
      <c r="I411" s="1301"/>
      <c r="J411" s="267">
        <v>85</v>
      </c>
      <c r="K411" s="179">
        <v>85</v>
      </c>
      <c r="L411" s="909">
        <v>85</v>
      </c>
      <c r="M411" s="179"/>
      <c r="N411" s="788">
        <f t="shared" si="46"/>
        <v>85</v>
      </c>
      <c r="O411" s="179">
        <v>85</v>
      </c>
      <c r="P411" s="179"/>
      <c r="Q411" s="179">
        <v>83.3</v>
      </c>
      <c r="R411" s="788">
        <f t="shared" si="47"/>
        <v>83.27</v>
      </c>
      <c r="S411" s="788">
        <f t="shared" si="48"/>
        <v>82.7</v>
      </c>
      <c r="T411" s="788">
        <f t="shared" si="49"/>
        <v>82.55</v>
      </c>
      <c r="U411" s="179">
        <v>81.8</v>
      </c>
      <c r="V411" s="179"/>
      <c r="W411" s="179">
        <v>80.5</v>
      </c>
      <c r="X411" s="179"/>
      <c r="Y411" s="179">
        <v>78.5</v>
      </c>
      <c r="Z411" s="179">
        <v>76.7</v>
      </c>
      <c r="AA411" s="179">
        <v>74.900000000000006</v>
      </c>
      <c r="AB411" s="179">
        <v>72.3</v>
      </c>
      <c r="AC411" s="179">
        <v>69.599999999999994</v>
      </c>
      <c r="AD411" s="179">
        <v>65.8</v>
      </c>
      <c r="AE411" s="179">
        <v>62.1</v>
      </c>
      <c r="AF411" s="179">
        <v>57.4</v>
      </c>
      <c r="AG411" s="180">
        <v>52.7</v>
      </c>
      <c r="AH411" s="1102"/>
      <c r="AI411" s="1102"/>
    </row>
    <row r="412" spans="2:35" x14ac:dyDescent="0.2">
      <c r="B412" s="1017"/>
      <c r="C412" s="1020"/>
      <c r="D412" s="1024"/>
      <c r="E412" s="1025"/>
      <c r="F412" s="1250"/>
      <c r="G412" s="1236"/>
      <c r="H412" s="290" t="s">
        <v>11</v>
      </c>
      <c r="I412" s="1301"/>
      <c r="J412" s="249"/>
      <c r="K412" s="178" t="s">
        <v>9</v>
      </c>
      <c r="L412" s="909">
        <v>85</v>
      </c>
      <c r="M412" s="178"/>
      <c r="N412" s="788">
        <f t="shared" si="46"/>
        <v>85</v>
      </c>
      <c r="O412" s="179">
        <v>85</v>
      </c>
      <c r="P412" s="179"/>
      <c r="Q412" s="179">
        <v>83.3</v>
      </c>
      <c r="R412" s="788">
        <f t="shared" si="47"/>
        <v>83.27</v>
      </c>
      <c r="S412" s="788">
        <f t="shared" si="48"/>
        <v>82.7</v>
      </c>
      <c r="T412" s="788">
        <f t="shared" si="49"/>
        <v>82.55</v>
      </c>
      <c r="U412" s="179">
        <v>81.8</v>
      </c>
      <c r="V412" s="179"/>
      <c r="W412" s="179">
        <v>80.5</v>
      </c>
      <c r="X412" s="179"/>
      <c r="Y412" s="179">
        <v>78.5</v>
      </c>
      <c r="Z412" s="179">
        <v>76.7</v>
      </c>
      <c r="AA412" s="179">
        <v>74.900000000000006</v>
      </c>
      <c r="AB412" s="179">
        <v>72.3</v>
      </c>
      <c r="AC412" s="179">
        <v>69.599999999999994</v>
      </c>
      <c r="AD412" s="179">
        <v>65.8</v>
      </c>
      <c r="AE412" s="179">
        <v>62.1</v>
      </c>
      <c r="AF412" s="179">
        <v>57.4</v>
      </c>
      <c r="AG412" s="180">
        <v>52.7</v>
      </c>
      <c r="AH412" s="1102"/>
      <c r="AI412" s="1102"/>
    </row>
    <row r="413" spans="2:35" x14ac:dyDescent="0.2">
      <c r="B413" s="1017"/>
      <c r="C413" s="1020"/>
      <c r="D413" s="1024"/>
      <c r="E413" s="1025"/>
      <c r="F413" s="1250"/>
      <c r="G413" s="1236"/>
      <c r="H413" s="290" t="s">
        <v>12</v>
      </c>
      <c r="I413" s="1301"/>
      <c r="J413" s="249"/>
      <c r="K413" s="178" t="s">
        <v>9</v>
      </c>
      <c r="L413" s="909">
        <v>85</v>
      </c>
      <c r="M413" s="178"/>
      <c r="N413" s="788">
        <f t="shared" si="46"/>
        <v>85</v>
      </c>
      <c r="O413" s="179">
        <v>85</v>
      </c>
      <c r="P413" s="179"/>
      <c r="Q413" s="179">
        <v>83.3</v>
      </c>
      <c r="R413" s="788">
        <f t="shared" si="47"/>
        <v>83.27</v>
      </c>
      <c r="S413" s="788">
        <f t="shared" si="48"/>
        <v>82.7</v>
      </c>
      <c r="T413" s="788">
        <f t="shared" si="49"/>
        <v>82.55</v>
      </c>
      <c r="U413" s="179">
        <v>81.8</v>
      </c>
      <c r="V413" s="179"/>
      <c r="W413" s="179">
        <v>80.5</v>
      </c>
      <c r="X413" s="179"/>
      <c r="Y413" s="179">
        <v>78.5</v>
      </c>
      <c r="Z413" s="179">
        <v>76.7</v>
      </c>
      <c r="AA413" s="179">
        <v>74.900000000000006</v>
      </c>
      <c r="AB413" s="179">
        <v>72.3</v>
      </c>
      <c r="AC413" s="179">
        <v>69.599999999999994</v>
      </c>
      <c r="AD413" s="179">
        <v>65.8</v>
      </c>
      <c r="AE413" s="179">
        <v>62.1</v>
      </c>
      <c r="AF413" s="179">
        <v>57.4</v>
      </c>
      <c r="AG413" s="180">
        <v>52.7</v>
      </c>
      <c r="AH413" s="1102"/>
      <c r="AI413" s="1102"/>
    </row>
    <row r="414" spans="2:35" x14ac:dyDescent="0.2">
      <c r="B414" s="1018"/>
      <c r="C414" s="1021"/>
      <c r="D414" s="1026"/>
      <c r="E414" s="1027"/>
      <c r="F414" s="1251"/>
      <c r="G414" s="1237"/>
      <c r="H414" s="290" t="s">
        <v>13</v>
      </c>
      <c r="I414" s="1301"/>
      <c r="J414" s="249"/>
      <c r="K414" s="178" t="s">
        <v>9</v>
      </c>
      <c r="L414" s="909">
        <v>85</v>
      </c>
      <c r="M414" s="178"/>
      <c r="N414" s="788">
        <f t="shared" si="46"/>
        <v>85</v>
      </c>
      <c r="O414" s="179">
        <v>85</v>
      </c>
      <c r="P414" s="179"/>
      <c r="Q414" s="179">
        <v>83.3</v>
      </c>
      <c r="R414" s="788">
        <f t="shared" si="47"/>
        <v>83.27</v>
      </c>
      <c r="S414" s="788">
        <f t="shared" si="48"/>
        <v>82.7</v>
      </c>
      <c r="T414" s="788">
        <f t="shared" si="49"/>
        <v>82.55</v>
      </c>
      <c r="U414" s="179">
        <v>81.8</v>
      </c>
      <c r="V414" s="179"/>
      <c r="W414" s="179">
        <v>80.5</v>
      </c>
      <c r="X414" s="179"/>
      <c r="Y414" s="179">
        <v>78.5</v>
      </c>
      <c r="Z414" s="179">
        <v>76.7</v>
      </c>
      <c r="AA414" s="179">
        <v>74.900000000000006</v>
      </c>
      <c r="AB414" s="179">
        <v>72.3</v>
      </c>
      <c r="AC414" s="179">
        <v>69.599999999999994</v>
      </c>
      <c r="AD414" s="179">
        <v>65.8</v>
      </c>
      <c r="AE414" s="179">
        <v>62.1</v>
      </c>
      <c r="AF414" s="179">
        <v>57.4</v>
      </c>
      <c r="AG414" s="180">
        <v>52.7</v>
      </c>
      <c r="AH414" s="1102"/>
      <c r="AI414" s="1102"/>
    </row>
    <row r="415" spans="2:35" x14ac:dyDescent="0.2">
      <c r="B415" s="1016" t="s">
        <v>102</v>
      </c>
      <c r="C415" s="1019" t="s">
        <v>200</v>
      </c>
      <c r="D415" s="1022" t="s">
        <v>75</v>
      </c>
      <c r="E415" s="1023"/>
      <c r="F415" s="1249" t="s">
        <v>201</v>
      </c>
      <c r="G415" s="1235" t="s">
        <v>208</v>
      </c>
      <c r="H415" s="290">
        <v>1995</v>
      </c>
      <c r="I415" s="1301"/>
      <c r="J415" s="267">
        <v>85</v>
      </c>
      <c r="K415" s="179">
        <v>85</v>
      </c>
      <c r="L415" s="909">
        <v>85</v>
      </c>
      <c r="M415" s="179"/>
      <c r="N415" s="788">
        <f t="shared" si="46"/>
        <v>85</v>
      </c>
      <c r="O415" s="179">
        <v>85</v>
      </c>
      <c r="P415" s="179"/>
      <c r="Q415" s="179">
        <v>83.3</v>
      </c>
      <c r="R415" s="788">
        <f t="shared" si="47"/>
        <v>83.27</v>
      </c>
      <c r="S415" s="788">
        <f t="shared" si="48"/>
        <v>82.7</v>
      </c>
      <c r="T415" s="788">
        <f t="shared" si="49"/>
        <v>82.55</v>
      </c>
      <c r="U415" s="179">
        <v>81.8</v>
      </c>
      <c r="V415" s="179"/>
      <c r="W415" s="179">
        <v>80.5</v>
      </c>
      <c r="X415" s="179"/>
      <c r="Y415" s="179">
        <v>78.5</v>
      </c>
      <c r="Z415" s="179">
        <v>76.7</v>
      </c>
      <c r="AA415" s="179">
        <v>74.900000000000006</v>
      </c>
      <c r="AB415" s="179">
        <v>72.3</v>
      </c>
      <c r="AC415" s="179">
        <v>69.599999999999994</v>
      </c>
      <c r="AD415" s="179">
        <v>65.8</v>
      </c>
      <c r="AE415" s="179">
        <v>62.1</v>
      </c>
      <c r="AF415" s="179">
        <v>57.4</v>
      </c>
      <c r="AG415" s="180">
        <v>52.7</v>
      </c>
      <c r="AH415" s="1102"/>
      <c r="AI415" s="1102"/>
    </row>
    <row r="416" spans="2:35" x14ac:dyDescent="0.2">
      <c r="B416" s="1017"/>
      <c r="C416" s="1020"/>
      <c r="D416" s="1024"/>
      <c r="E416" s="1025"/>
      <c r="F416" s="1250"/>
      <c r="G416" s="1236"/>
      <c r="H416" s="290" t="s">
        <v>26</v>
      </c>
      <c r="I416" s="1301"/>
      <c r="J416" s="249"/>
      <c r="K416" s="178" t="s">
        <v>9</v>
      </c>
      <c r="L416" s="909">
        <v>85</v>
      </c>
      <c r="M416" s="178"/>
      <c r="N416" s="788">
        <f t="shared" si="46"/>
        <v>85</v>
      </c>
      <c r="O416" s="179">
        <v>85</v>
      </c>
      <c r="P416" s="179"/>
      <c r="Q416" s="179">
        <v>83.3</v>
      </c>
      <c r="R416" s="788">
        <f t="shared" si="47"/>
        <v>83.27</v>
      </c>
      <c r="S416" s="788">
        <f t="shared" si="48"/>
        <v>82.7</v>
      </c>
      <c r="T416" s="788">
        <f t="shared" si="49"/>
        <v>82.55</v>
      </c>
      <c r="U416" s="179">
        <v>81.8</v>
      </c>
      <c r="V416" s="179"/>
      <c r="W416" s="179">
        <v>80.5</v>
      </c>
      <c r="X416" s="179"/>
      <c r="Y416" s="179">
        <v>78.5</v>
      </c>
      <c r="Z416" s="179">
        <v>76.7</v>
      </c>
      <c r="AA416" s="179">
        <v>74.900000000000006</v>
      </c>
      <c r="AB416" s="179">
        <v>72.3</v>
      </c>
      <c r="AC416" s="179">
        <v>69.599999999999994</v>
      </c>
      <c r="AD416" s="179">
        <v>65.8</v>
      </c>
      <c r="AE416" s="179">
        <v>62.1</v>
      </c>
      <c r="AF416" s="179">
        <v>57.4</v>
      </c>
      <c r="AG416" s="180">
        <v>52.7</v>
      </c>
      <c r="AH416" s="1102"/>
      <c r="AI416" s="1102"/>
    </row>
    <row r="417" spans="2:35" x14ac:dyDescent="0.2">
      <c r="B417" s="1017"/>
      <c r="C417" s="1020"/>
      <c r="D417" s="1024"/>
      <c r="E417" s="1025"/>
      <c r="F417" s="1250"/>
      <c r="G417" s="1236"/>
      <c r="H417" s="290" t="s">
        <v>15</v>
      </c>
      <c r="I417" s="1301"/>
      <c r="J417" s="249"/>
      <c r="K417" s="178" t="s">
        <v>9</v>
      </c>
      <c r="L417" s="909">
        <v>85</v>
      </c>
      <c r="M417" s="178"/>
      <c r="N417" s="788">
        <f t="shared" si="46"/>
        <v>85</v>
      </c>
      <c r="O417" s="179">
        <v>85</v>
      </c>
      <c r="P417" s="179"/>
      <c r="Q417" s="179">
        <v>83.3</v>
      </c>
      <c r="R417" s="788">
        <f t="shared" si="47"/>
        <v>83.27</v>
      </c>
      <c r="S417" s="788">
        <f t="shared" si="48"/>
        <v>82.7</v>
      </c>
      <c r="T417" s="788">
        <f t="shared" si="49"/>
        <v>82.55</v>
      </c>
      <c r="U417" s="179">
        <v>81.8</v>
      </c>
      <c r="V417" s="179"/>
      <c r="W417" s="179">
        <v>80.5</v>
      </c>
      <c r="X417" s="179"/>
      <c r="Y417" s="179">
        <v>78.5</v>
      </c>
      <c r="Z417" s="179">
        <v>76.7</v>
      </c>
      <c r="AA417" s="179">
        <v>74.900000000000006</v>
      </c>
      <c r="AB417" s="179">
        <v>72.3</v>
      </c>
      <c r="AC417" s="179">
        <v>69.599999999999994</v>
      </c>
      <c r="AD417" s="179">
        <v>65.8</v>
      </c>
      <c r="AE417" s="179">
        <v>62.1</v>
      </c>
      <c r="AF417" s="179">
        <v>57.4</v>
      </c>
      <c r="AG417" s="180">
        <v>52.7</v>
      </c>
      <c r="AH417" s="1102"/>
      <c r="AI417" s="1102"/>
    </row>
    <row r="418" spans="2:35" x14ac:dyDescent="0.2">
      <c r="B418" s="1018"/>
      <c r="C418" s="1021"/>
      <c r="D418" s="1026"/>
      <c r="E418" s="1027"/>
      <c r="F418" s="1251"/>
      <c r="G418" s="1237"/>
      <c r="H418" s="290" t="s">
        <v>27</v>
      </c>
      <c r="I418" s="1301"/>
      <c r="J418" s="249"/>
      <c r="K418" s="178" t="s">
        <v>9</v>
      </c>
      <c r="L418" s="909">
        <v>85</v>
      </c>
      <c r="M418" s="178"/>
      <c r="N418" s="788">
        <f t="shared" si="46"/>
        <v>85</v>
      </c>
      <c r="O418" s="179">
        <v>85</v>
      </c>
      <c r="P418" s="179"/>
      <c r="Q418" s="179">
        <v>83.3</v>
      </c>
      <c r="R418" s="788">
        <f t="shared" si="47"/>
        <v>83.27</v>
      </c>
      <c r="S418" s="788">
        <f t="shared" si="48"/>
        <v>82.7</v>
      </c>
      <c r="T418" s="788">
        <f t="shared" si="49"/>
        <v>82.55</v>
      </c>
      <c r="U418" s="179">
        <v>81.8</v>
      </c>
      <c r="V418" s="179"/>
      <c r="W418" s="179">
        <v>80.5</v>
      </c>
      <c r="X418" s="179"/>
      <c r="Y418" s="179">
        <v>78.5</v>
      </c>
      <c r="Z418" s="179">
        <v>76.7</v>
      </c>
      <c r="AA418" s="179">
        <v>74.900000000000006</v>
      </c>
      <c r="AB418" s="179">
        <v>72.3</v>
      </c>
      <c r="AC418" s="179">
        <v>69.599999999999994</v>
      </c>
      <c r="AD418" s="179">
        <v>65.8</v>
      </c>
      <c r="AE418" s="179">
        <v>62.1</v>
      </c>
      <c r="AF418" s="179">
        <v>57.4</v>
      </c>
      <c r="AG418" s="180">
        <v>52.7</v>
      </c>
      <c r="AH418" s="1102"/>
      <c r="AI418" s="1102"/>
    </row>
    <row r="419" spans="2:35" x14ac:dyDescent="0.2">
      <c r="B419" s="1016" t="s">
        <v>102</v>
      </c>
      <c r="C419" s="183" t="s">
        <v>144</v>
      </c>
      <c r="D419" s="1022" t="s">
        <v>75</v>
      </c>
      <c r="E419" s="1023"/>
      <c r="F419" s="1249" t="s">
        <v>201</v>
      </c>
      <c r="G419" s="1235" t="s">
        <v>208</v>
      </c>
      <c r="H419" s="290">
        <v>1998</v>
      </c>
      <c r="I419" s="1301"/>
      <c r="J419" s="267">
        <v>85</v>
      </c>
      <c r="K419" s="179">
        <v>85</v>
      </c>
      <c r="L419" s="909">
        <v>85</v>
      </c>
      <c r="M419" s="179"/>
      <c r="N419" s="788">
        <f t="shared" si="46"/>
        <v>85</v>
      </c>
      <c r="O419" s="179">
        <v>85</v>
      </c>
      <c r="P419" s="179"/>
      <c r="Q419" s="179">
        <v>83.3</v>
      </c>
      <c r="R419" s="788">
        <f t="shared" si="47"/>
        <v>83.27</v>
      </c>
      <c r="S419" s="788">
        <f t="shared" si="48"/>
        <v>82.7</v>
      </c>
      <c r="T419" s="788">
        <f t="shared" si="49"/>
        <v>82.55</v>
      </c>
      <c r="U419" s="179">
        <v>81.8</v>
      </c>
      <c r="V419" s="179"/>
      <c r="W419" s="179">
        <v>80.5</v>
      </c>
      <c r="X419" s="179"/>
      <c r="Y419" s="179">
        <v>78.5</v>
      </c>
      <c r="Z419" s="179">
        <v>76.7</v>
      </c>
      <c r="AA419" s="179">
        <v>74.900000000000006</v>
      </c>
      <c r="AB419" s="179">
        <v>72.3</v>
      </c>
      <c r="AC419" s="179">
        <v>69.599999999999994</v>
      </c>
      <c r="AD419" s="179">
        <v>65.8</v>
      </c>
      <c r="AE419" s="179">
        <v>62.1</v>
      </c>
      <c r="AF419" s="179">
        <v>57.4</v>
      </c>
      <c r="AG419" s="180">
        <v>52.7</v>
      </c>
      <c r="AH419" s="1102"/>
      <c r="AI419" s="1102"/>
    </row>
    <row r="420" spans="2:35" x14ac:dyDescent="0.2">
      <c r="B420" s="1017"/>
      <c r="C420" s="1019" t="s">
        <v>130</v>
      </c>
      <c r="D420" s="1024"/>
      <c r="E420" s="1025"/>
      <c r="F420" s="1250"/>
      <c r="G420" s="1236"/>
      <c r="H420" s="290" t="s">
        <v>17</v>
      </c>
      <c r="I420" s="1301"/>
      <c r="J420" s="267">
        <v>85</v>
      </c>
      <c r="K420" s="179">
        <v>85</v>
      </c>
      <c r="L420" s="909">
        <v>85</v>
      </c>
      <c r="M420" s="179"/>
      <c r="N420" s="788">
        <f t="shared" si="46"/>
        <v>85</v>
      </c>
      <c r="O420" s="179">
        <v>85</v>
      </c>
      <c r="P420" s="179"/>
      <c r="Q420" s="179">
        <v>83.3</v>
      </c>
      <c r="R420" s="788">
        <f t="shared" si="47"/>
        <v>83.27</v>
      </c>
      <c r="S420" s="788">
        <f t="shared" si="48"/>
        <v>82.7</v>
      </c>
      <c r="T420" s="788">
        <f t="shared" si="49"/>
        <v>82.55</v>
      </c>
      <c r="U420" s="179">
        <v>81.8</v>
      </c>
      <c r="V420" s="179"/>
      <c r="W420" s="179">
        <v>80.599999999999994</v>
      </c>
      <c r="X420" s="179"/>
      <c r="Y420" s="179">
        <v>78.599999999999994</v>
      </c>
      <c r="Z420" s="179">
        <v>77.099999999999994</v>
      </c>
      <c r="AA420" s="179">
        <v>75.2</v>
      </c>
      <c r="AB420" s="179">
        <v>72.8</v>
      </c>
      <c r="AC420" s="179">
        <v>69.8</v>
      </c>
      <c r="AD420" s="179">
        <v>66.3</v>
      </c>
      <c r="AE420" s="179">
        <v>62.3</v>
      </c>
      <c r="AF420" s="179">
        <v>57.8</v>
      </c>
      <c r="AG420" s="180">
        <v>52.8</v>
      </c>
      <c r="AH420" s="1102"/>
      <c r="AI420" s="1102"/>
    </row>
    <row r="421" spans="2:35" x14ac:dyDescent="0.2">
      <c r="B421" s="1018"/>
      <c r="C421" s="1021"/>
      <c r="D421" s="1026"/>
      <c r="E421" s="1027"/>
      <c r="F421" s="1251"/>
      <c r="G421" s="1237"/>
      <c r="H421" s="290" t="s">
        <v>18</v>
      </c>
      <c r="I421" s="1301"/>
      <c r="J421" s="249"/>
      <c r="K421" s="178" t="s">
        <v>9</v>
      </c>
      <c r="L421" s="909">
        <v>85</v>
      </c>
      <c r="M421" s="178"/>
      <c r="N421" s="788">
        <f t="shared" si="46"/>
        <v>85</v>
      </c>
      <c r="O421" s="179">
        <v>85</v>
      </c>
      <c r="P421" s="179"/>
      <c r="Q421" s="179">
        <v>83.3</v>
      </c>
      <c r="R421" s="788">
        <f t="shared" si="47"/>
        <v>83.27</v>
      </c>
      <c r="S421" s="788">
        <f t="shared" si="48"/>
        <v>82.7</v>
      </c>
      <c r="T421" s="788">
        <f t="shared" si="49"/>
        <v>82.55</v>
      </c>
      <c r="U421" s="179">
        <v>81.8</v>
      </c>
      <c r="V421" s="179"/>
      <c r="W421" s="179">
        <v>80.599999999999994</v>
      </c>
      <c r="X421" s="179"/>
      <c r="Y421" s="179">
        <v>78.599999999999994</v>
      </c>
      <c r="Z421" s="179">
        <v>77.099999999999994</v>
      </c>
      <c r="AA421" s="179">
        <v>75.2</v>
      </c>
      <c r="AB421" s="179">
        <v>72.8</v>
      </c>
      <c r="AC421" s="179">
        <v>69.8</v>
      </c>
      <c r="AD421" s="179">
        <v>66.3</v>
      </c>
      <c r="AE421" s="179">
        <v>62.3</v>
      </c>
      <c r="AF421" s="179">
        <v>57.8</v>
      </c>
      <c r="AG421" s="180">
        <v>52.8</v>
      </c>
      <c r="AH421" s="1102"/>
      <c r="AI421" s="1102"/>
    </row>
    <row r="422" spans="2:35" x14ac:dyDescent="0.2">
      <c r="B422" s="1016" t="s">
        <v>102</v>
      </c>
      <c r="C422" s="1019" t="s">
        <v>153</v>
      </c>
      <c r="D422" s="1022" t="s">
        <v>75</v>
      </c>
      <c r="E422" s="1023"/>
      <c r="F422" s="1249" t="s">
        <v>201</v>
      </c>
      <c r="G422" s="1235" t="s">
        <v>208</v>
      </c>
      <c r="H422" s="290">
        <v>2001</v>
      </c>
      <c r="I422" s="1301"/>
      <c r="J422" s="267">
        <v>85</v>
      </c>
      <c r="K422" s="179">
        <v>85</v>
      </c>
      <c r="L422" s="909">
        <v>85</v>
      </c>
      <c r="M422" s="179"/>
      <c r="N422" s="788">
        <f t="shared" si="46"/>
        <v>85</v>
      </c>
      <c r="O422" s="179">
        <v>85</v>
      </c>
      <c r="P422" s="179"/>
      <c r="Q422" s="179">
        <v>83.3</v>
      </c>
      <c r="R422" s="788">
        <f t="shared" si="47"/>
        <v>83.27</v>
      </c>
      <c r="S422" s="788">
        <f t="shared" si="48"/>
        <v>82.7</v>
      </c>
      <c r="T422" s="788">
        <f t="shared" si="49"/>
        <v>82.55</v>
      </c>
      <c r="U422" s="179">
        <v>81.8</v>
      </c>
      <c r="V422" s="179"/>
      <c r="W422" s="179">
        <v>80.599999999999994</v>
      </c>
      <c r="X422" s="179"/>
      <c r="Y422" s="179">
        <v>78.599999999999994</v>
      </c>
      <c r="Z422" s="179">
        <v>77.099999999999994</v>
      </c>
      <c r="AA422" s="179">
        <v>75.2</v>
      </c>
      <c r="AB422" s="179">
        <v>72.8</v>
      </c>
      <c r="AC422" s="179">
        <v>69.8</v>
      </c>
      <c r="AD422" s="179">
        <v>66.3</v>
      </c>
      <c r="AE422" s="179">
        <v>62.3</v>
      </c>
      <c r="AF422" s="179">
        <v>57.8</v>
      </c>
      <c r="AG422" s="180">
        <v>52.8</v>
      </c>
      <c r="AH422" s="1102"/>
      <c r="AI422" s="1102"/>
    </row>
    <row r="423" spans="2:35" x14ac:dyDescent="0.2">
      <c r="B423" s="1017"/>
      <c r="C423" s="1020"/>
      <c r="D423" s="1024"/>
      <c r="E423" s="1025"/>
      <c r="F423" s="1250"/>
      <c r="G423" s="1236"/>
      <c r="H423" s="290" t="s">
        <v>20</v>
      </c>
      <c r="I423" s="1301"/>
      <c r="J423" s="249"/>
      <c r="K423" s="178" t="s">
        <v>9</v>
      </c>
      <c r="L423" s="909">
        <v>85</v>
      </c>
      <c r="M423" s="178"/>
      <c r="N423" s="788">
        <f t="shared" si="46"/>
        <v>85</v>
      </c>
      <c r="O423" s="179">
        <v>85</v>
      </c>
      <c r="P423" s="179"/>
      <c r="Q423" s="179">
        <v>83.3</v>
      </c>
      <c r="R423" s="788">
        <f t="shared" si="47"/>
        <v>83.27</v>
      </c>
      <c r="S423" s="788">
        <f t="shared" si="48"/>
        <v>82.7</v>
      </c>
      <c r="T423" s="788">
        <f t="shared" si="49"/>
        <v>82.55</v>
      </c>
      <c r="U423" s="179">
        <v>81.8</v>
      </c>
      <c r="V423" s="179"/>
      <c r="W423" s="179">
        <v>80.599999999999994</v>
      </c>
      <c r="X423" s="179"/>
      <c r="Y423" s="179">
        <v>78.599999999999994</v>
      </c>
      <c r="Z423" s="179">
        <v>77.099999999999994</v>
      </c>
      <c r="AA423" s="179">
        <v>75.2</v>
      </c>
      <c r="AB423" s="179">
        <v>72.8</v>
      </c>
      <c r="AC423" s="179">
        <v>69.8</v>
      </c>
      <c r="AD423" s="179">
        <v>66.3</v>
      </c>
      <c r="AE423" s="179">
        <v>62.3</v>
      </c>
      <c r="AF423" s="179">
        <v>57.8</v>
      </c>
      <c r="AG423" s="180">
        <v>52.8</v>
      </c>
      <c r="AH423" s="1102"/>
      <c r="AI423" s="1102"/>
    </row>
    <row r="424" spans="2:35" x14ac:dyDescent="0.2">
      <c r="B424" s="1018"/>
      <c r="C424" s="1021"/>
      <c r="D424" s="1026"/>
      <c r="E424" s="1027"/>
      <c r="F424" s="1251"/>
      <c r="G424" s="1237"/>
      <c r="H424" s="290" t="s">
        <v>33</v>
      </c>
      <c r="I424" s="1301"/>
      <c r="J424" s="249"/>
      <c r="K424" s="178" t="s">
        <v>9</v>
      </c>
      <c r="L424" s="909">
        <v>85</v>
      </c>
      <c r="M424" s="178"/>
      <c r="N424" s="788">
        <f t="shared" si="46"/>
        <v>85</v>
      </c>
      <c r="O424" s="179">
        <v>85</v>
      </c>
      <c r="P424" s="179"/>
      <c r="Q424" s="179">
        <v>83.3</v>
      </c>
      <c r="R424" s="788">
        <f t="shared" si="47"/>
        <v>83.27</v>
      </c>
      <c r="S424" s="788">
        <f t="shared" si="48"/>
        <v>82.7</v>
      </c>
      <c r="T424" s="788">
        <f t="shared" si="49"/>
        <v>82.55</v>
      </c>
      <c r="U424" s="179">
        <v>81.8</v>
      </c>
      <c r="V424" s="179"/>
      <c r="W424" s="179">
        <v>80.599999999999994</v>
      </c>
      <c r="X424" s="179"/>
      <c r="Y424" s="179">
        <v>78.599999999999994</v>
      </c>
      <c r="Z424" s="179">
        <v>77.099999999999994</v>
      </c>
      <c r="AA424" s="179">
        <v>75.2</v>
      </c>
      <c r="AB424" s="179">
        <v>72.8</v>
      </c>
      <c r="AC424" s="179">
        <v>69.8</v>
      </c>
      <c r="AD424" s="179">
        <v>66.3</v>
      </c>
      <c r="AE424" s="179">
        <v>62.3</v>
      </c>
      <c r="AF424" s="179">
        <v>57.8</v>
      </c>
      <c r="AG424" s="180">
        <v>52.8</v>
      </c>
      <c r="AH424" s="1102"/>
      <c r="AI424" s="1102"/>
    </row>
    <row r="425" spans="2:35" x14ac:dyDescent="0.2">
      <c r="B425" s="1016" t="s">
        <v>102</v>
      </c>
      <c r="C425" s="1019" t="s">
        <v>147</v>
      </c>
      <c r="D425" s="1022" t="s">
        <v>75</v>
      </c>
      <c r="E425" s="1023"/>
      <c r="F425" s="1249" t="s">
        <v>201</v>
      </c>
      <c r="G425" s="1235" t="s">
        <v>208</v>
      </c>
      <c r="H425" s="290">
        <v>2004</v>
      </c>
      <c r="I425" s="1301"/>
      <c r="J425" s="267">
        <v>85</v>
      </c>
      <c r="K425" s="179">
        <v>85</v>
      </c>
      <c r="L425" s="909">
        <v>85</v>
      </c>
      <c r="M425" s="179"/>
      <c r="N425" s="788">
        <f t="shared" si="46"/>
        <v>85</v>
      </c>
      <c r="O425" s="179">
        <v>85</v>
      </c>
      <c r="P425" s="179"/>
      <c r="Q425" s="179">
        <v>83.3</v>
      </c>
      <c r="R425" s="788">
        <f t="shared" si="47"/>
        <v>83.27</v>
      </c>
      <c r="S425" s="788">
        <f t="shared" si="48"/>
        <v>82.7</v>
      </c>
      <c r="T425" s="788">
        <f t="shared" si="49"/>
        <v>82.55</v>
      </c>
      <c r="U425" s="179">
        <v>81.8</v>
      </c>
      <c r="V425" s="179"/>
      <c r="W425" s="179">
        <v>80.599999999999994</v>
      </c>
      <c r="X425" s="179"/>
      <c r="Y425" s="179">
        <v>78.599999999999994</v>
      </c>
      <c r="Z425" s="179">
        <v>77.099999999999994</v>
      </c>
      <c r="AA425" s="179">
        <v>75.2</v>
      </c>
      <c r="AB425" s="179">
        <v>72.8</v>
      </c>
      <c r="AC425" s="179">
        <v>69.8</v>
      </c>
      <c r="AD425" s="179">
        <v>66.3</v>
      </c>
      <c r="AE425" s="179">
        <v>62.3</v>
      </c>
      <c r="AF425" s="179">
        <v>57.8</v>
      </c>
      <c r="AG425" s="180">
        <v>52.8</v>
      </c>
      <c r="AH425" s="1102"/>
      <c r="AI425" s="1102"/>
    </row>
    <row r="426" spans="2:35" x14ac:dyDescent="0.2">
      <c r="B426" s="1017"/>
      <c r="C426" s="1020"/>
      <c r="D426" s="1024"/>
      <c r="E426" s="1025"/>
      <c r="F426" s="1250"/>
      <c r="G426" s="1236"/>
      <c r="H426" s="290" t="s">
        <v>22</v>
      </c>
      <c r="I426" s="1301"/>
      <c r="J426" s="249"/>
      <c r="K426" s="178" t="s">
        <v>9</v>
      </c>
      <c r="L426" s="909">
        <v>85</v>
      </c>
      <c r="M426" s="178"/>
      <c r="N426" s="788">
        <f t="shared" si="46"/>
        <v>85</v>
      </c>
      <c r="O426" s="179">
        <v>85</v>
      </c>
      <c r="P426" s="179"/>
      <c r="Q426" s="179">
        <v>83.3</v>
      </c>
      <c r="R426" s="788">
        <f t="shared" si="47"/>
        <v>83.27</v>
      </c>
      <c r="S426" s="788">
        <f t="shared" si="48"/>
        <v>82.7</v>
      </c>
      <c r="T426" s="788">
        <f t="shared" si="49"/>
        <v>82.55</v>
      </c>
      <c r="U426" s="179">
        <v>81.8</v>
      </c>
      <c r="V426" s="179"/>
      <c r="W426" s="179">
        <v>80.599999999999994</v>
      </c>
      <c r="X426" s="179"/>
      <c r="Y426" s="179">
        <v>78.599999999999994</v>
      </c>
      <c r="Z426" s="179">
        <v>77.099999999999994</v>
      </c>
      <c r="AA426" s="179">
        <v>75.2</v>
      </c>
      <c r="AB426" s="179">
        <v>72.8</v>
      </c>
      <c r="AC426" s="179">
        <v>69.8</v>
      </c>
      <c r="AD426" s="179">
        <v>66.3</v>
      </c>
      <c r="AE426" s="179">
        <v>62.3</v>
      </c>
      <c r="AF426" s="179">
        <v>57.8</v>
      </c>
      <c r="AG426" s="180">
        <v>52.8</v>
      </c>
      <c r="AH426" s="1102"/>
      <c r="AI426" s="1102"/>
    </row>
    <row r="427" spans="2:35" x14ac:dyDescent="0.2">
      <c r="B427" s="1018"/>
      <c r="C427" s="1021"/>
      <c r="D427" s="1026"/>
      <c r="E427" s="1027"/>
      <c r="F427" s="1251"/>
      <c r="G427" s="1237"/>
      <c r="H427" s="290" t="s">
        <v>23</v>
      </c>
      <c r="I427" s="1301"/>
      <c r="J427" s="249"/>
      <c r="K427" s="178" t="s">
        <v>9</v>
      </c>
      <c r="L427" s="909">
        <v>85</v>
      </c>
      <c r="M427" s="178"/>
      <c r="N427" s="788">
        <f t="shared" si="46"/>
        <v>85</v>
      </c>
      <c r="O427" s="179">
        <v>85</v>
      </c>
      <c r="P427" s="179"/>
      <c r="Q427" s="179">
        <v>83.3</v>
      </c>
      <c r="R427" s="788">
        <f t="shared" si="47"/>
        <v>83.27</v>
      </c>
      <c r="S427" s="788">
        <f t="shared" si="48"/>
        <v>82.7</v>
      </c>
      <c r="T427" s="788">
        <f t="shared" si="49"/>
        <v>82.55</v>
      </c>
      <c r="U427" s="179">
        <v>81.8</v>
      </c>
      <c r="V427" s="179"/>
      <c r="W427" s="179">
        <v>80.599999999999994</v>
      </c>
      <c r="X427" s="179"/>
      <c r="Y427" s="179">
        <v>78.599999999999994</v>
      </c>
      <c r="Z427" s="179">
        <v>77.099999999999994</v>
      </c>
      <c r="AA427" s="179">
        <v>75.2</v>
      </c>
      <c r="AB427" s="179">
        <v>72.8</v>
      </c>
      <c r="AC427" s="179">
        <v>69.8</v>
      </c>
      <c r="AD427" s="179">
        <v>66.3</v>
      </c>
      <c r="AE427" s="179">
        <v>62.3</v>
      </c>
      <c r="AF427" s="179">
        <v>57.8</v>
      </c>
      <c r="AG427" s="180">
        <v>52.8</v>
      </c>
      <c r="AH427" s="1102"/>
      <c r="AI427" s="1102"/>
    </row>
    <row r="428" spans="2:35" ht="13.5" thickBot="1" x14ac:dyDescent="0.25">
      <c r="B428" s="187" t="s">
        <v>102</v>
      </c>
      <c r="C428" s="220" t="s">
        <v>237</v>
      </c>
      <c r="D428" s="189" t="s">
        <v>87</v>
      </c>
      <c r="E428" s="190"/>
      <c r="F428" s="192" t="s">
        <v>201</v>
      </c>
      <c r="G428" s="221" t="s">
        <v>208</v>
      </c>
      <c r="H428" s="191">
        <v>2007</v>
      </c>
      <c r="I428" s="1495"/>
      <c r="J428" s="291">
        <v>85</v>
      </c>
      <c r="K428" s="194">
        <v>85</v>
      </c>
      <c r="L428" s="909">
        <v>85</v>
      </c>
      <c r="M428" s="194"/>
      <c r="N428" s="792">
        <f t="shared" si="46"/>
        <v>85</v>
      </c>
      <c r="O428" s="194">
        <v>85</v>
      </c>
      <c r="P428" s="194"/>
      <c r="Q428" s="194">
        <v>83.3</v>
      </c>
      <c r="R428" s="792">
        <f t="shared" si="47"/>
        <v>83.27</v>
      </c>
      <c r="S428" s="792">
        <f t="shared" si="48"/>
        <v>82.7</v>
      </c>
      <c r="T428" s="792">
        <f t="shared" si="49"/>
        <v>82.55</v>
      </c>
      <c r="U428" s="194">
        <v>81.8</v>
      </c>
      <c r="V428" s="194"/>
      <c r="W428" s="194">
        <v>80.599999999999994</v>
      </c>
      <c r="X428" s="194"/>
      <c r="Y428" s="194">
        <v>78.599999999999994</v>
      </c>
      <c r="Z428" s="194">
        <v>77.099999999999994</v>
      </c>
      <c r="AA428" s="194">
        <v>75.2</v>
      </c>
      <c r="AB428" s="194">
        <v>72.8</v>
      </c>
      <c r="AC428" s="194">
        <v>69.8</v>
      </c>
      <c r="AD428" s="194">
        <v>66.3</v>
      </c>
      <c r="AE428" s="194">
        <v>62.3</v>
      </c>
      <c r="AF428" s="194">
        <v>57.8</v>
      </c>
      <c r="AG428" s="195">
        <v>52.8</v>
      </c>
      <c r="AH428" s="1102"/>
      <c r="AI428" s="1102"/>
    </row>
    <row r="429" spans="2:35" ht="13.5" thickBot="1" x14ac:dyDescent="0.25">
      <c r="B429" s="143"/>
      <c r="C429" s="143"/>
      <c r="D429" s="143"/>
      <c r="E429" s="143"/>
      <c r="F429" s="143"/>
      <c r="G429" s="196" t="s">
        <v>94</v>
      </c>
      <c r="H429" s="197"/>
      <c r="I429" s="292"/>
      <c r="J429" s="202">
        <f>MIN(J407:J428)</f>
        <v>85</v>
      </c>
      <c r="K429" s="199">
        <f>MIN(K407:K428)</f>
        <v>85</v>
      </c>
      <c r="L429" s="199">
        <f>MIN(L407:L428)</f>
        <v>85</v>
      </c>
      <c r="M429" s="199"/>
      <c r="N429" s="793">
        <f t="shared" si="46"/>
        <v>85</v>
      </c>
      <c r="O429" s="199">
        <f>MIN(O407:O428)</f>
        <v>85</v>
      </c>
      <c r="P429" s="199"/>
      <c r="Q429" s="199">
        <f>MIN(Q407:Q428)</f>
        <v>83.3</v>
      </c>
      <c r="R429" s="793">
        <f t="shared" si="47"/>
        <v>83.27</v>
      </c>
      <c r="S429" s="793">
        <f t="shared" si="48"/>
        <v>82.7</v>
      </c>
      <c r="T429" s="793">
        <f t="shared" si="49"/>
        <v>82.55</v>
      </c>
      <c r="U429" s="199">
        <f>MIN(U407:U428)</f>
        <v>81.8</v>
      </c>
      <c r="V429" s="199"/>
      <c r="W429" s="199">
        <f>MIN(W407:W428)</f>
        <v>80.5</v>
      </c>
      <c r="X429" s="199"/>
      <c r="Y429" s="199">
        <f>MIN(Y407:Y428)</f>
        <v>78.5</v>
      </c>
      <c r="Z429" s="199">
        <f>MIN(Z407:Z428)</f>
        <v>76.7</v>
      </c>
      <c r="AA429" s="199">
        <f>MIN(AA407:AA428)</f>
        <v>74.900000000000006</v>
      </c>
      <c r="AB429" s="302"/>
      <c r="AC429" s="302"/>
      <c r="AD429" s="302"/>
      <c r="AE429" s="302"/>
      <c r="AF429" s="302"/>
      <c r="AG429" s="303"/>
      <c r="AH429" s="1103"/>
      <c r="AI429" s="1103"/>
    </row>
    <row r="430" spans="2:35" x14ac:dyDescent="0.2">
      <c r="B430" s="33"/>
      <c r="C430" s="33"/>
      <c r="D430" s="33"/>
      <c r="E430" s="33"/>
      <c r="F430" s="33"/>
      <c r="G430" s="33"/>
      <c r="H430" s="33"/>
      <c r="I430" s="15"/>
      <c r="J430" s="16"/>
      <c r="K430" s="16"/>
      <c r="L430" s="17"/>
      <c r="M430" s="17"/>
      <c r="N430" s="495"/>
      <c r="O430" s="17"/>
      <c r="P430" s="17"/>
      <c r="Q430" s="17"/>
      <c r="R430" s="495"/>
      <c r="S430" s="495"/>
      <c r="T430" s="17"/>
      <c r="U430" s="17"/>
      <c r="V430" s="17"/>
      <c r="W430" s="17"/>
      <c r="X430" s="17"/>
      <c r="Y430" s="17"/>
      <c r="Z430" s="17"/>
      <c r="AA430" s="17"/>
      <c r="AB430" s="17"/>
      <c r="AC430" s="17"/>
      <c r="AD430" s="17"/>
      <c r="AE430" s="17"/>
      <c r="AF430" s="17"/>
      <c r="AG430" s="17"/>
      <c r="AH430" s="17"/>
      <c r="AI430" s="17"/>
    </row>
    <row r="431" spans="2:35" x14ac:dyDescent="0.2">
      <c r="B431" s="33"/>
      <c r="C431" s="33"/>
      <c r="D431" s="33"/>
      <c r="E431" s="33"/>
      <c r="F431" s="33"/>
      <c r="G431" s="33"/>
      <c r="H431" s="33"/>
      <c r="I431" s="15"/>
      <c r="J431" s="16"/>
      <c r="K431" s="16"/>
      <c r="L431" s="17"/>
      <c r="M431" s="17"/>
      <c r="N431" s="495"/>
      <c r="O431" s="17"/>
      <c r="P431" s="17"/>
      <c r="Q431" s="17"/>
      <c r="R431" s="495"/>
      <c r="S431" s="495"/>
      <c r="T431" s="17"/>
      <c r="U431" s="17"/>
      <c r="V431" s="17"/>
      <c r="W431" s="17"/>
      <c r="X431" s="17"/>
      <c r="Y431" s="17"/>
      <c r="Z431" s="17"/>
      <c r="AA431" s="17"/>
      <c r="AB431" s="17"/>
      <c r="AC431" s="17"/>
      <c r="AD431" s="17"/>
      <c r="AE431" s="17"/>
      <c r="AF431" s="17"/>
      <c r="AG431" s="17"/>
      <c r="AH431" s="17"/>
      <c r="AI431" s="17"/>
    </row>
    <row r="432" spans="2:35" x14ac:dyDescent="0.2">
      <c r="B432" s="33"/>
      <c r="C432" s="33"/>
      <c r="D432" s="33"/>
      <c r="E432" s="33"/>
      <c r="F432" s="33"/>
      <c r="G432" s="33"/>
      <c r="H432" s="33"/>
      <c r="I432" s="15"/>
      <c r="J432" s="16"/>
      <c r="K432" s="16"/>
      <c r="L432" s="17"/>
      <c r="M432" s="17"/>
      <c r="N432" s="495"/>
      <c r="O432" s="17"/>
      <c r="P432" s="17"/>
      <c r="Q432" s="17"/>
      <c r="R432" s="495"/>
      <c r="S432" s="495"/>
      <c r="T432" s="17"/>
      <c r="U432" s="17"/>
      <c r="V432" s="17"/>
      <c r="W432" s="17"/>
      <c r="X432" s="17"/>
      <c r="Y432" s="17"/>
      <c r="Z432" s="17"/>
      <c r="AA432" s="17"/>
      <c r="AB432" s="17"/>
      <c r="AC432" s="17"/>
      <c r="AD432" s="17"/>
      <c r="AE432" s="17"/>
      <c r="AF432" s="17"/>
      <c r="AG432" s="17"/>
      <c r="AH432" s="17"/>
      <c r="AI432" s="17"/>
    </row>
    <row r="433" spans="2:35" ht="13.5" thickBot="1" x14ac:dyDescent="0.25">
      <c r="B433" s="33"/>
      <c r="C433" s="33"/>
      <c r="D433" s="33"/>
      <c r="E433" s="33"/>
      <c r="F433" s="33"/>
      <c r="G433" s="33"/>
      <c r="H433" s="33"/>
      <c r="I433" s="15"/>
      <c r="J433" s="16"/>
      <c r="K433" s="16"/>
      <c r="L433" s="17"/>
      <c r="M433" s="17"/>
      <c r="N433" s="495"/>
      <c r="O433" s="17"/>
      <c r="P433" s="17"/>
      <c r="Q433" s="17"/>
      <c r="R433" s="495"/>
      <c r="S433" s="495"/>
      <c r="T433" s="17"/>
      <c r="U433" s="17"/>
      <c r="V433" s="17"/>
      <c r="W433" s="17"/>
      <c r="X433" s="17"/>
      <c r="Y433" s="17"/>
      <c r="Z433" s="17"/>
      <c r="AA433" s="17"/>
      <c r="AB433" s="17"/>
      <c r="AC433" s="17"/>
      <c r="AD433" s="17"/>
      <c r="AE433" s="17"/>
      <c r="AF433" s="17"/>
      <c r="AG433" s="17"/>
      <c r="AH433" s="17"/>
      <c r="AI433" s="17"/>
    </row>
    <row r="434" spans="2:35" x14ac:dyDescent="0.2">
      <c r="B434" s="915"/>
      <c r="C434" s="916"/>
      <c r="D434" s="916"/>
      <c r="E434" s="916"/>
      <c r="F434" s="916"/>
      <c r="G434" s="916"/>
      <c r="H434" s="916"/>
      <c r="I434" s="917"/>
      <c r="J434" s="921" t="s">
        <v>95</v>
      </c>
      <c r="K434" s="922"/>
      <c r="L434" s="922"/>
      <c r="M434" s="922"/>
      <c r="N434" s="922"/>
      <c r="O434" s="922"/>
      <c r="P434" s="922"/>
      <c r="Q434" s="922"/>
      <c r="R434" s="922"/>
      <c r="S434" s="922"/>
      <c r="T434" s="922"/>
      <c r="U434" s="922"/>
      <c r="V434" s="922"/>
      <c r="W434" s="922"/>
      <c r="X434" s="922"/>
      <c r="Y434" s="922"/>
      <c r="Z434" s="922"/>
      <c r="AA434" s="922"/>
      <c r="AB434" s="922"/>
      <c r="AC434" s="922"/>
      <c r="AD434" s="922"/>
      <c r="AE434" s="922"/>
      <c r="AF434" s="922"/>
      <c r="AG434" s="923"/>
      <c r="AH434" s="1339" t="s">
        <v>473</v>
      </c>
      <c r="AI434" s="1339" t="s">
        <v>472</v>
      </c>
    </row>
    <row r="435" spans="2:35" ht="13.5" thickBot="1" x14ac:dyDescent="0.25">
      <c r="B435" s="918"/>
      <c r="C435" s="919"/>
      <c r="D435" s="919"/>
      <c r="E435" s="919"/>
      <c r="F435" s="919"/>
      <c r="G435" s="919"/>
      <c r="H435" s="919"/>
      <c r="I435" s="920"/>
      <c r="J435" s="949" t="s">
        <v>168</v>
      </c>
      <c r="K435" s="950"/>
      <c r="L435" s="950"/>
      <c r="M435" s="950"/>
      <c r="N435" s="950"/>
      <c r="O435" s="950"/>
      <c r="P435" s="950"/>
      <c r="Q435" s="950"/>
      <c r="R435" s="950"/>
      <c r="S435" s="950"/>
      <c r="T435" s="950"/>
      <c r="U435" s="950"/>
      <c r="V435" s="950"/>
      <c r="W435" s="950"/>
      <c r="X435" s="950"/>
      <c r="Y435" s="950"/>
      <c r="Z435" s="950"/>
      <c r="AA435" s="950"/>
      <c r="AB435" s="950"/>
      <c r="AC435" s="950"/>
      <c r="AD435" s="950"/>
      <c r="AE435" s="950"/>
      <c r="AF435" s="950"/>
      <c r="AG435" s="951"/>
      <c r="AH435" s="1102"/>
      <c r="AI435" s="1102"/>
    </row>
    <row r="436" spans="2:35" ht="13.5" thickBot="1" x14ac:dyDescent="0.25">
      <c r="B436" s="51" t="s">
        <v>41</v>
      </c>
      <c r="C436" s="52" t="s">
        <v>42</v>
      </c>
      <c r="D436" s="971" t="s">
        <v>43</v>
      </c>
      <c r="E436" s="972"/>
      <c r="F436" s="53" t="s">
        <v>47</v>
      </c>
      <c r="G436" s="54" t="s">
        <v>30</v>
      </c>
      <c r="H436" s="55" t="s">
        <v>31</v>
      </c>
      <c r="I436" s="86" t="s">
        <v>2</v>
      </c>
      <c r="J436" s="87" t="s">
        <v>3</v>
      </c>
      <c r="K436" s="88" t="s">
        <v>5</v>
      </c>
      <c r="L436" s="89">
        <v>100</v>
      </c>
      <c r="M436" s="55">
        <v>150</v>
      </c>
      <c r="N436" s="783">
        <v>176</v>
      </c>
      <c r="O436" s="55">
        <v>200</v>
      </c>
      <c r="P436" s="55">
        <v>250</v>
      </c>
      <c r="Q436" s="55">
        <v>300</v>
      </c>
      <c r="R436" s="783">
        <v>302</v>
      </c>
      <c r="S436" s="783">
        <v>340</v>
      </c>
      <c r="T436" s="55">
        <v>350</v>
      </c>
      <c r="U436" s="55">
        <v>400</v>
      </c>
      <c r="V436" s="55">
        <v>450</v>
      </c>
      <c r="W436" s="55">
        <v>500</v>
      </c>
      <c r="X436" s="55">
        <v>550</v>
      </c>
      <c r="Y436" s="55">
        <v>600</v>
      </c>
      <c r="Z436" s="55">
        <v>650</v>
      </c>
      <c r="AA436" s="55">
        <v>700</v>
      </c>
      <c r="AB436" s="55">
        <v>750</v>
      </c>
      <c r="AC436" s="55">
        <v>800</v>
      </c>
      <c r="AD436" s="55">
        <v>850</v>
      </c>
      <c r="AE436" s="55">
        <v>900</v>
      </c>
      <c r="AF436" s="55">
        <v>950</v>
      </c>
      <c r="AG436" s="86">
        <v>1000</v>
      </c>
      <c r="AH436" s="1102"/>
      <c r="AI436" s="1102"/>
    </row>
    <row r="437" spans="2:35" x14ac:dyDescent="0.2">
      <c r="B437" s="1188" t="s">
        <v>109</v>
      </c>
      <c r="C437" s="1189" t="s">
        <v>110</v>
      </c>
      <c r="D437" s="1006" t="s">
        <v>74</v>
      </c>
      <c r="E437" s="1007"/>
      <c r="F437" s="1285" t="s">
        <v>96</v>
      </c>
      <c r="G437" s="1179" t="s">
        <v>24</v>
      </c>
      <c r="H437" s="19">
        <v>1989</v>
      </c>
      <c r="I437" s="1430" t="s">
        <v>179</v>
      </c>
      <c r="J437" s="90">
        <v>75</v>
      </c>
      <c r="K437" s="19"/>
      <c r="L437" s="20">
        <v>75</v>
      </c>
      <c r="M437" s="20"/>
      <c r="N437" s="788">
        <f>IF(M437="",IF(L437="","",(L437-(L437-O437)/($O$5-$L$5)*($N$5-$L$5))),(M437-(M437-O437)/($O$5-$M$5)*($N$5-$M$5)))</f>
        <v>71.959999999999994</v>
      </c>
      <c r="O437" s="20">
        <v>71</v>
      </c>
      <c r="P437" s="20"/>
      <c r="Q437" s="20">
        <v>66</v>
      </c>
      <c r="R437" s="788">
        <f>IF(Q437="","",(Q437-(Q437-U437)/($U$5-$Q$5)*($R$5-$Q$5)))</f>
        <v>65.968000000000004</v>
      </c>
      <c r="S437" s="788">
        <f>IF(Q437="","",(Q437-(Q437-U437)/($U$5-$Q$5)*($S$5-$Q$5)))</f>
        <v>65.36</v>
      </c>
      <c r="T437" s="20"/>
      <c r="U437" s="20">
        <v>64.400000000000006</v>
      </c>
      <c r="V437" s="20"/>
      <c r="W437" s="20">
        <v>63.5</v>
      </c>
      <c r="X437" s="20"/>
      <c r="Y437" s="20">
        <v>63.5</v>
      </c>
      <c r="Z437" s="20">
        <v>63.5</v>
      </c>
      <c r="AA437" s="20">
        <v>63.5</v>
      </c>
      <c r="AB437" s="20">
        <v>63.1</v>
      </c>
      <c r="AC437" s="20">
        <v>62.7</v>
      </c>
      <c r="AD437" s="20">
        <v>61.9</v>
      </c>
      <c r="AE437" s="20">
        <v>61</v>
      </c>
      <c r="AF437" s="20">
        <v>59.4</v>
      </c>
      <c r="AG437" s="21">
        <v>57.7</v>
      </c>
      <c r="AH437" s="1102"/>
      <c r="AI437" s="1102"/>
    </row>
    <row r="438" spans="2:35" x14ac:dyDescent="0.2">
      <c r="B438" s="925"/>
      <c r="C438" s="928"/>
      <c r="D438" s="932"/>
      <c r="E438" s="933"/>
      <c r="F438" s="940"/>
      <c r="G438" s="962"/>
      <c r="H438" s="1" t="s">
        <v>32</v>
      </c>
      <c r="I438" s="1431"/>
      <c r="J438" s="83"/>
      <c r="K438" s="5" t="s">
        <v>9</v>
      </c>
      <c r="L438" s="766">
        <v>75</v>
      </c>
      <c r="M438" s="5"/>
      <c r="N438" s="788">
        <f t="shared" ref="N438:N459" si="50">IF(M438="",IF(L438="","",(L438-(L438-O438)/($O$5-$L$5)*($N$5-$L$5))),(M438-(M438-O438)/($O$5-$M$5)*($N$5-$M$5)))</f>
        <v>71.959999999999994</v>
      </c>
      <c r="O438" s="766">
        <v>71</v>
      </c>
      <c r="P438" s="766"/>
      <c r="Q438" s="766">
        <v>66</v>
      </c>
      <c r="R438" s="788">
        <f t="shared" ref="R438:R459" si="51">IF(Q438="","",(Q438-(Q438-U438)/($U$5-$Q$5)*($R$5-$Q$5)))</f>
        <v>66.007999999999996</v>
      </c>
      <c r="S438" s="788">
        <f t="shared" ref="S438:S459" si="52">IF(Q438="","",(Q438-(Q438-U438)/($U$5-$Q$5)*($S$5-$Q$5)))</f>
        <v>66.16</v>
      </c>
      <c r="T438" s="5"/>
      <c r="U438" s="766">
        <v>66.400000000000006</v>
      </c>
      <c r="V438" s="766"/>
      <c r="W438" s="766">
        <v>63.5</v>
      </c>
      <c r="X438" s="766"/>
      <c r="Y438" s="766">
        <v>63.5</v>
      </c>
      <c r="Z438" s="766">
        <v>63.5</v>
      </c>
      <c r="AA438" s="766">
        <v>63.5</v>
      </c>
      <c r="AB438" s="766">
        <v>63.1</v>
      </c>
      <c r="AC438" s="766">
        <v>62.7</v>
      </c>
      <c r="AD438" s="766">
        <v>61.9</v>
      </c>
      <c r="AE438" s="766">
        <v>61</v>
      </c>
      <c r="AF438" s="766">
        <v>59.4</v>
      </c>
      <c r="AG438" s="769">
        <v>57.7</v>
      </c>
      <c r="AH438" s="1102"/>
      <c r="AI438" s="1102"/>
    </row>
    <row r="439" spans="2:35" x14ac:dyDescent="0.2">
      <c r="B439" s="925"/>
      <c r="C439" s="928"/>
      <c r="D439" s="932"/>
      <c r="E439" s="933"/>
      <c r="F439" s="940"/>
      <c r="G439" s="962"/>
      <c r="H439" s="1" t="s">
        <v>35</v>
      </c>
      <c r="I439" s="1431"/>
      <c r="J439" s="83"/>
      <c r="K439" s="5" t="s">
        <v>9</v>
      </c>
      <c r="L439" s="766">
        <v>75</v>
      </c>
      <c r="M439" s="5"/>
      <c r="N439" s="788">
        <f t="shared" si="50"/>
        <v>71.959999999999994</v>
      </c>
      <c r="O439" s="766">
        <v>71</v>
      </c>
      <c r="P439" s="766"/>
      <c r="Q439" s="766">
        <v>66</v>
      </c>
      <c r="R439" s="788">
        <f t="shared" si="51"/>
        <v>66.007999999999996</v>
      </c>
      <c r="S439" s="788">
        <f t="shared" si="52"/>
        <v>66.16</v>
      </c>
      <c r="T439" s="5"/>
      <c r="U439" s="766">
        <v>66.400000000000006</v>
      </c>
      <c r="V439" s="766"/>
      <c r="W439" s="766">
        <v>63.5</v>
      </c>
      <c r="X439" s="766"/>
      <c r="Y439" s="766">
        <v>63.5</v>
      </c>
      <c r="Z439" s="766">
        <v>63.5</v>
      </c>
      <c r="AA439" s="766">
        <v>63.5</v>
      </c>
      <c r="AB439" s="766">
        <v>63.1</v>
      </c>
      <c r="AC439" s="766">
        <v>62.7</v>
      </c>
      <c r="AD439" s="766">
        <v>61.9</v>
      </c>
      <c r="AE439" s="766">
        <v>61</v>
      </c>
      <c r="AF439" s="766">
        <v>59.4</v>
      </c>
      <c r="AG439" s="769">
        <v>57.7</v>
      </c>
      <c r="AH439" s="1102"/>
      <c r="AI439" s="1102"/>
    </row>
    <row r="440" spans="2:35" x14ac:dyDescent="0.2">
      <c r="B440" s="985"/>
      <c r="C440" s="986"/>
      <c r="D440" s="945"/>
      <c r="E440" s="946"/>
      <c r="F440" s="948"/>
      <c r="G440" s="963"/>
      <c r="H440" s="1" t="s">
        <v>10</v>
      </c>
      <c r="I440" s="1431"/>
      <c r="J440" s="83"/>
      <c r="K440" s="5" t="s">
        <v>9</v>
      </c>
      <c r="L440" s="766">
        <v>75</v>
      </c>
      <c r="M440" s="5"/>
      <c r="N440" s="788">
        <f t="shared" si="50"/>
        <v>71.959999999999994</v>
      </c>
      <c r="O440" s="766">
        <v>71</v>
      </c>
      <c r="P440" s="766"/>
      <c r="Q440" s="766">
        <v>66</v>
      </c>
      <c r="R440" s="788">
        <f t="shared" si="51"/>
        <v>66.007999999999996</v>
      </c>
      <c r="S440" s="788">
        <f t="shared" si="52"/>
        <v>66.16</v>
      </c>
      <c r="T440" s="5"/>
      <c r="U440" s="766">
        <v>66.400000000000006</v>
      </c>
      <c r="V440" s="766"/>
      <c r="W440" s="766">
        <v>63.5</v>
      </c>
      <c r="X440" s="766"/>
      <c r="Y440" s="766">
        <v>63.5</v>
      </c>
      <c r="Z440" s="766">
        <v>63.5</v>
      </c>
      <c r="AA440" s="766">
        <v>63.5</v>
      </c>
      <c r="AB440" s="766">
        <v>63.1</v>
      </c>
      <c r="AC440" s="766">
        <v>62.7</v>
      </c>
      <c r="AD440" s="766">
        <v>61.9</v>
      </c>
      <c r="AE440" s="766">
        <v>61</v>
      </c>
      <c r="AF440" s="766">
        <v>59.4</v>
      </c>
      <c r="AG440" s="769">
        <v>57.7</v>
      </c>
      <c r="AH440" s="1102"/>
      <c r="AI440" s="1102"/>
    </row>
    <row r="441" spans="2:35" ht="12.75" customHeight="1" x14ac:dyDescent="0.2">
      <c r="B441" s="924" t="s">
        <v>102</v>
      </c>
      <c r="C441" s="927" t="s">
        <v>119</v>
      </c>
      <c r="D441" s="930" t="s">
        <v>75</v>
      </c>
      <c r="E441" s="931"/>
      <c r="F441" s="939" t="s">
        <v>54</v>
      </c>
      <c r="G441" s="961" t="s">
        <v>24</v>
      </c>
      <c r="H441" s="1">
        <v>1992</v>
      </c>
      <c r="I441" s="1431"/>
      <c r="J441" s="84">
        <v>75</v>
      </c>
      <c r="K441" s="2">
        <v>75</v>
      </c>
      <c r="L441" s="766">
        <v>75</v>
      </c>
      <c r="M441" s="2"/>
      <c r="N441" s="788">
        <f t="shared" si="50"/>
        <v>71.959999999999994</v>
      </c>
      <c r="O441" s="2">
        <v>71</v>
      </c>
      <c r="P441" s="2"/>
      <c r="Q441" s="2">
        <v>66</v>
      </c>
      <c r="R441" s="788">
        <f t="shared" si="51"/>
        <v>66.007999999999996</v>
      </c>
      <c r="S441" s="788">
        <f t="shared" si="52"/>
        <v>66.16</v>
      </c>
      <c r="T441" s="2"/>
      <c r="U441" s="2">
        <v>66.400000000000006</v>
      </c>
      <c r="V441" s="2"/>
      <c r="W441" s="2">
        <v>63.5</v>
      </c>
      <c r="X441" s="2"/>
      <c r="Y441" s="2">
        <v>63.5</v>
      </c>
      <c r="Z441" s="2">
        <v>63.5</v>
      </c>
      <c r="AA441" s="2">
        <v>63.5</v>
      </c>
      <c r="AB441" s="2">
        <v>63.1</v>
      </c>
      <c r="AC441" s="2">
        <v>62.7</v>
      </c>
      <c r="AD441" s="2">
        <v>61.9</v>
      </c>
      <c r="AE441" s="2">
        <v>61</v>
      </c>
      <c r="AF441" s="2">
        <v>59.4</v>
      </c>
      <c r="AG441" s="23">
        <v>57.7</v>
      </c>
      <c r="AH441" s="1102"/>
      <c r="AI441" s="1102"/>
    </row>
    <row r="442" spans="2:35" x14ac:dyDescent="0.2">
      <c r="B442" s="925"/>
      <c r="C442" s="928"/>
      <c r="D442" s="932"/>
      <c r="E442" s="933"/>
      <c r="F442" s="940"/>
      <c r="G442" s="962"/>
      <c r="H442" s="1" t="s">
        <v>11</v>
      </c>
      <c r="I442" s="1431"/>
      <c r="J442" s="83"/>
      <c r="K442" s="5" t="s">
        <v>9</v>
      </c>
      <c r="L442" s="766">
        <v>75</v>
      </c>
      <c r="M442" s="5"/>
      <c r="N442" s="788">
        <f t="shared" si="50"/>
        <v>71.959999999999994</v>
      </c>
      <c r="O442" s="766">
        <v>71</v>
      </c>
      <c r="P442" s="766"/>
      <c r="Q442" s="766">
        <v>66</v>
      </c>
      <c r="R442" s="788">
        <f t="shared" si="51"/>
        <v>66.007999999999996</v>
      </c>
      <c r="S442" s="788">
        <f t="shared" si="52"/>
        <v>66.16</v>
      </c>
      <c r="T442" s="5"/>
      <c r="U442" s="766">
        <v>66.400000000000006</v>
      </c>
      <c r="V442" s="766"/>
      <c r="W442" s="766">
        <v>63.5</v>
      </c>
      <c r="X442" s="766"/>
      <c r="Y442" s="766">
        <v>63.5</v>
      </c>
      <c r="Z442" s="766">
        <v>63.5</v>
      </c>
      <c r="AA442" s="766">
        <v>63.5</v>
      </c>
      <c r="AB442" s="766">
        <v>63.1</v>
      </c>
      <c r="AC442" s="766">
        <v>62.7</v>
      </c>
      <c r="AD442" s="766">
        <v>61.9</v>
      </c>
      <c r="AE442" s="766">
        <v>61</v>
      </c>
      <c r="AF442" s="766">
        <v>59.4</v>
      </c>
      <c r="AG442" s="769">
        <v>57.7</v>
      </c>
      <c r="AH442" s="1102"/>
      <c r="AI442" s="1102"/>
    </row>
    <row r="443" spans="2:35" x14ac:dyDescent="0.2">
      <c r="B443" s="925"/>
      <c r="C443" s="928"/>
      <c r="D443" s="932"/>
      <c r="E443" s="933"/>
      <c r="F443" s="940"/>
      <c r="G443" s="962"/>
      <c r="H443" s="1" t="s">
        <v>12</v>
      </c>
      <c r="I443" s="1431"/>
      <c r="J443" s="83"/>
      <c r="K443" s="5" t="s">
        <v>9</v>
      </c>
      <c r="L443" s="766">
        <v>75</v>
      </c>
      <c r="M443" s="5"/>
      <c r="N443" s="788">
        <f t="shared" si="50"/>
        <v>71.959999999999994</v>
      </c>
      <c r="O443" s="766">
        <v>71</v>
      </c>
      <c r="P443" s="766"/>
      <c r="Q443" s="766">
        <v>66</v>
      </c>
      <c r="R443" s="788">
        <f t="shared" si="51"/>
        <v>66.007999999999996</v>
      </c>
      <c r="S443" s="788">
        <f t="shared" si="52"/>
        <v>66.16</v>
      </c>
      <c r="T443" s="5"/>
      <c r="U443" s="766">
        <v>66.400000000000006</v>
      </c>
      <c r="V443" s="766"/>
      <c r="W443" s="766">
        <v>63.5</v>
      </c>
      <c r="X443" s="766"/>
      <c r="Y443" s="766">
        <v>63.5</v>
      </c>
      <c r="Z443" s="766">
        <v>63.5</v>
      </c>
      <c r="AA443" s="766">
        <v>63.5</v>
      </c>
      <c r="AB443" s="766">
        <v>63.1</v>
      </c>
      <c r="AC443" s="766">
        <v>62.7</v>
      </c>
      <c r="AD443" s="766">
        <v>61.9</v>
      </c>
      <c r="AE443" s="766">
        <v>61</v>
      </c>
      <c r="AF443" s="766">
        <v>59.4</v>
      </c>
      <c r="AG443" s="769">
        <v>57.7</v>
      </c>
      <c r="AH443" s="1102"/>
      <c r="AI443" s="1102"/>
    </row>
    <row r="444" spans="2:35" x14ac:dyDescent="0.2">
      <c r="B444" s="985"/>
      <c r="C444" s="986"/>
      <c r="D444" s="945"/>
      <c r="E444" s="946"/>
      <c r="F444" s="948"/>
      <c r="G444" s="963"/>
      <c r="H444" s="1" t="s">
        <v>13</v>
      </c>
      <c r="I444" s="1431"/>
      <c r="J444" s="83"/>
      <c r="K444" s="5" t="s">
        <v>9</v>
      </c>
      <c r="L444" s="766">
        <v>75</v>
      </c>
      <c r="M444" s="5"/>
      <c r="N444" s="788">
        <f t="shared" si="50"/>
        <v>71.959999999999994</v>
      </c>
      <c r="O444" s="766">
        <v>71</v>
      </c>
      <c r="P444" s="766"/>
      <c r="Q444" s="766">
        <v>66</v>
      </c>
      <c r="R444" s="788">
        <f t="shared" si="51"/>
        <v>66.007999999999996</v>
      </c>
      <c r="S444" s="788">
        <f t="shared" si="52"/>
        <v>66.16</v>
      </c>
      <c r="T444" s="5"/>
      <c r="U444" s="766">
        <v>66.400000000000006</v>
      </c>
      <c r="V444" s="766"/>
      <c r="W444" s="766">
        <v>63.5</v>
      </c>
      <c r="X444" s="766"/>
      <c r="Y444" s="766">
        <v>63.5</v>
      </c>
      <c r="Z444" s="766">
        <v>63.5</v>
      </c>
      <c r="AA444" s="766">
        <v>63.5</v>
      </c>
      <c r="AB444" s="766">
        <v>63.1</v>
      </c>
      <c r="AC444" s="766">
        <v>62.7</v>
      </c>
      <c r="AD444" s="766">
        <v>61.9</v>
      </c>
      <c r="AE444" s="766">
        <v>61</v>
      </c>
      <c r="AF444" s="766">
        <v>59.4</v>
      </c>
      <c r="AG444" s="769">
        <v>57.7</v>
      </c>
      <c r="AH444" s="1102"/>
      <c r="AI444" s="1102"/>
    </row>
    <row r="445" spans="2:35" x14ac:dyDescent="0.2">
      <c r="B445" s="924" t="s">
        <v>102</v>
      </c>
      <c r="C445" s="927" t="s">
        <v>130</v>
      </c>
      <c r="D445" s="930" t="s">
        <v>117</v>
      </c>
      <c r="E445" s="931"/>
      <c r="F445" s="939" t="s">
        <v>54</v>
      </c>
      <c r="G445" s="961" t="s">
        <v>24</v>
      </c>
      <c r="H445" s="1">
        <v>1995</v>
      </c>
      <c r="I445" s="1431"/>
      <c r="J445" s="84">
        <v>75</v>
      </c>
      <c r="K445" s="1"/>
      <c r="L445" s="2">
        <v>75</v>
      </c>
      <c r="M445" s="2"/>
      <c r="N445" s="788">
        <f t="shared" si="50"/>
        <v>71.959999999999994</v>
      </c>
      <c r="O445" s="766">
        <v>71</v>
      </c>
      <c r="P445" s="766"/>
      <c r="Q445" s="766">
        <v>66</v>
      </c>
      <c r="R445" s="788">
        <f t="shared" si="51"/>
        <v>66.007999999999996</v>
      </c>
      <c r="S445" s="788">
        <f t="shared" si="52"/>
        <v>66.16</v>
      </c>
      <c r="T445" s="2"/>
      <c r="U445" s="766">
        <v>66.400000000000006</v>
      </c>
      <c r="V445" s="766"/>
      <c r="W445" s="766">
        <v>63.5</v>
      </c>
      <c r="X445" s="766"/>
      <c r="Y445" s="766">
        <v>63.5</v>
      </c>
      <c r="Z445" s="766">
        <v>63.5</v>
      </c>
      <c r="AA445" s="766">
        <v>63.5</v>
      </c>
      <c r="AB445" s="766">
        <v>63.1</v>
      </c>
      <c r="AC445" s="766">
        <v>62.7</v>
      </c>
      <c r="AD445" s="766">
        <v>61.9</v>
      </c>
      <c r="AE445" s="766">
        <v>61</v>
      </c>
      <c r="AF445" s="766">
        <v>59.4</v>
      </c>
      <c r="AG445" s="769">
        <v>57.7</v>
      </c>
      <c r="AH445" s="1102"/>
      <c r="AI445" s="1102"/>
    </row>
    <row r="446" spans="2:35" x14ac:dyDescent="0.2">
      <c r="B446" s="925"/>
      <c r="C446" s="928"/>
      <c r="D446" s="932"/>
      <c r="E446" s="933"/>
      <c r="F446" s="940"/>
      <c r="G446" s="962"/>
      <c r="H446" s="1" t="s">
        <v>26</v>
      </c>
      <c r="I446" s="1431"/>
      <c r="J446" s="83"/>
      <c r="K446" s="5" t="s">
        <v>9</v>
      </c>
      <c r="L446" s="766">
        <v>75</v>
      </c>
      <c r="M446" s="5"/>
      <c r="N446" s="788">
        <f t="shared" si="50"/>
        <v>71.959999999999994</v>
      </c>
      <c r="O446" s="766">
        <v>71</v>
      </c>
      <c r="P446" s="766"/>
      <c r="Q446" s="766">
        <v>66</v>
      </c>
      <c r="R446" s="788">
        <f t="shared" si="51"/>
        <v>66.007999999999996</v>
      </c>
      <c r="S446" s="788">
        <f t="shared" si="52"/>
        <v>66.16</v>
      </c>
      <c r="T446" s="5"/>
      <c r="U446" s="766">
        <v>66.400000000000006</v>
      </c>
      <c r="V446" s="766"/>
      <c r="W446" s="766">
        <v>63.5</v>
      </c>
      <c r="X446" s="766"/>
      <c r="Y446" s="766">
        <v>63.5</v>
      </c>
      <c r="Z446" s="766">
        <v>63.5</v>
      </c>
      <c r="AA446" s="766">
        <v>63.5</v>
      </c>
      <c r="AB446" s="766">
        <v>63.1</v>
      </c>
      <c r="AC446" s="766">
        <v>62.7</v>
      </c>
      <c r="AD446" s="766">
        <v>61.9</v>
      </c>
      <c r="AE446" s="766">
        <v>61</v>
      </c>
      <c r="AF446" s="766">
        <v>59.4</v>
      </c>
      <c r="AG446" s="769">
        <v>57.7</v>
      </c>
      <c r="AH446" s="1102"/>
      <c r="AI446" s="1102"/>
    </row>
    <row r="447" spans="2:35" x14ac:dyDescent="0.2">
      <c r="B447" s="925"/>
      <c r="C447" s="928"/>
      <c r="D447" s="932"/>
      <c r="E447" s="933"/>
      <c r="F447" s="940"/>
      <c r="G447" s="962"/>
      <c r="H447" s="1" t="s">
        <v>15</v>
      </c>
      <c r="I447" s="1431"/>
      <c r="J447" s="83"/>
      <c r="K447" s="5" t="s">
        <v>9</v>
      </c>
      <c r="L447" s="766">
        <v>75</v>
      </c>
      <c r="M447" s="5"/>
      <c r="N447" s="788">
        <f t="shared" si="50"/>
        <v>71.959999999999994</v>
      </c>
      <c r="O447" s="766">
        <v>71</v>
      </c>
      <c r="P447" s="766"/>
      <c r="Q447" s="766">
        <v>66</v>
      </c>
      <c r="R447" s="788">
        <f t="shared" si="51"/>
        <v>66.007999999999996</v>
      </c>
      <c r="S447" s="788">
        <f t="shared" si="52"/>
        <v>66.16</v>
      </c>
      <c r="T447" s="5"/>
      <c r="U447" s="766">
        <v>66.400000000000006</v>
      </c>
      <c r="V447" s="766"/>
      <c r="W447" s="766">
        <v>63.5</v>
      </c>
      <c r="X447" s="766"/>
      <c r="Y447" s="766">
        <v>63.5</v>
      </c>
      <c r="Z447" s="766">
        <v>63.5</v>
      </c>
      <c r="AA447" s="766">
        <v>63.5</v>
      </c>
      <c r="AB447" s="766">
        <v>63.1</v>
      </c>
      <c r="AC447" s="766">
        <v>62.7</v>
      </c>
      <c r="AD447" s="766">
        <v>61.9</v>
      </c>
      <c r="AE447" s="766">
        <v>61</v>
      </c>
      <c r="AF447" s="766">
        <v>59.4</v>
      </c>
      <c r="AG447" s="769">
        <v>57.7</v>
      </c>
      <c r="AH447" s="1102"/>
      <c r="AI447" s="1102"/>
    </row>
    <row r="448" spans="2:35" x14ac:dyDescent="0.2">
      <c r="B448" s="985"/>
      <c r="C448" s="986"/>
      <c r="D448" s="945"/>
      <c r="E448" s="946"/>
      <c r="F448" s="948"/>
      <c r="G448" s="963"/>
      <c r="H448" s="1" t="s">
        <v>27</v>
      </c>
      <c r="I448" s="1431"/>
      <c r="J448" s="83"/>
      <c r="K448" s="5" t="s">
        <v>9</v>
      </c>
      <c r="L448" s="766">
        <v>75</v>
      </c>
      <c r="M448" s="5"/>
      <c r="N448" s="788">
        <f t="shared" si="50"/>
        <v>71.959999999999994</v>
      </c>
      <c r="O448" s="766">
        <v>71</v>
      </c>
      <c r="P448" s="766"/>
      <c r="Q448" s="766">
        <v>66</v>
      </c>
      <c r="R448" s="788">
        <f t="shared" si="51"/>
        <v>66.007999999999996</v>
      </c>
      <c r="S448" s="788">
        <f t="shared" si="52"/>
        <v>66.16</v>
      </c>
      <c r="T448" s="5"/>
      <c r="U448" s="766">
        <v>66.400000000000006</v>
      </c>
      <c r="V448" s="766"/>
      <c r="W448" s="766">
        <v>63.5</v>
      </c>
      <c r="X448" s="766"/>
      <c r="Y448" s="766">
        <v>63.5</v>
      </c>
      <c r="Z448" s="766">
        <v>63.5</v>
      </c>
      <c r="AA448" s="766">
        <v>63.5</v>
      </c>
      <c r="AB448" s="766">
        <v>63.1</v>
      </c>
      <c r="AC448" s="766">
        <v>62.7</v>
      </c>
      <c r="AD448" s="766">
        <v>61.9</v>
      </c>
      <c r="AE448" s="766">
        <v>61</v>
      </c>
      <c r="AF448" s="766">
        <v>59.4</v>
      </c>
      <c r="AG448" s="769">
        <v>57.7</v>
      </c>
      <c r="AH448" s="1102"/>
      <c r="AI448" s="1102"/>
    </row>
    <row r="449" spans="2:35" x14ac:dyDescent="0.2">
      <c r="B449" s="924" t="s">
        <v>102</v>
      </c>
      <c r="C449" s="36" t="s">
        <v>145</v>
      </c>
      <c r="D449" s="930" t="s">
        <v>75</v>
      </c>
      <c r="E449" s="931"/>
      <c r="F449" s="939" t="s">
        <v>54</v>
      </c>
      <c r="G449" s="961" t="s">
        <v>24</v>
      </c>
      <c r="H449" s="1">
        <v>1998</v>
      </c>
      <c r="I449" s="1431"/>
      <c r="J449" s="84">
        <v>75</v>
      </c>
      <c r="K449" s="2">
        <v>75</v>
      </c>
      <c r="L449" s="766">
        <v>75</v>
      </c>
      <c r="M449" s="2"/>
      <c r="N449" s="788">
        <f t="shared" si="50"/>
        <v>71.959999999999994</v>
      </c>
      <c r="O449" s="2">
        <v>71</v>
      </c>
      <c r="P449" s="2"/>
      <c r="Q449" s="2">
        <v>66</v>
      </c>
      <c r="R449" s="788">
        <f t="shared" si="51"/>
        <v>65.968000000000004</v>
      </c>
      <c r="S449" s="788">
        <f t="shared" si="52"/>
        <v>65.36</v>
      </c>
      <c r="T449" s="2"/>
      <c r="U449" s="2">
        <v>64.400000000000006</v>
      </c>
      <c r="V449" s="2"/>
      <c r="W449" s="2">
        <v>63.5</v>
      </c>
      <c r="X449" s="2"/>
      <c r="Y449" s="2">
        <v>63.5</v>
      </c>
      <c r="Z449" s="2">
        <v>63.5</v>
      </c>
      <c r="AA449" s="2">
        <v>63.5</v>
      </c>
      <c r="AB449" s="2">
        <v>63.1</v>
      </c>
      <c r="AC449" s="2">
        <v>62.7</v>
      </c>
      <c r="AD449" s="2">
        <v>61.9</v>
      </c>
      <c r="AE449" s="2">
        <v>61</v>
      </c>
      <c r="AF449" s="2">
        <v>59.4</v>
      </c>
      <c r="AG449" s="23">
        <v>57.7</v>
      </c>
      <c r="AH449" s="1102"/>
      <c r="AI449" s="1102"/>
    </row>
    <row r="450" spans="2:35" x14ac:dyDescent="0.2">
      <c r="B450" s="925"/>
      <c r="C450" s="928" t="s">
        <v>146</v>
      </c>
      <c r="D450" s="932"/>
      <c r="E450" s="933"/>
      <c r="F450" s="940"/>
      <c r="G450" s="962"/>
      <c r="H450" s="1" t="s">
        <v>17</v>
      </c>
      <c r="I450" s="1431"/>
      <c r="J450" s="84">
        <v>75</v>
      </c>
      <c r="K450" s="2">
        <v>75</v>
      </c>
      <c r="L450" s="766">
        <v>75</v>
      </c>
      <c r="M450" s="2"/>
      <c r="N450" s="788">
        <f t="shared" si="50"/>
        <v>71.959999999999994</v>
      </c>
      <c r="O450" s="2">
        <v>71</v>
      </c>
      <c r="P450" s="2"/>
      <c r="Q450" s="2">
        <v>66.2</v>
      </c>
      <c r="R450" s="788">
        <f t="shared" si="51"/>
        <v>66.156000000000006</v>
      </c>
      <c r="S450" s="788">
        <f t="shared" si="52"/>
        <v>65.320000000000007</v>
      </c>
      <c r="T450" s="2"/>
      <c r="U450" s="2">
        <v>64</v>
      </c>
      <c r="V450" s="2"/>
      <c r="W450" s="2">
        <v>63.4</v>
      </c>
      <c r="X450" s="2"/>
      <c r="Y450" s="2">
        <v>63.4</v>
      </c>
      <c r="Z450" s="2">
        <v>63.4</v>
      </c>
      <c r="AA450" s="2">
        <v>63.4</v>
      </c>
      <c r="AB450" s="2">
        <v>63.3</v>
      </c>
      <c r="AC450" s="2">
        <v>62.8</v>
      </c>
      <c r="AD450" s="2">
        <v>62</v>
      </c>
      <c r="AE450" s="2">
        <v>60.8</v>
      </c>
      <c r="AF450" s="2">
        <v>59.3</v>
      </c>
      <c r="AG450" s="23">
        <v>57.4</v>
      </c>
      <c r="AH450" s="1102"/>
      <c r="AI450" s="1102"/>
    </row>
    <row r="451" spans="2:35" x14ac:dyDescent="0.2">
      <c r="B451" s="985"/>
      <c r="C451" s="986"/>
      <c r="D451" s="945"/>
      <c r="E451" s="946"/>
      <c r="F451" s="948"/>
      <c r="G451" s="963"/>
      <c r="H451" s="1" t="s">
        <v>18</v>
      </c>
      <c r="I451" s="1431"/>
      <c r="J451" s="83"/>
      <c r="K451" s="5" t="s">
        <v>9</v>
      </c>
      <c r="L451" s="766">
        <v>75</v>
      </c>
      <c r="M451" s="5"/>
      <c r="N451" s="788">
        <f t="shared" si="50"/>
        <v>71.959999999999994</v>
      </c>
      <c r="O451" s="766">
        <v>71</v>
      </c>
      <c r="P451" s="766"/>
      <c r="Q451" s="766">
        <v>66.2</v>
      </c>
      <c r="R451" s="788">
        <f t="shared" si="51"/>
        <v>66.156000000000006</v>
      </c>
      <c r="S451" s="788">
        <f t="shared" si="52"/>
        <v>65.320000000000007</v>
      </c>
      <c r="T451" s="5"/>
      <c r="U451" s="766">
        <v>64</v>
      </c>
      <c r="V451" s="766"/>
      <c r="W451" s="766">
        <v>63.4</v>
      </c>
      <c r="X451" s="766"/>
      <c r="Y451" s="766">
        <v>63.4</v>
      </c>
      <c r="Z451" s="766">
        <v>63.4</v>
      </c>
      <c r="AA451" s="766">
        <v>63.4</v>
      </c>
      <c r="AB451" s="766">
        <v>63.3</v>
      </c>
      <c r="AC451" s="766">
        <v>62.8</v>
      </c>
      <c r="AD451" s="766">
        <v>62</v>
      </c>
      <c r="AE451" s="766">
        <v>60.8</v>
      </c>
      <c r="AF451" s="766">
        <v>59.3</v>
      </c>
      <c r="AG451" s="769">
        <v>57.4</v>
      </c>
      <c r="AH451" s="1102"/>
      <c r="AI451" s="1102"/>
    </row>
    <row r="452" spans="2:35" x14ac:dyDescent="0.2">
      <c r="B452" s="1185" t="s">
        <v>102</v>
      </c>
      <c r="C452" s="927" t="s">
        <v>151</v>
      </c>
      <c r="D452" s="930" t="s">
        <v>75</v>
      </c>
      <c r="E452" s="931"/>
      <c r="F452" s="939" t="s">
        <v>54</v>
      </c>
      <c r="G452" s="961" t="s">
        <v>24</v>
      </c>
      <c r="H452" s="1">
        <v>2001</v>
      </c>
      <c r="I452" s="1431"/>
      <c r="J452" s="84">
        <v>75</v>
      </c>
      <c r="K452" s="2">
        <v>75</v>
      </c>
      <c r="L452" s="766">
        <v>75</v>
      </c>
      <c r="M452" s="2"/>
      <c r="N452" s="788">
        <f t="shared" si="50"/>
        <v>71.959999999999994</v>
      </c>
      <c r="O452" s="766">
        <v>71</v>
      </c>
      <c r="P452" s="766"/>
      <c r="Q452" s="766">
        <v>66.2</v>
      </c>
      <c r="R452" s="788">
        <f t="shared" si="51"/>
        <v>66.156000000000006</v>
      </c>
      <c r="S452" s="788">
        <f t="shared" si="52"/>
        <v>65.320000000000007</v>
      </c>
      <c r="T452" s="2"/>
      <c r="U452" s="766">
        <v>64</v>
      </c>
      <c r="V452" s="766"/>
      <c r="W452" s="766">
        <v>63.4</v>
      </c>
      <c r="X452" s="766"/>
      <c r="Y452" s="766">
        <v>63.4</v>
      </c>
      <c r="Z452" s="766">
        <v>63.4</v>
      </c>
      <c r="AA452" s="766">
        <v>63.4</v>
      </c>
      <c r="AB452" s="766">
        <v>63.3</v>
      </c>
      <c r="AC452" s="766">
        <v>62.8</v>
      </c>
      <c r="AD452" s="766">
        <v>62</v>
      </c>
      <c r="AE452" s="766">
        <v>60.8</v>
      </c>
      <c r="AF452" s="766">
        <v>59.3</v>
      </c>
      <c r="AG452" s="769">
        <v>57.4</v>
      </c>
      <c r="AH452" s="1102"/>
      <c r="AI452" s="1102"/>
    </row>
    <row r="453" spans="2:35" x14ac:dyDescent="0.2">
      <c r="B453" s="1155"/>
      <c r="C453" s="928"/>
      <c r="D453" s="932"/>
      <c r="E453" s="933"/>
      <c r="F453" s="940"/>
      <c r="G453" s="962"/>
      <c r="H453" s="1" t="s">
        <v>20</v>
      </c>
      <c r="I453" s="1431"/>
      <c r="J453" s="83"/>
      <c r="K453" s="5" t="s">
        <v>9</v>
      </c>
      <c r="L453" s="766">
        <v>75</v>
      </c>
      <c r="M453" s="5"/>
      <c r="N453" s="788">
        <f t="shared" si="50"/>
        <v>71.959999999999994</v>
      </c>
      <c r="O453" s="766">
        <v>71</v>
      </c>
      <c r="P453" s="766"/>
      <c r="Q453" s="766">
        <v>66.2</v>
      </c>
      <c r="R453" s="788">
        <f t="shared" si="51"/>
        <v>66.156000000000006</v>
      </c>
      <c r="S453" s="788">
        <f t="shared" si="52"/>
        <v>65.320000000000007</v>
      </c>
      <c r="T453" s="5"/>
      <c r="U453" s="766">
        <v>64</v>
      </c>
      <c r="V453" s="766"/>
      <c r="W453" s="766">
        <v>63.4</v>
      </c>
      <c r="X453" s="766"/>
      <c r="Y453" s="766">
        <v>63.4</v>
      </c>
      <c r="Z453" s="766">
        <v>63.4</v>
      </c>
      <c r="AA453" s="766">
        <v>63.4</v>
      </c>
      <c r="AB453" s="766">
        <v>63.3</v>
      </c>
      <c r="AC453" s="766">
        <v>62.8</v>
      </c>
      <c r="AD453" s="766">
        <v>62</v>
      </c>
      <c r="AE453" s="766">
        <v>60.8</v>
      </c>
      <c r="AF453" s="766">
        <v>59.3</v>
      </c>
      <c r="AG453" s="769">
        <v>57.4</v>
      </c>
      <c r="AH453" s="1102"/>
      <c r="AI453" s="1102"/>
    </row>
    <row r="454" spans="2:35" x14ac:dyDescent="0.2">
      <c r="B454" s="1156"/>
      <c r="C454" s="986"/>
      <c r="D454" s="945"/>
      <c r="E454" s="946"/>
      <c r="F454" s="948"/>
      <c r="G454" s="963"/>
      <c r="H454" s="1" t="s">
        <v>21</v>
      </c>
      <c r="I454" s="1431"/>
      <c r="J454" s="83"/>
      <c r="K454" s="5" t="s">
        <v>9</v>
      </c>
      <c r="L454" s="766">
        <v>75</v>
      </c>
      <c r="M454" s="5"/>
      <c r="N454" s="788">
        <f t="shared" si="50"/>
        <v>71.959999999999994</v>
      </c>
      <c r="O454" s="766">
        <v>71</v>
      </c>
      <c r="P454" s="766"/>
      <c r="Q454" s="766">
        <v>66.2</v>
      </c>
      <c r="R454" s="788">
        <f t="shared" si="51"/>
        <v>66.156000000000006</v>
      </c>
      <c r="S454" s="788">
        <f t="shared" si="52"/>
        <v>65.320000000000007</v>
      </c>
      <c r="T454" s="5"/>
      <c r="U454" s="766">
        <v>64</v>
      </c>
      <c r="V454" s="766"/>
      <c r="W454" s="766">
        <v>63.4</v>
      </c>
      <c r="X454" s="766"/>
      <c r="Y454" s="766">
        <v>63.4</v>
      </c>
      <c r="Z454" s="766">
        <v>63.4</v>
      </c>
      <c r="AA454" s="766">
        <v>63.4</v>
      </c>
      <c r="AB454" s="766">
        <v>63.3</v>
      </c>
      <c r="AC454" s="766">
        <v>62.8</v>
      </c>
      <c r="AD454" s="766">
        <v>62</v>
      </c>
      <c r="AE454" s="766">
        <v>60.8</v>
      </c>
      <c r="AF454" s="766">
        <v>59.3</v>
      </c>
      <c r="AG454" s="769">
        <v>57.4</v>
      </c>
      <c r="AH454" s="1102"/>
      <c r="AI454" s="1102"/>
    </row>
    <row r="455" spans="2:35" x14ac:dyDescent="0.2">
      <c r="B455" s="1185" t="s">
        <v>102</v>
      </c>
      <c r="C455" s="927" t="s">
        <v>154</v>
      </c>
      <c r="D455" s="930" t="s">
        <v>75</v>
      </c>
      <c r="E455" s="931"/>
      <c r="F455" s="939" t="s">
        <v>54</v>
      </c>
      <c r="G455" s="961" t="s">
        <v>24</v>
      </c>
      <c r="H455" s="1">
        <v>2004</v>
      </c>
      <c r="I455" s="1431"/>
      <c r="J455" s="84">
        <v>75</v>
      </c>
      <c r="K455" s="2">
        <v>75</v>
      </c>
      <c r="L455" s="766">
        <v>75</v>
      </c>
      <c r="M455" s="2"/>
      <c r="N455" s="788">
        <f t="shared" si="50"/>
        <v>71.959999999999994</v>
      </c>
      <c r="O455" s="766">
        <v>71</v>
      </c>
      <c r="P455" s="766"/>
      <c r="Q455" s="766">
        <v>66.2</v>
      </c>
      <c r="R455" s="788">
        <f t="shared" si="51"/>
        <v>66.156000000000006</v>
      </c>
      <c r="S455" s="788">
        <f t="shared" si="52"/>
        <v>65.320000000000007</v>
      </c>
      <c r="T455" s="2"/>
      <c r="U455" s="766">
        <v>64</v>
      </c>
      <c r="V455" s="766"/>
      <c r="W455" s="766">
        <v>63.4</v>
      </c>
      <c r="X455" s="766"/>
      <c r="Y455" s="766">
        <v>63.4</v>
      </c>
      <c r="Z455" s="766">
        <v>63.4</v>
      </c>
      <c r="AA455" s="766">
        <v>63.4</v>
      </c>
      <c r="AB455" s="766">
        <v>63.3</v>
      </c>
      <c r="AC455" s="766">
        <v>62.8</v>
      </c>
      <c r="AD455" s="766">
        <v>62</v>
      </c>
      <c r="AE455" s="766">
        <v>60.8</v>
      </c>
      <c r="AF455" s="766">
        <v>59.3</v>
      </c>
      <c r="AG455" s="769">
        <v>57.4</v>
      </c>
      <c r="AH455" s="1102"/>
      <c r="AI455" s="1102"/>
    </row>
    <row r="456" spans="2:35" x14ac:dyDescent="0.2">
      <c r="B456" s="1155"/>
      <c r="C456" s="928"/>
      <c r="D456" s="932"/>
      <c r="E456" s="933"/>
      <c r="F456" s="940"/>
      <c r="G456" s="962"/>
      <c r="H456" s="1" t="s">
        <v>22</v>
      </c>
      <c r="I456" s="1431"/>
      <c r="J456" s="83"/>
      <c r="K456" s="5" t="s">
        <v>9</v>
      </c>
      <c r="L456" s="766">
        <v>75</v>
      </c>
      <c r="M456" s="5"/>
      <c r="N456" s="788">
        <f t="shared" si="50"/>
        <v>71.959999999999994</v>
      </c>
      <c r="O456" s="766">
        <v>71</v>
      </c>
      <c r="P456" s="766"/>
      <c r="Q456" s="766">
        <v>66.2</v>
      </c>
      <c r="R456" s="788">
        <f t="shared" si="51"/>
        <v>66.156000000000006</v>
      </c>
      <c r="S456" s="788">
        <f t="shared" si="52"/>
        <v>65.320000000000007</v>
      </c>
      <c r="T456" s="5"/>
      <c r="U456" s="766">
        <v>64</v>
      </c>
      <c r="V456" s="766"/>
      <c r="W456" s="766">
        <v>63.4</v>
      </c>
      <c r="X456" s="766"/>
      <c r="Y456" s="766">
        <v>63.4</v>
      </c>
      <c r="Z456" s="766">
        <v>63.4</v>
      </c>
      <c r="AA456" s="766">
        <v>63.4</v>
      </c>
      <c r="AB456" s="766">
        <v>63.3</v>
      </c>
      <c r="AC456" s="766">
        <v>62.8</v>
      </c>
      <c r="AD456" s="766">
        <v>62</v>
      </c>
      <c r="AE456" s="766">
        <v>60.8</v>
      </c>
      <c r="AF456" s="766">
        <v>59.3</v>
      </c>
      <c r="AG456" s="769">
        <v>57.4</v>
      </c>
      <c r="AH456" s="1102"/>
      <c r="AI456" s="1102"/>
    </row>
    <row r="457" spans="2:35" x14ac:dyDescent="0.2">
      <c r="B457" s="1156"/>
      <c r="C457" s="986"/>
      <c r="D457" s="945"/>
      <c r="E457" s="946"/>
      <c r="F457" s="948"/>
      <c r="G457" s="963"/>
      <c r="H457" s="1" t="s">
        <v>23</v>
      </c>
      <c r="I457" s="1431"/>
      <c r="J457" s="83"/>
      <c r="K457" s="5" t="s">
        <v>9</v>
      </c>
      <c r="L457" s="766">
        <v>75</v>
      </c>
      <c r="M457" s="5"/>
      <c r="N457" s="788">
        <f t="shared" si="50"/>
        <v>71.959999999999994</v>
      </c>
      <c r="O457" s="766">
        <v>71</v>
      </c>
      <c r="P457" s="766"/>
      <c r="Q457" s="766">
        <v>66.2</v>
      </c>
      <c r="R457" s="788">
        <f t="shared" si="51"/>
        <v>66.156000000000006</v>
      </c>
      <c r="S457" s="788">
        <f t="shared" si="52"/>
        <v>65.320000000000007</v>
      </c>
      <c r="T457" s="5"/>
      <c r="U457" s="766">
        <v>64</v>
      </c>
      <c r="V457" s="766"/>
      <c r="W457" s="766">
        <v>63.4</v>
      </c>
      <c r="X457" s="766"/>
      <c r="Y457" s="766">
        <v>63.4</v>
      </c>
      <c r="Z457" s="766">
        <v>63.4</v>
      </c>
      <c r="AA457" s="766">
        <v>63.4</v>
      </c>
      <c r="AB457" s="766">
        <v>63.3</v>
      </c>
      <c r="AC457" s="766">
        <v>62.8</v>
      </c>
      <c r="AD457" s="766">
        <v>62</v>
      </c>
      <c r="AE457" s="766">
        <v>60.8</v>
      </c>
      <c r="AF457" s="766">
        <v>59.3</v>
      </c>
      <c r="AG457" s="769">
        <v>57.4</v>
      </c>
      <c r="AH457" s="1102"/>
      <c r="AI457" s="1102"/>
    </row>
    <row r="458" spans="2:35" ht="13.5" thickBot="1" x14ac:dyDescent="0.25">
      <c r="B458" s="41" t="s">
        <v>102</v>
      </c>
      <c r="C458" s="42" t="s">
        <v>160</v>
      </c>
      <c r="D458" s="1176" t="s">
        <v>87</v>
      </c>
      <c r="E458" s="1158"/>
      <c r="F458" s="48" t="s">
        <v>54</v>
      </c>
      <c r="G458" s="441" t="s">
        <v>24</v>
      </c>
      <c r="H458" s="26">
        <v>2007</v>
      </c>
      <c r="I458" s="1432"/>
      <c r="J458" s="120">
        <v>75</v>
      </c>
      <c r="K458" s="116">
        <v>75</v>
      </c>
      <c r="L458" s="766">
        <v>75</v>
      </c>
      <c r="M458" s="116"/>
      <c r="N458" s="792">
        <f t="shared" si="50"/>
        <v>71.959999999999994</v>
      </c>
      <c r="O458" s="116">
        <v>71</v>
      </c>
      <c r="P458" s="116"/>
      <c r="Q458" s="116">
        <v>66.2</v>
      </c>
      <c r="R458" s="792">
        <f t="shared" si="51"/>
        <v>66.156000000000006</v>
      </c>
      <c r="S458" s="792">
        <f t="shared" si="52"/>
        <v>65.320000000000007</v>
      </c>
      <c r="T458" s="116"/>
      <c r="U458" s="116">
        <v>64</v>
      </c>
      <c r="V458" s="116"/>
      <c r="W458" s="116">
        <v>63.4</v>
      </c>
      <c r="X458" s="116"/>
      <c r="Y458" s="116">
        <v>63.4</v>
      </c>
      <c r="Z458" s="116">
        <v>63.4</v>
      </c>
      <c r="AA458" s="116">
        <v>63.4</v>
      </c>
      <c r="AB458" s="116">
        <v>63.3</v>
      </c>
      <c r="AC458" s="116">
        <v>62.8</v>
      </c>
      <c r="AD458" s="116">
        <v>62</v>
      </c>
      <c r="AE458" s="116">
        <v>60.8</v>
      </c>
      <c r="AF458" s="116">
        <v>59.3</v>
      </c>
      <c r="AG458" s="117">
        <v>57.4</v>
      </c>
      <c r="AH458" s="1102"/>
      <c r="AI458" s="1102"/>
    </row>
    <row r="459" spans="2:35" ht="13.5" thickBot="1" x14ac:dyDescent="0.25">
      <c r="B459" s="33"/>
      <c r="C459" s="33"/>
      <c r="D459" s="33"/>
      <c r="E459" s="33"/>
      <c r="F459" s="33"/>
      <c r="G459" s="912" t="s">
        <v>94</v>
      </c>
      <c r="H459" s="913"/>
      <c r="I459" s="913"/>
      <c r="J459" s="121">
        <f>MIN(J437:J458)</f>
        <v>75</v>
      </c>
      <c r="K459" s="49">
        <f t="shared" ref="K459:AC459" si="53">MIN(K437:K458)</f>
        <v>75</v>
      </c>
      <c r="L459" s="49">
        <f t="shared" si="53"/>
        <v>75</v>
      </c>
      <c r="M459" s="49"/>
      <c r="N459" s="793">
        <f t="shared" si="50"/>
        <v>71.959999999999994</v>
      </c>
      <c r="O459" s="49">
        <f t="shared" si="53"/>
        <v>71</v>
      </c>
      <c r="P459" s="49"/>
      <c r="Q459" s="49">
        <f t="shared" si="53"/>
        <v>66</v>
      </c>
      <c r="R459" s="793">
        <f t="shared" si="51"/>
        <v>65.959999999999994</v>
      </c>
      <c r="S459" s="793">
        <f t="shared" si="52"/>
        <v>65.2</v>
      </c>
      <c r="T459" s="49"/>
      <c r="U459" s="49">
        <f t="shared" si="53"/>
        <v>64</v>
      </c>
      <c r="V459" s="49"/>
      <c r="W459" s="49">
        <f t="shared" si="53"/>
        <v>63.4</v>
      </c>
      <c r="X459" s="49"/>
      <c r="Y459" s="49">
        <f t="shared" si="53"/>
        <v>63.4</v>
      </c>
      <c r="Z459" s="49">
        <f t="shared" si="53"/>
        <v>63.4</v>
      </c>
      <c r="AA459" s="49">
        <f t="shared" si="53"/>
        <v>63.4</v>
      </c>
      <c r="AB459" s="49">
        <f t="shared" si="53"/>
        <v>63.1</v>
      </c>
      <c r="AC459" s="49">
        <f t="shared" si="53"/>
        <v>62.7</v>
      </c>
      <c r="AD459" s="135"/>
      <c r="AE459" s="135"/>
      <c r="AF459" s="135"/>
      <c r="AG459" s="136"/>
      <c r="AH459" s="1103"/>
      <c r="AI459" s="1103"/>
    </row>
    <row r="460" spans="2:35" x14ac:dyDescent="0.2">
      <c r="B460" s="33"/>
      <c r="C460" s="33"/>
      <c r="D460" s="33"/>
      <c r="E460" s="33"/>
      <c r="F460" s="33"/>
      <c r="G460" s="33"/>
      <c r="H460" s="33"/>
      <c r="I460" s="15"/>
      <c r="J460" s="16"/>
      <c r="K460" s="16"/>
      <c r="L460" s="17"/>
      <c r="M460" s="17"/>
      <c r="N460" s="495"/>
      <c r="O460" s="17"/>
      <c r="P460" s="17"/>
      <c r="Q460" s="17"/>
      <c r="R460" s="495"/>
      <c r="S460" s="495"/>
      <c r="T460" s="17"/>
      <c r="U460" s="17"/>
      <c r="V460" s="17"/>
      <c r="W460" s="17"/>
      <c r="X460" s="17"/>
      <c r="Y460" s="17"/>
      <c r="Z460" s="17"/>
      <c r="AA460" s="17"/>
      <c r="AB460" s="17"/>
      <c r="AC460" s="17"/>
      <c r="AD460" s="17"/>
      <c r="AE460" s="17"/>
      <c r="AF460" s="17"/>
      <c r="AG460" s="17"/>
      <c r="AH460" s="17"/>
      <c r="AI460" s="17"/>
    </row>
    <row r="461" spans="2:35" ht="13.5" thickBot="1" x14ac:dyDescent="0.25">
      <c r="B461" s="33"/>
      <c r="C461" s="33"/>
      <c r="D461" s="33"/>
      <c r="E461" s="33"/>
      <c r="F461" s="33"/>
      <c r="G461" s="33"/>
      <c r="H461" s="33"/>
      <c r="I461" s="15"/>
      <c r="J461" s="16"/>
      <c r="K461" s="16"/>
      <c r="L461" s="17"/>
      <c r="M461" s="17"/>
      <c r="N461" s="495"/>
      <c r="O461" s="17"/>
      <c r="P461" s="17"/>
      <c r="Q461" s="17"/>
      <c r="R461" s="495"/>
      <c r="S461" s="495"/>
      <c r="T461" s="17"/>
      <c r="U461" s="17"/>
      <c r="V461" s="17"/>
      <c r="W461" s="17"/>
      <c r="X461" s="17"/>
      <c r="Y461" s="17"/>
      <c r="Z461" s="17"/>
      <c r="AA461" s="17"/>
      <c r="AB461" s="17"/>
      <c r="AC461" s="17"/>
      <c r="AD461" s="17"/>
      <c r="AE461" s="17"/>
      <c r="AF461" s="17"/>
      <c r="AG461" s="17"/>
      <c r="AH461" s="17"/>
      <c r="AI461" s="17"/>
    </row>
    <row r="462" spans="2:35" x14ac:dyDescent="0.2">
      <c r="B462" s="915"/>
      <c r="C462" s="916"/>
      <c r="D462" s="916"/>
      <c r="E462" s="916"/>
      <c r="F462" s="916"/>
      <c r="G462" s="916"/>
      <c r="H462" s="916"/>
      <c r="I462" s="917"/>
      <c r="J462" s="921" t="s">
        <v>95</v>
      </c>
      <c r="K462" s="922"/>
      <c r="L462" s="922"/>
      <c r="M462" s="922"/>
      <c r="N462" s="922"/>
      <c r="O462" s="922"/>
      <c r="P462" s="922"/>
      <c r="Q462" s="922"/>
      <c r="R462" s="922"/>
      <c r="S462" s="922"/>
      <c r="T462" s="922"/>
      <c r="U462" s="922"/>
      <c r="V462" s="922"/>
      <c r="W462" s="922"/>
      <c r="X462" s="922"/>
      <c r="Y462" s="922"/>
      <c r="Z462" s="922"/>
      <c r="AA462" s="922"/>
      <c r="AB462" s="922"/>
      <c r="AC462" s="922"/>
      <c r="AD462" s="922"/>
      <c r="AE462" s="922"/>
      <c r="AF462" s="922"/>
      <c r="AG462" s="923"/>
      <c r="AH462" s="1339" t="s">
        <v>473</v>
      </c>
      <c r="AI462" s="1339" t="s">
        <v>472</v>
      </c>
    </row>
    <row r="463" spans="2:35" ht="13.5" thickBot="1" x14ac:dyDescent="0.25">
      <c r="B463" s="918"/>
      <c r="C463" s="919"/>
      <c r="D463" s="919"/>
      <c r="E463" s="919"/>
      <c r="F463" s="919"/>
      <c r="G463" s="919"/>
      <c r="H463" s="919"/>
      <c r="I463" s="920"/>
      <c r="J463" s="949" t="s">
        <v>168</v>
      </c>
      <c r="K463" s="950"/>
      <c r="L463" s="950"/>
      <c r="M463" s="950"/>
      <c r="N463" s="950"/>
      <c r="O463" s="950"/>
      <c r="P463" s="950"/>
      <c r="Q463" s="950"/>
      <c r="R463" s="950"/>
      <c r="S463" s="950"/>
      <c r="T463" s="950"/>
      <c r="U463" s="950"/>
      <c r="V463" s="950"/>
      <c r="W463" s="950"/>
      <c r="X463" s="950"/>
      <c r="Y463" s="950"/>
      <c r="Z463" s="950"/>
      <c r="AA463" s="950"/>
      <c r="AB463" s="950"/>
      <c r="AC463" s="950"/>
      <c r="AD463" s="950"/>
      <c r="AE463" s="950"/>
      <c r="AF463" s="950"/>
      <c r="AG463" s="951"/>
      <c r="AH463" s="1102"/>
      <c r="AI463" s="1102"/>
    </row>
    <row r="464" spans="2:35" ht="13.5" thickBot="1" x14ac:dyDescent="0.25">
      <c r="B464" s="51" t="s">
        <v>41</v>
      </c>
      <c r="C464" s="52" t="s">
        <v>42</v>
      </c>
      <c r="D464" s="971" t="s">
        <v>43</v>
      </c>
      <c r="E464" s="972"/>
      <c r="F464" s="53" t="s">
        <v>47</v>
      </c>
      <c r="G464" s="54" t="s">
        <v>30</v>
      </c>
      <c r="H464" s="55" t="s">
        <v>31</v>
      </c>
      <c r="I464" s="86" t="s">
        <v>2</v>
      </c>
      <c r="J464" s="87" t="s">
        <v>3</v>
      </c>
      <c r="K464" s="88" t="s">
        <v>5</v>
      </c>
      <c r="L464" s="89">
        <v>100</v>
      </c>
      <c r="M464" s="55">
        <v>150</v>
      </c>
      <c r="N464" s="783">
        <v>176</v>
      </c>
      <c r="O464" s="55">
        <v>200</v>
      </c>
      <c r="P464" s="55">
        <v>250</v>
      </c>
      <c r="Q464" s="55">
        <v>300</v>
      </c>
      <c r="R464" s="783">
        <v>302</v>
      </c>
      <c r="S464" s="783">
        <v>340</v>
      </c>
      <c r="T464" s="55">
        <v>350</v>
      </c>
      <c r="U464" s="55">
        <v>400</v>
      </c>
      <c r="V464" s="55">
        <v>450</v>
      </c>
      <c r="W464" s="55">
        <v>500</v>
      </c>
      <c r="X464" s="55">
        <v>550</v>
      </c>
      <c r="Y464" s="55">
        <v>600</v>
      </c>
      <c r="Z464" s="55">
        <v>650</v>
      </c>
      <c r="AA464" s="55">
        <v>700</v>
      </c>
      <c r="AB464" s="55">
        <v>750</v>
      </c>
      <c r="AC464" s="55">
        <v>800</v>
      </c>
      <c r="AD464" s="55">
        <v>850</v>
      </c>
      <c r="AE464" s="55">
        <v>900</v>
      </c>
      <c r="AF464" s="55">
        <v>950</v>
      </c>
      <c r="AG464" s="86">
        <v>1000</v>
      </c>
      <c r="AH464" s="1102"/>
      <c r="AI464" s="1102"/>
    </row>
    <row r="465" spans="2:35" x14ac:dyDescent="0.2">
      <c r="B465" s="1188" t="s">
        <v>109</v>
      </c>
      <c r="C465" s="1189" t="s">
        <v>110</v>
      </c>
      <c r="D465" s="1006" t="s">
        <v>74</v>
      </c>
      <c r="E465" s="1007"/>
      <c r="F465" s="1285" t="s">
        <v>96</v>
      </c>
      <c r="G465" s="1179" t="s">
        <v>24</v>
      </c>
      <c r="H465" s="19">
        <v>1989</v>
      </c>
      <c r="I465" s="1430" t="s">
        <v>180</v>
      </c>
      <c r="J465" s="90">
        <v>70</v>
      </c>
      <c r="K465" s="19"/>
      <c r="L465" s="20">
        <v>70</v>
      </c>
      <c r="M465" s="20"/>
      <c r="N465" s="788">
        <f>IF(M465="",IF(L465="","",(L465-(L465-O465)/($O$5-$L$5)*($N$5-$L$5))),(M465-(M465-O465)/($O$5-$M$5)*($N$5-$M$5)))</f>
        <v>67.112000000000009</v>
      </c>
      <c r="O465" s="20">
        <v>66.2</v>
      </c>
      <c r="P465" s="20"/>
      <c r="Q465" s="20">
        <v>60.9</v>
      </c>
      <c r="R465" s="788">
        <f>IF(Q465="","",(Q465-(Q465-U465)/($U$5-$Q$5)*($R$5-$Q$5)))</f>
        <v>60.851999999999997</v>
      </c>
      <c r="S465" s="788">
        <f>IF(Q465="","",(Q465-(Q465-U465)/($U$5-$Q$5)*($S$5-$Q$5)))</f>
        <v>59.94</v>
      </c>
      <c r="T465" s="20"/>
      <c r="U465" s="20">
        <v>58.5</v>
      </c>
      <c r="V465" s="20"/>
      <c r="W465" s="20">
        <v>57.8</v>
      </c>
      <c r="X465" s="20"/>
      <c r="Y465" s="20">
        <v>57</v>
      </c>
      <c r="Z465" s="20">
        <v>56.6</v>
      </c>
      <c r="AA465" s="20">
        <v>56.2</v>
      </c>
      <c r="AB465" s="20">
        <v>55.9</v>
      </c>
      <c r="AC465" s="20">
        <v>55.5</v>
      </c>
      <c r="AD465" s="20">
        <v>54.6</v>
      </c>
      <c r="AE465" s="20">
        <v>53.9</v>
      </c>
      <c r="AF465" s="20">
        <v>52</v>
      </c>
      <c r="AG465" s="21">
        <v>50.8</v>
      </c>
      <c r="AH465" s="1102"/>
      <c r="AI465" s="1102"/>
    </row>
    <row r="466" spans="2:35" x14ac:dyDescent="0.2">
      <c r="B466" s="925"/>
      <c r="C466" s="928"/>
      <c r="D466" s="932"/>
      <c r="E466" s="933"/>
      <c r="F466" s="940"/>
      <c r="G466" s="962"/>
      <c r="H466" s="1" t="s">
        <v>32</v>
      </c>
      <c r="I466" s="1431"/>
      <c r="J466" s="83"/>
      <c r="K466" s="5" t="s">
        <v>9</v>
      </c>
      <c r="L466" s="766">
        <v>70</v>
      </c>
      <c r="M466" s="5"/>
      <c r="N466" s="788">
        <f t="shared" ref="N466:N487" si="54">IF(M466="",IF(L466="","",(L466-(L466-O466)/($O$5-$L$5)*($N$5-$L$5))),(M466-(M466-O466)/($O$5-$M$5)*($N$5-$M$5)))</f>
        <v>67.112000000000009</v>
      </c>
      <c r="O466" s="766">
        <v>66.2</v>
      </c>
      <c r="P466" s="766"/>
      <c r="Q466" s="766">
        <v>60.9</v>
      </c>
      <c r="R466" s="788">
        <f t="shared" ref="R466:R487" si="55">IF(Q466="","",(Q466-(Q466-U466)/($U$5-$Q$5)*($R$5-$Q$5)))</f>
        <v>60.851999999999997</v>
      </c>
      <c r="S466" s="788">
        <f t="shared" ref="S466:S487" si="56">IF(Q466="","",(Q466-(Q466-U466)/($U$5-$Q$5)*($S$5-$Q$5)))</f>
        <v>59.94</v>
      </c>
      <c r="T466" s="5"/>
      <c r="U466" s="766">
        <v>58.5</v>
      </c>
      <c r="V466" s="766"/>
      <c r="W466" s="766">
        <v>57.8</v>
      </c>
      <c r="X466" s="766"/>
      <c r="Y466" s="766">
        <v>57</v>
      </c>
      <c r="Z466" s="766">
        <v>56.6</v>
      </c>
      <c r="AA466" s="766">
        <v>56.2</v>
      </c>
      <c r="AB466" s="766">
        <v>55.9</v>
      </c>
      <c r="AC466" s="766">
        <v>55.5</v>
      </c>
      <c r="AD466" s="766">
        <v>54.6</v>
      </c>
      <c r="AE466" s="766">
        <v>53.9</v>
      </c>
      <c r="AF466" s="766">
        <v>52</v>
      </c>
      <c r="AG466" s="769">
        <v>50.8</v>
      </c>
      <c r="AH466" s="1102"/>
      <c r="AI466" s="1102"/>
    </row>
    <row r="467" spans="2:35" x14ac:dyDescent="0.2">
      <c r="B467" s="925"/>
      <c r="C467" s="928"/>
      <c r="D467" s="932"/>
      <c r="E467" s="933"/>
      <c r="F467" s="940"/>
      <c r="G467" s="962"/>
      <c r="H467" s="1" t="s">
        <v>35</v>
      </c>
      <c r="I467" s="1431"/>
      <c r="J467" s="83"/>
      <c r="K467" s="5" t="s">
        <v>9</v>
      </c>
      <c r="L467" s="766">
        <v>70</v>
      </c>
      <c r="M467" s="5"/>
      <c r="N467" s="788">
        <f t="shared" si="54"/>
        <v>67.112000000000009</v>
      </c>
      <c r="O467" s="766">
        <v>66.2</v>
      </c>
      <c r="P467" s="766"/>
      <c r="Q467" s="766">
        <v>60.9</v>
      </c>
      <c r="R467" s="788">
        <f t="shared" si="55"/>
        <v>60.851999999999997</v>
      </c>
      <c r="S467" s="788">
        <f t="shared" si="56"/>
        <v>59.94</v>
      </c>
      <c r="T467" s="5"/>
      <c r="U467" s="766">
        <v>58.5</v>
      </c>
      <c r="V467" s="766"/>
      <c r="W467" s="766">
        <v>57.8</v>
      </c>
      <c r="X467" s="766"/>
      <c r="Y467" s="766">
        <v>57</v>
      </c>
      <c r="Z467" s="766">
        <v>56.6</v>
      </c>
      <c r="AA467" s="766">
        <v>56.2</v>
      </c>
      <c r="AB467" s="766">
        <v>55.9</v>
      </c>
      <c r="AC467" s="766">
        <v>55.5</v>
      </c>
      <c r="AD467" s="766">
        <v>54.6</v>
      </c>
      <c r="AE467" s="766">
        <v>53.9</v>
      </c>
      <c r="AF467" s="766">
        <v>52</v>
      </c>
      <c r="AG467" s="769">
        <v>50.8</v>
      </c>
      <c r="AH467" s="1102"/>
      <c r="AI467" s="1102"/>
    </row>
    <row r="468" spans="2:35" x14ac:dyDescent="0.2">
      <c r="B468" s="985"/>
      <c r="C468" s="986"/>
      <c r="D468" s="945"/>
      <c r="E468" s="946"/>
      <c r="F468" s="948"/>
      <c r="G468" s="963"/>
      <c r="H468" s="1" t="s">
        <v>10</v>
      </c>
      <c r="I468" s="1431"/>
      <c r="J468" s="83"/>
      <c r="K468" s="5" t="s">
        <v>9</v>
      </c>
      <c r="L468" s="766">
        <v>70</v>
      </c>
      <c r="M468" s="5"/>
      <c r="N468" s="788">
        <f t="shared" si="54"/>
        <v>67.112000000000009</v>
      </c>
      <c r="O468" s="766">
        <v>66.2</v>
      </c>
      <c r="P468" s="766"/>
      <c r="Q468" s="766">
        <v>60.9</v>
      </c>
      <c r="R468" s="788">
        <f t="shared" si="55"/>
        <v>60.851999999999997</v>
      </c>
      <c r="S468" s="788">
        <f t="shared" si="56"/>
        <v>59.94</v>
      </c>
      <c r="T468" s="5"/>
      <c r="U468" s="766">
        <v>58.5</v>
      </c>
      <c r="V468" s="766"/>
      <c r="W468" s="766">
        <v>57.8</v>
      </c>
      <c r="X468" s="766"/>
      <c r="Y468" s="766">
        <v>57</v>
      </c>
      <c r="Z468" s="766">
        <v>56.6</v>
      </c>
      <c r="AA468" s="766">
        <v>56.2</v>
      </c>
      <c r="AB468" s="766">
        <v>55.9</v>
      </c>
      <c r="AC468" s="766">
        <v>55.5</v>
      </c>
      <c r="AD468" s="766">
        <v>54.6</v>
      </c>
      <c r="AE468" s="766">
        <v>53.9</v>
      </c>
      <c r="AF468" s="766">
        <v>52</v>
      </c>
      <c r="AG468" s="769">
        <v>50.8</v>
      </c>
      <c r="AH468" s="1102"/>
      <c r="AI468" s="1102"/>
    </row>
    <row r="469" spans="2:35" ht="12.75" customHeight="1" x14ac:dyDescent="0.2">
      <c r="B469" s="924" t="s">
        <v>102</v>
      </c>
      <c r="C469" s="927" t="s">
        <v>119</v>
      </c>
      <c r="D469" s="930" t="s">
        <v>75</v>
      </c>
      <c r="E469" s="931"/>
      <c r="F469" s="939" t="s">
        <v>54</v>
      </c>
      <c r="G469" s="961" t="s">
        <v>24</v>
      </c>
      <c r="H469" s="1">
        <v>1992</v>
      </c>
      <c r="I469" s="1431"/>
      <c r="J469" s="84">
        <v>70</v>
      </c>
      <c r="K469" s="2">
        <v>70</v>
      </c>
      <c r="L469" s="2">
        <v>70</v>
      </c>
      <c r="M469" s="2"/>
      <c r="N469" s="788">
        <f t="shared" si="54"/>
        <v>67.112000000000009</v>
      </c>
      <c r="O469" s="2">
        <v>66.2</v>
      </c>
      <c r="P469" s="2"/>
      <c r="Q469" s="2">
        <v>60.9</v>
      </c>
      <c r="R469" s="788">
        <f t="shared" si="55"/>
        <v>60.851999999999997</v>
      </c>
      <c r="S469" s="788">
        <f t="shared" si="56"/>
        <v>59.94</v>
      </c>
      <c r="T469" s="2"/>
      <c r="U469" s="2">
        <v>58.5</v>
      </c>
      <c r="V469" s="2"/>
      <c r="W469" s="2">
        <v>57.8</v>
      </c>
      <c r="X469" s="2"/>
      <c r="Y469" s="2">
        <v>57</v>
      </c>
      <c r="Z469" s="2">
        <v>56.6</v>
      </c>
      <c r="AA469" s="2">
        <v>56.2</v>
      </c>
      <c r="AB469" s="2">
        <v>55.9</v>
      </c>
      <c r="AC469" s="2">
        <v>55.5</v>
      </c>
      <c r="AD469" s="2">
        <v>54.6</v>
      </c>
      <c r="AE469" s="2">
        <v>53.9</v>
      </c>
      <c r="AF469" s="2">
        <v>52</v>
      </c>
      <c r="AG469" s="23">
        <v>50.8</v>
      </c>
      <c r="AH469" s="1102"/>
      <c r="AI469" s="1102"/>
    </row>
    <row r="470" spans="2:35" x14ac:dyDescent="0.2">
      <c r="B470" s="925"/>
      <c r="C470" s="928"/>
      <c r="D470" s="932"/>
      <c r="E470" s="933"/>
      <c r="F470" s="940"/>
      <c r="G470" s="962"/>
      <c r="H470" s="1" t="s">
        <v>11</v>
      </c>
      <c r="I470" s="1431"/>
      <c r="J470" s="83"/>
      <c r="K470" s="5" t="s">
        <v>9</v>
      </c>
      <c r="L470" s="766">
        <v>70</v>
      </c>
      <c r="M470" s="5"/>
      <c r="N470" s="788">
        <f t="shared" si="54"/>
        <v>67.112000000000009</v>
      </c>
      <c r="O470" s="766">
        <v>66.2</v>
      </c>
      <c r="P470" s="766"/>
      <c r="Q470" s="766">
        <v>60.9</v>
      </c>
      <c r="R470" s="788">
        <f t="shared" si="55"/>
        <v>60.851999999999997</v>
      </c>
      <c r="S470" s="788">
        <f t="shared" si="56"/>
        <v>59.94</v>
      </c>
      <c r="T470" s="5"/>
      <c r="U470" s="766">
        <v>58.5</v>
      </c>
      <c r="V470" s="766"/>
      <c r="W470" s="766">
        <v>57.8</v>
      </c>
      <c r="X470" s="766"/>
      <c r="Y470" s="766">
        <v>57</v>
      </c>
      <c r="Z470" s="766">
        <v>56.6</v>
      </c>
      <c r="AA470" s="766">
        <v>56.2</v>
      </c>
      <c r="AB470" s="766">
        <v>55.9</v>
      </c>
      <c r="AC470" s="766">
        <v>55.5</v>
      </c>
      <c r="AD470" s="766">
        <v>54.6</v>
      </c>
      <c r="AE470" s="766">
        <v>53.9</v>
      </c>
      <c r="AF470" s="766">
        <v>52</v>
      </c>
      <c r="AG470" s="769">
        <v>50.8</v>
      </c>
      <c r="AH470" s="1102"/>
      <c r="AI470" s="1102"/>
    </row>
    <row r="471" spans="2:35" x14ac:dyDescent="0.2">
      <c r="B471" s="925"/>
      <c r="C471" s="928"/>
      <c r="D471" s="932"/>
      <c r="E471" s="933"/>
      <c r="F471" s="940"/>
      <c r="G471" s="962"/>
      <c r="H471" s="1" t="s">
        <v>12</v>
      </c>
      <c r="I471" s="1431"/>
      <c r="J471" s="83"/>
      <c r="K471" s="5" t="s">
        <v>9</v>
      </c>
      <c r="L471" s="766">
        <v>70</v>
      </c>
      <c r="M471" s="5"/>
      <c r="N471" s="788">
        <f t="shared" si="54"/>
        <v>67.112000000000009</v>
      </c>
      <c r="O471" s="766">
        <v>66.2</v>
      </c>
      <c r="P471" s="766"/>
      <c r="Q471" s="766">
        <v>60.9</v>
      </c>
      <c r="R471" s="788">
        <f t="shared" si="55"/>
        <v>60.851999999999997</v>
      </c>
      <c r="S471" s="788">
        <f t="shared" si="56"/>
        <v>59.94</v>
      </c>
      <c r="T471" s="5"/>
      <c r="U471" s="766">
        <v>58.5</v>
      </c>
      <c r="V471" s="766"/>
      <c r="W471" s="766">
        <v>57.8</v>
      </c>
      <c r="X471" s="766"/>
      <c r="Y471" s="766">
        <v>57</v>
      </c>
      <c r="Z471" s="766">
        <v>56.6</v>
      </c>
      <c r="AA471" s="766">
        <v>56.2</v>
      </c>
      <c r="AB471" s="766">
        <v>55.9</v>
      </c>
      <c r="AC471" s="766">
        <v>55.5</v>
      </c>
      <c r="AD471" s="766">
        <v>54.6</v>
      </c>
      <c r="AE471" s="766">
        <v>53.9</v>
      </c>
      <c r="AF471" s="766">
        <v>52</v>
      </c>
      <c r="AG471" s="769">
        <v>50.8</v>
      </c>
      <c r="AH471" s="1102"/>
      <c r="AI471" s="1102"/>
    </row>
    <row r="472" spans="2:35" x14ac:dyDescent="0.2">
      <c r="B472" s="985"/>
      <c r="C472" s="986"/>
      <c r="D472" s="945"/>
      <c r="E472" s="946"/>
      <c r="F472" s="948"/>
      <c r="G472" s="963"/>
      <c r="H472" s="1" t="s">
        <v>13</v>
      </c>
      <c r="I472" s="1431"/>
      <c r="J472" s="83"/>
      <c r="K472" s="5" t="s">
        <v>9</v>
      </c>
      <c r="L472" s="766">
        <v>70</v>
      </c>
      <c r="M472" s="5"/>
      <c r="N472" s="788">
        <f t="shared" si="54"/>
        <v>67.112000000000009</v>
      </c>
      <c r="O472" s="766">
        <v>66.2</v>
      </c>
      <c r="P472" s="766"/>
      <c r="Q472" s="766">
        <v>60.9</v>
      </c>
      <c r="R472" s="788">
        <f t="shared" si="55"/>
        <v>60.851999999999997</v>
      </c>
      <c r="S472" s="788">
        <f t="shared" si="56"/>
        <v>59.94</v>
      </c>
      <c r="T472" s="5"/>
      <c r="U472" s="766">
        <v>58.5</v>
      </c>
      <c r="V472" s="766"/>
      <c r="W472" s="766">
        <v>57.8</v>
      </c>
      <c r="X472" s="766"/>
      <c r="Y472" s="766">
        <v>57</v>
      </c>
      <c r="Z472" s="766">
        <v>56.6</v>
      </c>
      <c r="AA472" s="766">
        <v>56.2</v>
      </c>
      <c r="AB472" s="766">
        <v>55.9</v>
      </c>
      <c r="AC472" s="766">
        <v>55.5</v>
      </c>
      <c r="AD472" s="766">
        <v>54.6</v>
      </c>
      <c r="AE472" s="766">
        <v>53.9</v>
      </c>
      <c r="AF472" s="766">
        <v>52</v>
      </c>
      <c r="AG472" s="769">
        <v>50.8</v>
      </c>
      <c r="AH472" s="1102"/>
      <c r="AI472" s="1102"/>
    </row>
    <row r="473" spans="2:35" x14ac:dyDescent="0.2">
      <c r="B473" s="924" t="s">
        <v>102</v>
      </c>
      <c r="C473" s="927" t="s">
        <v>130</v>
      </c>
      <c r="D473" s="930" t="s">
        <v>117</v>
      </c>
      <c r="E473" s="931"/>
      <c r="F473" s="939" t="s">
        <v>54</v>
      </c>
      <c r="G473" s="961" t="s">
        <v>24</v>
      </c>
      <c r="H473" s="1">
        <v>1995</v>
      </c>
      <c r="I473" s="1431"/>
      <c r="J473" s="84">
        <v>70</v>
      </c>
      <c r="K473" s="2">
        <v>70</v>
      </c>
      <c r="L473" s="766">
        <v>70</v>
      </c>
      <c r="M473" s="2"/>
      <c r="N473" s="788">
        <f t="shared" si="54"/>
        <v>67.112000000000009</v>
      </c>
      <c r="O473" s="766">
        <v>66.2</v>
      </c>
      <c r="P473" s="766"/>
      <c r="Q473" s="766">
        <v>60.9</v>
      </c>
      <c r="R473" s="788">
        <f t="shared" si="55"/>
        <v>60.851999999999997</v>
      </c>
      <c r="S473" s="788">
        <f t="shared" si="56"/>
        <v>59.94</v>
      </c>
      <c r="T473" s="2"/>
      <c r="U473" s="766">
        <v>58.5</v>
      </c>
      <c r="V473" s="766"/>
      <c r="W473" s="766">
        <v>57.8</v>
      </c>
      <c r="X473" s="766"/>
      <c r="Y473" s="766">
        <v>57</v>
      </c>
      <c r="Z473" s="766">
        <v>56.6</v>
      </c>
      <c r="AA473" s="766">
        <v>56.2</v>
      </c>
      <c r="AB473" s="766">
        <v>55.9</v>
      </c>
      <c r="AC473" s="766">
        <v>55.5</v>
      </c>
      <c r="AD473" s="766">
        <v>54.6</v>
      </c>
      <c r="AE473" s="766">
        <v>53.9</v>
      </c>
      <c r="AF473" s="766">
        <v>52</v>
      </c>
      <c r="AG473" s="769">
        <v>50.8</v>
      </c>
      <c r="AH473" s="1102"/>
      <c r="AI473" s="1102"/>
    </row>
    <row r="474" spans="2:35" x14ac:dyDescent="0.2">
      <c r="B474" s="925"/>
      <c r="C474" s="928"/>
      <c r="D474" s="932"/>
      <c r="E474" s="933"/>
      <c r="F474" s="940"/>
      <c r="G474" s="962"/>
      <c r="H474" s="1" t="s">
        <v>26</v>
      </c>
      <c r="I474" s="1431"/>
      <c r="J474" s="83"/>
      <c r="K474" s="5" t="s">
        <v>9</v>
      </c>
      <c r="L474" s="766">
        <v>70</v>
      </c>
      <c r="M474" s="5"/>
      <c r="N474" s="788">
        <f t="shared" si="54"/>
        <v>67.112000000000009</v>
      </c>
      <c r="O474" s="766">
        <v>66.2</v>
      </c>
      <c r="P474" s="766"/>
      <c r="Q474" s="766">
        <v>60.9</v>
      </c>
      <c r="R474" s="788">
        <f t="shared" si="55"/>
        <v>60.851999999999997</v>
      </c>
      <c r="S474" s="788">
        <f t="shared" si="56"/>
        <v>59.94</v>
      </c>
      <c r="T474" s="5"/>
      <c r="U474" s="766">
        <v>58.5</v>
      </c>
      <c r="V474" s="766"/>
      <c r="W474" s="766">
        <v>57.8</v>
      </c>
      <c r="X474" s="766"/>
      <c r="Y474" s="766">
        <v>57</v>
      </c>
      <c r="Z474" s="766">
        <v>56.6</v>
      </c>
      <c r="AA474" s="766">
        <v>56.2</v>
      </c>
      <c r="AB474" s="766">
        <v>55.9</v>
      </c>
      <c r="AC474" s="766">
        <v>55.5</v>
      </c>
      <c r="AD474" s="766">
        <v>54.6</v>
      </c>
      <c r="AE474" s="766">
        <v>53.9</v>
      </c>
      <c r="AF474" s="766">
        <v>52</v>
      </c>
      <c r="AG474" s="769">
        <v>50.8</v>
      </c>
      <c r="AH474" s="1102"/>
      <c r="AI474" s="1102"/>
    </row>
    <row r="475" spans="2:35" x14ac:dyDescent="0.2">
      <c r="B475" s="925"/>
      <c r="C475" s="928"/>
      <c r="D475" s="932"/>
      <c r="E475" s="933"/>
      <c r="F475" s="940"/>
      <c r="G475" s="962"/>
      <c r="H475" s="1" t="s">
        <v>15</v>
      </c>
      <c r="I475" s="1431"/>
      <c r="J475" s="83"/>
      <c r="K475" s="5" t="s">
        <v>9</v>
      </c>
      <c r="L475" s="766">
        <v>70</v>
      </c>
      <c r="M475" s="5"/>
      <c r="N475" s="788">
        <f t="shared" si="54"/>
        <v>67.112000000000009</v>
      </c>
      <c r="O475" s="766">
        <v>66.2</v>
      </c>
      <c r="P475" s="766"/>
      <c r="Q475" s="766">
        <v>60.9</v>
      </c>
      <c r="R475" s="788">
        <f t="shared" si="55"/>
        <v>60.851999999999997</v>
      </c>
      <c r="S475" s="788">
        <f t="shared" si="56"/>
        <v>59.94</v>
      </c>
      <c r="T475" s="5"/>
      <c r="U475" s="766">
        <v>58.5</v>
      </c>
      <c r="V475" s="766"/>
      <c r="W475" s="766">
        <v>57.8</v>
      </c>
      <c r="X475" s="766"/>
      <c r="Y475" s="766">
        <v>57</v>
      </c>
      <c r="Z475" s="766">
        <v>56.6</v>
      </c>
      <c r="AA475" s="766">
        <v>56.2</v>
      </c>
      <c r="AB475" s="766">
        <v>55.9</v>
      </c>
      <c r="AC475" s="766">
        <v>55.5</v>
      </c>
      <c r="AD475" s="766">
        <v>54.6</v>
      </c>
      <c r="AE475" s="766">
        <v>53.9</v>
      </c>
      <c r="AF475" s="766">
        <v>52</v>
      </c>
      <c r="AG475" s="769">
        <v>50.8</v>
      </c>
      <c r="AH475" s="1102"/>
      <c r="AI475" s="1102"/>
    </row>
    <row r="476" spans="2:35" x14ac:dyDescent="0.2">
      <c r="B476" s="985"/>
      <c r="C476" s="986"/>
      <c r="D476" s="945"/>
      <c r="E476" s="946"/>
      <c r="F476" s="948"/>
      <c r="G476" s="963"/>
      <c r="H476" s="1" t="s">
        <v>27</v>
      </c>
      <c r="I476" s="1431"/>
      <c r="J476" s="83"/>
      <c r="K476" s="5" t="s">
        <v>9</v>
      </c>
      <c r="L476" s="766">
        <v>70</v>
      </c>
      <c r="M476" s="5"/>
      <c r="N476" s="788">
        <f t="shared" si="54"/>
        <v>67.112000000000009</v>
      </c>
      <c r="O476" s="766">
        <v>66.2</v>
      </c>
      <c r="P476" s="766"/>
      <c r="Q476" s="766">
        <v>60.9</v>
      </c>
      <c r="R476" s="788">
        <f t="shared" si="55"/>
        <v>60.851999999999997</v>
      </c>
      <c r="S476" s="788">
        <f t="shared" si="56"/>
        <v>59.94</v>
      </c>
      <c r="T476" s="5"/>
      <c r="U476" s="766">
        <v>58.5</v>
      </c>
      <c r="V476" s="766"/>
      <c r="W476" s="766">
        <v>57.8</v>
      </c>
      <c r="X476" s="766"/>
      <c r="Y476" s="766">
        <v>57</v>
      </c>
      <c r="Z476" s="766">
        <v>56.6</v>
      </c>
      <c r="AA476" s="766">
        <v>56.2</v>
      </c>
      <c r="AB476" s="766">
        <v>55.9</v>
      </c>
      <c r="AC476" s="766">
        <v>55.5</v>
      </c>
      <c r="AD476" s="766">
        <v>54.6</v>
      </c>
      <c r="AE476" s="766">
        <v>53.9</v>
      </c>
      <c r="AF476" s="766">
        <v>52</v>
      </c>
      <c r="AG476" s="769">
        <v>50.8</v>
      </c>
      <c r="AH476" s="1102"/>
      <c r="AI476" s="1102"/>
    </row>
    <row r="477" spans="2:35" x14ac:dyDescent="0.2">
      <c r="B477" s="924" t="s">
        <v>102</v>
      </c>
      <c r="C477" s="36" t="s">
        <v>147</v>
      </c>
      <c r="D477" s="930" t="s">
        <v>75</v>
      </c>
      <c r="E477" s="931"/>
      <c r="F477" s="939" t="s">
        <v>54</v>
      </c>
      <c r="G477" s="961" t="s">
        <v>24</v>
      </c>
      <c r="H477" s="1">
        <v>1998</v>
      </c>
      <c r="I477" s="1431"/>
      <c r="J477" s="84">
        <v>70</v>
      </c>
      <c r="K477" s="2">
        <v>70</v>
      </c>
      <c r="L477" s="766">
        <v>70</v>
      </c>
      <c r="M477" s="2"/>
      <c r="N477" s="788">
        <f t="shared" si="54"/>
        <v>67.112000000000009</v>
      </c>
      <c r="O477" s="2">
        <v>66.2</v>
      </c>
      <c r="P477" s="2"/>
      <c r="Q477" s="2">
        <v>60.9</v>
      </c>
      <c r="R477" s="788">
        <f t="shared" si="55"/>
        <v>60.851999999999997</v>
      </c>
      <c r="S477" s="788">
        <f t="shared" si="56"/>
        <v>59.94</v>
      </c>
      <c r="T477" s="2"/>
      <c r="U477" s="2">
        <v>58.5</v>
      </c>
      <c r="V477" s="2"/>
      <c r="W477" s="2">
        <v>57.8</v>
      </c>
      <c r="X477" s="2"/>
      <c r="Y477" s="2">
        <v>57</v>
      </c>
      <c r="Z477" s="2">
        <v>56.6</v>
      </c>
      <c r="AA477" s="2">
        <v>56.2</v>
      </c>
      <c r="AB477" s="2">
        <v>55.9</v>
      </c>
      <c r="AC477" s="2">
        <v>55.5</v>
      </c>
      <c r="AD477" s="2">
        <v>54.6</v>
      </c>
      <c r="AE477" s="2">
        <v>53.9</v>
      </c>
      <c r="AF477" s="2">
        <v>52</v>
      </c>
      <c r="AG477" s="23">
        <v>50.8</v>
      </c>
      <c r="AH477" s="1102"/>
      <c r="AI477" s="1102"/>
    </row>
    <row r="478" spans="2:35" x14ac:dyDescent="0.2">
      <c r="B478" s="925"/>
      <c r="C478" s="928" t="s">
        <v>148</v>
      </c>
      <c r="D478" s="932"/>
      <c r="E478" s="933"/>
      <c r="F478" s="940"/>
      <c r="G478" s="962"/>
      <c r="H478" s="1" t="s">
        <v>17</v>
      </c>
      <c r="I478" s="1431"/>
      <c r="J478" s="84">
        <v>70</v>
      </c>
      <c r="K478" s="2">
        <v>70</v>
      </c>
      <c r="L478" s="766">
        <v>70</v>
      </c>
      <c r="M478" s="2"/>
      <c r="N478" s="788">
        <f t="shared" si="54"/>
        <v>67.036000000000001</v>
      </c>
      <c r="O478" s="2">
        <v>66.099999999999994</v>
      </c>
      <c r="P478" s="2"/>
      <c r="Q478" s="2">
        <v>61.2</v>
      </c>
      <c r="R478" s="788">
        <f t="shared" si="55"/>
        <v>61.150000000000006</v>
      </c>
      <c r="S478" s="788">
        <f t="shared" si="56"/>
        <v>60.2</v>
      </c>
      <c r="T478" s="2"/>
      <c r="U478" s="2">
        <v>58.7</v>
      </c>
      <c r="V478" s="2"/>
      <c r="W478" s="2">
        <v>57.5</v>
      </c>
      <c r="X478" s="2"/>
      <c r="Y478" s="2">
        <v>56.9</v>
      </c>
      <c r="Z478" s="2">
        <v>56.7</v>
      </c>
      <c r="AA478" s="2">
        <v>56.4</v>
      </c>
      <c r="AB478" s="2">
        <v>56</v>
      </c>
      <c r="AC478" s="2">
        <v>55.4</v>
      </c>
      <c r="AD478" s="2">
        <v>54.6</v>
      </c>
      <c r="AE478" s="2">
        <v>53.6</v>
      </c>
      <c r="AF478" s="2">
        <v>52.3</v>
      </c>
      <c r="AG478" s="23">
        <v>50.7</v>
      </c>
      <c r="AH478" s="1102"/>
      <c r="AI478" s="1102"/>
    </row>
    <row r="479" spans="2:35" x14ac:dyDescent="0.2">
      <c r="B479" s="985"/>
      <c r="C479" s="986"/>
      <c r="D479" s="945"/>
      <c r="E479" s="946"/>
      <c r="F479" s="948"/>
      <c r="G479" s="963"/>
      <c r="H479" s="1" t="s">
        <v>18</v>
      </c>
      <c r="I479" s="1431"/>
      <c r="J479" s="83"/>
      <c r="K479" s="5" t="s">
        <v>9</v>
      </c>
      <c r="L479" s="766">
        <v>70</v>
      </c>
      <c r="M479" s="5"/>
      <c r="N479" s="788">
        <f t="shared" si="54"/>
        <v>67.036000000000001</v>
      </c>
      <c r="O479" s="766">
        <v>66.099999999999994</v>
      </c>
      <c r="P479" s="766"/>
      <c r="Q479" s="766">
        <v>61.2</v>
      </c>
      <c r="R479" s="788">
        <f t="shared" si="55"/>
        <v>61.150000000000006</v>
      </c>
      <c r="S479" s="788">
        <f t="shared" si="56"/>
        <v>60.2</v>
      </c>
      <c r="T479" s="5"/>
      <c r="U479" s="766">
        <v>58.7</v>
      </c>
      <c r="V479" s="766"/>
      <c r="W479" s="766">
        <v>57.5</v>
      </c>
      <c r="X479" s="766"/>
      <c r="Y479" s="766">
        <v>56.9</v>
      </c>
      <c r="Z479" s="766">
        <v>56.7</v>
      </c>
      <c r="AA479" s="766">
        <v>56.4</v>
      </c>
      <c r="AB479" s="766">
        <v>56</v>
      </c>
      <c r="AC479" s="766">
        <v>55.4</v>
      </c>
      <c r="AD479" s="766">
        <v>54.6</v>
      </c>
      <c r="AE479" s="766">
        <v>53.6</v>
      </c>
      <c r="AF479" s="766">
        <v>52.3</v>
      </c>
      <c r="AG479" s="769">
        <v>50.7</v>
      </c>
      <c r="AH479" s="1102"/>
      <c r="AI479" s="1102"/>
    </row>
    <row r="480" spans="2:35" x14ac:dyDescent="0.2">
      <c r="B480" s="1185" t="s">
        <v>102</v>
      </c>
      <c r="C480" s="927" t="s">
        <v>152</v>
      </c>
      <c r="D480" s="930" t="s">
        <v>75</v>
      </c>
      <c r="E480" s="931"/>
      <c r="F480" s="939" t="s">
        <v>54</v>
      </c>
      <c r="G480" s="961" t="s">
        <v>24</v>
      </c>
      <c r="H480" s="1">
        <v>2001</v>
      </c>
      <c r="I480" s="1431"/>
      <c r="J480" s="84">
        <v>70</v>
      </c>
      <c r="K480" s="2">
        <v>70</v>
      </c>
      <c r="L480" s="766">
        <v>70</v>
      </c>
      <c r="M480" s="2"/>
      <c r="N480" s="788">
        <f t="shared" si="54"/>
        <v>67.036000000000001</v>
      </c>
      <c r="O480" s="766">
        <v>66.099999999999994</v>
      </c>
      <c r="P480" s="766"/>
      <c r="Q480" s="766">
        <v>61.2</v>
      </c>
      <c r="R480" s="788">
        <f t="shared" si="55"/>
        <v>61.150000000000006</v>
      </c>
      <c r="S480" s="788">
        <f t="shared" si="56"/>
        <v>60.2</v>
      </c>
      <c r="T480" s="2"/>
      <c r="U480" s="766">
        <v>58.7</v>
      </c>
      <c r="V480" s="766"/>
      <c r="W480" s="766">
        <v>57.5</v>
      </c>
      <c r="X480" s="766"/>
      <c r="Y480" s="766">
        <v>56.9</v>
      </c>
      <c r="Z480" s="766">
        <v>56.7</v>
      </c>
      <c r="AA480" s="766">
        <v>56.4</v>
      </c>
      <c r="AB480" s="766">
        <v>56</v>
      </c>
      <c r="AC480" s="766">
        <v>55.4</v>
      </c>
      <c r="AD480" s="766">
        <v>54.6</v>
      </c>
      <c r="AE480" s="766">
        <v>53.6</v>
      </c>
      <c r="AF480" s="766">
        <v>52.3</v>
      </c>
      <c r="AG480" s="769">
        <v>50.7</v>
      </c>
      <c r="AH480" s="1102"/>
      <c r="AI480" s="1102"/>
    </row>
    <row r="481" spans="2:35" x14ac:dyDescent="0.2">
      <c r="B481" s="1155"/>
      <c r="C481" s="928"/>
      <c r="D481" s="932"/>
      <c r="E481" s="933"/>
      <c r="F481" s="940"/>
      <c r="G481" s="962"/>
      <c r="H481" s="1" t="s">
        <v>20</v>
      </c>
      <c r="I481" s="1431"/>
      <c r="J481" s="83"/>
      <c r="K481" s="5" t="s">
        <v>9</v>
      </c>
      <c r="L481" s="766">
        <v>70</v>
      </c>
      <c r="M481" s="5"/>
      <c r="N481" s="788">
        <f t="shared" si="54"/>
        <v>67.036000000000001</v>
      </c>
      <c r="O481" s="766">
        <v>66.099999999999994</v>
      </c>
      <c r="P481" s="766"/>
      <c r="Q481" s="766">
        <v>61.2</v>
      </c>
      <c r="R481" s="788">
        <f t="shared" si="55"/>
        <v>61.150000000000006</v>
      </c>
      <c r="S481" s="788">
        <f t="shared" si="56"/>
        <v>60.2</v>
      </c>
      <c r="T481" s="5"/>
      <c r="U481" s="766">
        <v>58.7</v>
      </c>
      <c r="V481" s="766"/>
      <c r="W481" s="766">
        <v>57.5</v>
      </c>
      <c r="X481" s="766"/>
      <c r="Y481" s="766">
        <v>56.9</v>
      </c>
      <c r="Z481" s="766">
        <v>56.7</v>
      </c>
      <c r="AA481" s="766">
        <v>56.4</v>
      </c>
      <c r="AB481" s="766">
        <v>56</v>
      </c>
      <c r="AC481" s="766">
        <v>55.4</v>
      </c>
      <c r="AD481" s="766">
        <v>54.6</v>
      </c>
      <c r="AE481" s="766">
        <v>53.6</v>
      </c>
      <c r="AF481" s="766">
        <v>52.3</v>
      </c>
      <c r="AG481" s="769">
        <v>50.7</v>
      </c>
      <c r="AH481" s="1102"/>
      <c r="AI481" s="1102"/>
    </row>
    <row r="482" spans="2:35" x14ac:dyDescent="0.2">
      <c r="B482" s="1156"/>
      <c r="C482" s="986"/>
      <c r="D482" s="945"/>
      <c r="E482" s="946"/>
      <c r="F482" s="948"/>
      <c r="G482" s="963"/>
      <c r="H482" s="1" t="s">
        <v>21</v>
      </c>
      <c r="I482" s="1431"/>
      <c r="J482" s="83"/>
      <c r="K482" s="5" t="s">
        <v>9</v>
      </c>
      <c r="L482" s="766">
        <v>70</v>
      </c>
      <c r="M482" s="5"/>
      <c r="N482" s="788">
        <f t="shared" si="54"/>
        <v>67.036000000000001</v>
      </c>
      <c r="O482" s="766">
        <v>66.099999999999994</v>
      </c>
      <c r="P482" s="766"/>
      <c r="Q482" s="766">
        <v>61.2</v>
      </c>
      <c r="R482" s="788">
        <f t="shared" si="55"/>
        <v>61.150000000000006</v>
      </c>
      <c r="S482" s="788">
        <f t="shared" si="56"/>
        <v>60.2</v>
      </c>
      <c r="T482" s="5"/>
      <c r="U482" s="766">
        <v>58.7</v>
      </c>
      <c r="V482" s="766"/>
      <c r="W482" s="766">
        <v>57.5</v>
      </c>
      <c r="X482" s="766"/>
      <c r="Y482" s="766">
        <v>56.9</v>
      </c>
      <c r="Z482" s="766">
        <v>56.7</v>
      </c>
      <c r="AA482" s="766">
        <v>56.4</v>
      </c>
      <c r="AB482" s="766">
        <v>56</v>
      </c>
      <c r="AC482" s="766">
        <v>55.4</v>
      </c>
      <c r="AD482" s="766">
        <v>54.6</v>
      </c>
      <c r="AE482" s="766">
        <v>53.6</v>
      </c>
      <c r="AF482" s="766">
        <v>52.3</v>
      </c>
      <c r="AG482" s="769">
        <v>50.7</v>
      </c>
      <c r="AH482" s="1102"/>
      <c r="AI482" s="1102"/>
    </row>
    <row r="483" spans="2:35" x14ac:dyDescent="0.2">
      <c r="B483" s="1185" t="s">
        <v>102</v>
      </c>
      <c r="C483" s="1233" t="s">
        <v>155</v>
      </c>
      <c r="D483" s="930" t="s">
        <v>75</v>
      </c>
      <c r="E483" s="931"/>
      <c r="F483" s="939" t="s">
        <v>54</v>
      </c>
      <c r="G483" s="961" t="s">
        <v>24</v>
      </c>
      <c r="H483" s="1">
        <v>2004</v>
      </c>
      <c r="I483" s="1431"/>
      <c r="J483" s="84">
        <v>70</v>
      </c>
      <c r="K483" s="2">
        <v>70</v>
      </c>
      <c r="L483" s="766">
        <v>70</v>
      </c>
      <c r="M483" s="2"/>
      <c r="N483" s="788">
        <f t="shared" si="54"/>
        <v>67.036000000000001</v>
      </c>
      <c r="O483" s="766">
        <v>66.099999999999994</v>
      </c>
      <c r="P483" s="766"/>
      <c r="Q483" s="766">
        <v>61.2</v>
      </c>
      <c r="R483" s="788">
        <f t="shared" si="55"/>
        <v>61.150000000000006</v>
      </c>
      <c r="S483" s="788">
        <f t="shared" si="56"/>
        <v>60.2</v>
      </c>
      <c r="T483" s="2"/>
      <c r="U483" s="766">
        <v>58.7</v>
      </c>
      <c r="V483" s="766"/>
      <c r="W483" s="766">
        <v>57.5</v>
      </c>
      <c r="X483" s="766"/>
      <c r="Y483" s="766">
        <v>56.9</v>
      </c>
      <c r="Z483" s="766">
        <v>56.7</v>
      </c>
      <c r="AA483" s="766">
        <v>56.4</v>
      </c>
      <c r="AB483" s="766">
        <v>56</v>
      </c>
      <c r="AC483" s="766">
        <v>55.4</v>
      </c>
      <c r="AD483" s="766">
        <v>54.6</v>
      </c>
      <c r="AE483" s="766">
        <v>53.6</v>
      </c>
      <c r="AF483" s="766">
        <v>52.3</v>
      </c>
      <c r="AG483" s="769">
        <v>50.7</v>
      </c>
      <c r="AH483" s="1102"/>
      <c r="AI483" s="1102"/>
    </row>
    <row r="484" spans="2:35" x14ac:dyDescent="0.2">
      <c r="B484" s="1155"/>
      <c r="C484" s="1193"/>
      <c r="D484" s="932"/>
      <c r="E484" s="933"/>
      <c r="F484" s="940"/>
      <c r="G484" s="962"/>
      <c r="H484" s="1" t="s">
        <v>22</v>
      </c>
      <c r="I484" s="1431"/>
      <c r="J484" s="83"/>
      <c r="K484" s="5" t="s">
        <v>9</v>
      </c>
      <c r="L484" s="766">
        <v>70</v>
      </c>
      <c r="M484" s="5"/>
      <c r="N484" s="788">
        <f t="shared" si="54"/>
        <v>67.036000000000001</v>
      </c>
      <c r="O484" s="766">
        <v>66.099999999999994</v>
      </c>
      <c r="P484" s="766"/>
      <c r="Q484" s="766">
        <v>61.2</v>
      </c>
      <c r="R484" s="788">
        <f t="shared" si="55"/>
        <v>61.150000000000006</v>
      </c>
      <c r="S484" s="788">
        <f t="shared" si="56"/>
        <v>60.2</v>
      </c>
      <c r="T484" s="5"/>
      <c r="U484" s="766">
        <v>58.7</v>
      </c>
      <c r="V484" s="766"/>
      <c r="W484" s="766">
        <v>57.5</v>
      </c>
      <c r="X484" s="766"/>
      <c r="Y484" s="766">
        <v>56.9</v>
      </c>
      <c r="Z484" s="766">
        <v>56.7</v>
      </c>
      <c r="AA484" s="766">
        <v>56.4</v>
      </c>
      <c r="AB484" s="766">
        <v>56</v>
      </c>
      <c r="AC484" s="766">
        <v>55.4</v>
      </c>
      <c r="AD484" s="766">
        <v>54.6</v>
      </c>
      <c r="AE484" s="766">
        <v>53.6</v>
      </c>
      <c r="AF484" s="766">
        <v>52.3</v>
      </c>
      <c r="AG484" s="769">
        <v>50.7</v>
      </c>
      <c r="AH484" s="1102"/>
      <c r="AI484" s="1102"/>
    </row>
    <row r="485" spans="2:35" x14ac:dyDescent="0.2">
      <c r="B485" s="1156"/>
      <c r="C485" s="1194"/>
      <c r="D485" s="945"/>
      <c r="E485" s="946"/>
      <c r="F485" s="948"/>
      <c r="G485" s="963"/>
      <c r="H485" s="1" t="s">
        <v>23</v>
      </c>
      <c r="I485" s="1431"/>
      <c r="J485" s="83"/>
      <c r="K485" s="5" t="s">
        <v>9</v>
      </c>
      <c r="L485" s="766">
        <v>70</v>
      </c>
      <c r="M485" s="5"/>
      <c r="N485" s="788">
        <f t="shared" si="54"/>
        <v>67.036000000000001</v>
      </c>
      <c r="O485" s="766">
        <v>66.099999999999994</v>
      </c>
      <c r="P485" s="766"/>
      <c r="Q485" s="766">
        <v>61.2</v>
      </c>
      <c r="R485" s="788">
        <f t="shared" si="55"/>
        <v>61.150000000000006</v>
      </c>
      <c r="S485" s="788">
        <f t="shared" si="56"/>
        <v>60.2</v>
      </c>
      <c r="T485" s="5"/>
      <c r="U485" s="766">
        <v>58.7</v>
      </c>
      <c r="V485" s="766"/>
      <c r="W485" s="766">
        <v>57.5</v>
      </c>
      <c r="X485" s="766"/>
      <c r="Y485" s="766">
        <v>56.9</v>
      </c>
      <c r="Z485" s="766">
        <v>56.7</v>
      </c>
      <c r="AA485" s="766">
        <v>56.4</v>
      </c>
      <c r="AB485" s="766">
        <v>56</v>
      </c>
      <c r="AC485" s="766">
        <v>55.4</v>
      </c>
      <c r="AD485" s="766">
        <v>54.6</v>
      </c>
      <c r="AE485" s="766">
        <v>53.6</v>
      </c>
      <c r="AF485" s="766">
        <v>52.3</v>
      </c>
      <c r="AG485" s="769">
        <v>50.7</v>
      </c>
      <c r="AH485" s="1102"/>
      <c r="AI485" s="1102"/>
    </row>
    <row r="486" spans="2:35" ht="13.5" thickBot="1" x14ac:dyDescent="0.25">
      <c r="B486" s="41" t="s">
        <v>102</v>
      </c>
      <c r="C486" s="42" t="s">
        <v>161</v>
      </c>
      <c r="D486" s="1176" t="s">
        <v>87</v>
      </c>
      <c r="E486" s="1158"/>
      <c r="F486" s="48" t="s">
        <v>54</v>
      </c>
      <c r="G486" s="442" t="s">
        <v>24</v>
      </c>
      <c r="H486" s="26">
        <v>2007</v>
      </c>
      <c r="I486" s="1432"/>
      <c r="J486" s="120">
        <v>70</v>
      </c>
      <c r="K486" s="116">
        <v>70</v>
      </c>
      <c r="L486" s="766">
        <v>70</v>
      </c>
      <c r="M486" s="116"/>
      <c r="N486" s="792">
        <f t="shared" si="54"/>
        <v>67.036000000000001</v>
      </c>
      <c r="O486" s="116">
        <v>66.099999999999994</v>
      </c>
      <c r="P486" s="116"/>
      <c r="Q486" s="116">
        <v>61.2</v>
      </c>
      <c r="R486" s="792">
        <f t="shared" si="55"/>
        <v>61.150000000000006</v>
      </c>
      <c r="S486" s="792">
        <f t="shared" si="56"/>
        <v>60.2</v>
      </c>
      <c r="T486" s="116"/>
      <c r="U486" s="116">
        <v>58.7</v>
      </c>
      <c r="V486" s="116"/>
      <c r="W486" s="116">
        <v>57.5</v>
      </c>
      <c r="X486" s="116"/>
      <c r="Y486" s="116">
        <v>56.9</v>
      </c>
      <c r="Z486" s="116">
        <v>56.7</v>
      </c>
      <c r="AA486" s="116">
        <v>56.4</v>
      </c>
      <c r="AB486" s="116">
        <v>56</v>
      </c>
      <c r="AC486" s="116">
        <v>55.4</v>
      </c>
      <c r="AD486" s="116">
        <v>54.6</v>
      </c>
      <c r="AE486" s="116">
        <v>53.6</v>
      </c>
      <c r="AF486" s="116">
        <v>52.3</v>
      </c>
      <c r="AG486" s="117">
        <v>50.7</v>
      </c>
      <c r="AH486" s="1102"/>
      <c r="AI486" s="1102"/>
    </row>
    <row r="487" spans="2:35" ht="13.5" thickBot="1" x14ac:dyDescent="0.25">
      <c r="B487" s="33"/>
      <c r="C487" s="33"/>
      <c r="D487" s="33"/>
      <c r="E487" s="33"/>
      <c r="F487" s="33"/>
      <c r="G487" s="912" t="s">
        <v>94</v>
      </c>
      <c r="H487" s="913"/>
      <c r="I487" s="913"/>
      <c r="J487" s="121">
        <f>MIN(J465:J486)</f>
        <v>70</v>
      </c>
      <c r="K487" s="49">
        <f t="shared" ref="K487:AC487" si="57">MIN(K465:K486)</f>
        <v>70</v>
      </c>
      <c r="L487" s="49">
        <f t="shared" si="57"/>
        <v>70</v>
      </c>
      <c r="M487" s="49"/>
      <c r="N487" s="793">
        <f t="shared" si="54"/>
        <v>67.036000000000001</v>
      </c>
      <c r="O487" s="49">
        <f t="shared" si="57"/>
        <v>66.099999999999994</v>
      </c>
      <c r="P487" s="49"/>
      <c r="Q487" s="49">
        <f t="shared" si="57"/>
        <v>60.9</v>
      </c>
      <c r="R487" s="793">
        <f t="shared" si="55"/>
        <v>60.851999999999997</v>
      </c>
      <c r="S487" s="793">
        <f t="shared" si="56"/>
        <v>59.94</v>
      </c>
      <c r="T487" s="49"/>
      <c r="U487" s="49">
        <f t="shared" si="57"/>
        <v>58.5</v>
      </c>
      <c r="V487" s="49"/>
      <c r="W487" s="49">
        <f t="shared" si="57"/>
        <v>57.5</v>
      </c>
      <c r="X487" s="49"/>
      <c r="Y487" s="49">
        <f t="shared" si="57"/>
        <v>56.9</v>
      </c>
      <c r="Z487" s="49">
        <f t="shared" si="57"/>
        <v>56.6</v>
      </c>
      <c r="AA487" s="49">
        <f t="shared" si="57"/>
        <v>56.2</v>
      </c>
      <c r="AB487" s="49">
        <f t="shared" si="57"/>
        <v>55.9</v>
      </c>
      <c r="AC487" s="49">
        <f t="shared" si="57"/>
        <v>55.4</v>
      </c>
      <c r="AD487" s="135"/>
      <c r="AE487" s="135"/>
      <c r="AF487" s="135"/>
      <c r="AG487" s="136"/>
      <c r="AH487" s="1103"/>
      <c r="AI487" s="1103"/>
    </row>
    <row r="488" spans="2:35" x14ac:dyDescent="0.2">
      <c r="B488" s="33"/>
      <c r="C488" s="33"/>
      <c r="D488" s="33"/>
      <c r="E488" s="33"/>
      <c r="F488" s="33"/>
      <c r="G488" s="33"/>
      <c r="H488" s="33"/>
      <c r="I488" s="91"/>
      <c r="J488" s="16"/>
      <c r="K488" s="92"/>
      <c r="L488" s="17"/>
      <c r="M488" s="17"/>
      <c r="N488" s="495"/>
      <c r="O488" s="17"/>
      <c r="P488" s="17"/>
      <c r="Q488" s="17"/>
      <c r="R488" s="495"/>
      <c r="S488" s="495"/>
      <c r="T488" s="17"/>
      <c r="U488" s="17"/>
      <c r="V488" s="17"/>
      <c r="W488" s="17"/>
      <c r="X488" s="17"/>
      <c r="Y488" s="17"/>
      <c r="Z488" s="17"/>
      <c r="AA488" s="17"/>
      <c r="AB488" s="17"/>
      <c r="AC488" s="17"/>
      <c r="AD488" s="17"/>
      <c r="AE488" s="17"/>
      <c r="AF488" s="17"/>
      <c r="AG488" s="17"/>
      <c r="AH488" s="17"/>
      <c r="AI488" s="17"/>
    </row>
    <row r="489" spans="2:35" ht="13.5" thickBot="1" x14ac:dyDescent="0.25">
      <c r="B489" s="33"/>
      <c r="C489" s="33"/>
      <c r="D489" s="33"/>
      <c r="E489" s="33"/>
      <c r="F489" s="33"/>
      <c r="G489" s="33"/>
      <c r="H489" s="33"/>
      <c r="I489" s="91"/>
      <c r="J489" s="16"/>
      <c r="K489" s="92"/>
      <c r="L489" s="17"/>
      <c r="M489" s="17"/>
      <c r="N489" s="495"/>
      <c r="O489" s="17"/>
      <c r="P489" s="17"/>
      <c r="Q489" s="17"/>
      <c r="R489" s="495"/>
      <c r="S489" s="495"/>
      <c r="T489" s="17"/>
      <c r="U489" s="17"/>
      <c r="V489" s="17"/>
      <c r="W489" s="17"/>
      <c r="X489" s="17"/>
      <c r="Y489" s="17"/>
      <c r="Z489" s="17"/>
      <c r="AA489" s="17"/>
      <c r="AB489" s="17"/>
      <c r="AC489" s="17"/>
      <c r="AD489" s="17"/>
      <c r="AE489" s="17"/>
      <c r="AF489" s="17"/>
      <c r="AG489" s="17"/>
      <c r="AH489" s="17"/>
      <c r="AI489" s="17"/>
    </row>
    <row r="490" spans="2:35" ht="12.75" customHeight="1" x14ac:dyDescent="0.2">
      <c r="B490" s="1449" t="s">
        <v>122</v>
      </c>
      <c r="C490" s="1450"/>
      <c r="D490" s="1450"/>
      <c r="E490" s="1450"/>
      <c r="F490" s="1450"/>
      <c r="G490" s="1450"/>
      <c r="H490" s="1450"/>
      <c r="I490" s="1451"/>
      <c r="J490" s="921" t="s">
        <v>95</v>
      </c>
      <c r="K490" s="922"/>
      <c r="L490" s="922"/>
      <c r="M490" s="922"/>
      <c r="N490" s="922"/>
      <c r="O490" s="922"/>
      <c r="P490" s="922"/>
      <c r="Q490" s="922"/>
      <c r="R490" s="922"/>
      <c r="S490" s="922"/>
      <c r="T490" s="922"/>
      <c r="U490" s="922"/>
      <c r="V490" s="922"/>
      <c r="W490" s="922"/>
      <c r="X490" s="922"/>
      <c r="Y490" s="922"/>
      <c r="Z490" s="922"/>
      <c r="AA490" s="922"/>
      <c r="AB490" s="922"/>
      <c r="AC490" s="922"/>
      <c r="AD490" s="922"/>
      <c r="AE490" s="922"/>
      <c r="AF490" s="922"/>
      <c r="AG490" s="923"/>
      <c r="AH490" s="1339" t="s">
        <v>473</v>
      </c>
      <c r="AI490" s="1339" t="s">
        <v>472</v>
      </c>
    </row>
    <row r="491" spans="2:35" ht="14.25" customHeight="1" x14ac:dyDescent="0.2">
      <c r="B491" s="1452"/>
      <c r="C491" s="1453"/>
      <c r="D491" s="1453"/>
      <c r="E491" s="1453"/>
      <c r="F491" s="1453"/>
      <c r="G491" s="1453"/>
      <c r="H491" s="1453"/>
      <c r="I491" s="1454"/>
      <c r="J491" s="1474" t="s">
        <v>168</v>
      </c>
      <c r="K491" s="1475"/>
      <c r="L491" s="1475"/>
      <c r="M491" s="1475"/>
      <c r="N491" s="1475"/>
      <c r="O491" s="1475"/>
      <c r="P491" s="1475"/>
      <c r="Q491" s="1475"/>
      <c r="R491" s="1475"/>
      <c r="S491" s="1475"/>
      <c r="T491" s="1475"/>
      <c r="U491" s="1475"/>
      <c r="V491" s="1475"/>
      <c r="W491" s="1475"/>
      <c r="X491" s="1475"/>
      <c r="Y491" s="1475"/>
      <c r="Z491" s="1475"/>
      <c r="AA491" s="1475"/>
      <c r="AB491" s="1475"/>
      <c r="AC491" s="1475"/>
      <c r="AD491" s="1475"/>
      <c r="AE491" s="1475"/>
      <c r="AF491" s="1475"/>
      <c r="AG491" s="1476"/>
      <c r="AH491" s="1345"/>
      <c r="AI491" s="1345"/>
    </row>
    <row r="492" spans="2:35" ht="13.5" thickBot="1" x14ac:dyDescent="0.25">
      <c r="B492" s="1455"/>
      <c r="C492" s="1456"/>
      <c r="D492" s="1456"/>
      <c r="E492" s="1456"/>
      <c r="F492" s="1456"/>
      <c r="G492" s="1456"/>
      <c r="H492" s="1456"/>
      <c r="I492" s="1457"/>
      <c r="J492" s="949"/>
      <c r="K492" s="950"/>
      <c r="L492" s="950"/>
      <c r="M492" s="950"/>
      <c r="N492" s="950"/>
      <c r="O492" s="950"/>
      <c r="P492" s="950"/>
      <c r="Q492" s="950"/>
      <c r="R492" s="950"/>
      <c r="S492" s="950"/>
      <c r="T492" s="950"/>
      <c r="U492" s="950"/>
      <c r="V492" s="950"/>
      <c r="W492" s="950"/>
      <c r="X492" s="950"/>
      <c r="Y492" s="950"/>
      <c r="Z492" s="950"/>
      <c r="AA492" s="950"/>
      <c r="AB492" s="950"/>
      <c r="AC492" s="950"/>
      <c r="AD492" s="950"/>
      <c r="AE492" s="950"/>
      <c r="AF492" s="950"/>
      <c r="AG492" s="951"/>
      <c r="AH492" s="1345"/>
      <c r="AI492" s="1345"/>
    </row>
    <row r="493" spans="2:35" ht="13.5" thickBot="1" x14ac:dyDescent="0.25">
      <c r="B493" s="51" t="s">
        <v>41</v>
      </c>
      <c r="C493" s="52" t="s">
        <v>42</v>
      </c>
      <c r="D493" s="971" t="s">
        <v>43</v>
      </c>
      <c r="E493" s="997"/>
      <c r="F493" s="53" t="s">
        <v>47</v>
      </c>
      <c r="G493" s="54" t="s">
        <v>30</v>
      </c>
      <c r="H493" s="55" t="s">
        <v>31</v>
      </c>
      <c r="I493" s="86" t="s">
        <v>2</v>
      </c>
      <c r="J493" s="87" t="s">
        <v>3</v>
      </c>
      <c r="K493" s="88" t="s">
        <v>5</v>
      </c>
      <c r="L493" s="89">
        <v>100</v>
      </c>
      <c r="M493" s="55">
        <v>150</v>
      </c>
      <c r="N493" s="783">
        <v>176</v>
      </c>
      <c r="O493" s="55">
        <v>200</v>
      </c>
      <c r="P493" s="55">
        <v>250</v>
      </c>
      <c r="Q493" s="55">
        <v>300</v>
      </c>
      <c r="R493" s="783">
        <v>302</v>
      </c>
      <c r="S493" s="783">
        <v>340</v>
      </c>
      <c r="T493" s="55">
        <v>350</v>
      </c>
      <c r="U493" s="55">
        <v>400</v>
      </c>
      <c r="V493" s="55">
        <v>450</v>
      </c>
      <c r="W493" s="55">
        <v>500</v>
      </c>
      <c r="X493" s="55">
        <v>550</v>
      </c>
      <c r="Y493" s="55">
        <v>600</v>
      </c>
      <c r="Z493" s="55">
        <v>650</v>
      </c>
      <c r="AA493" s="55">
        <v>700</v>
      </c>
      <c r="AB493" s="55">
        <v>750</v>
      </c>
      <c r="AC493" s="55">
        <v>800</v>
      </c>
      <c r="AD493" s="55">
        <v>850</v>
      </c>
      <c r="AE493" s="55">
        <v>900</v>
      </c>
      <c r="AF493" s="55">
        <v>950</v>
      </c>
      <c r="AG493" s="86">
        <v>1000</v>
      </c>
      <c r="AH493" s="1345"/>
      <c r="AI493" s="1345"/>
    </row>
    <row r="494" spans="2:35" ht="12.75" customHeight="1" x14ac:dyDescent="0.2">
      <c r="B494" s="1188" t="s">
        <v>111</v>
      </c>
      <c r="C494" s="1189" t="s">
        <v>121</v>
      </c>
      <c r="D494" s="1006" t="s">
        <v>113</v>
      </c>
      <c r="E494" s="1007"/>
      <c r="F494" s="1285" t="s">
        <v>96</v>
      </c>
      <c r="G494" s="1179" t="s">
        <v>29</v>
      </c>
      <c r="H494" s="31">
        <v>1989</v>
      </c>
      <c r="I494" s="1458" t="s">
        <v>565</v>
      </c>
      <c r="J494" s="102">
        <v>100</v>
      </c>
      <c r="K494" s="19"/>
      <c r="L494" s="20">
        <v>100</v>
      </c>
      <c r="M494" s="20"/>
      <c r="N494" s="788">
        <f>IF(M494="",IF(L494="","",(L494-(L494-O494)/($O$5-$L$5)*($N$5-$L$5))),(M494-(M494-O494)/($O$5-$M$5)*($N$5-$M$5)))</f>
        <v>100</v>
      </c>
      <c r="O494" s="20">
        <v>100</v>
      </c>
      <c r="P494" s="20"/>
      <c r="Q494" s="20">
        <v>100</v>
      </c>
      <c r="R494" s="788">
        <f>IF(Q494="","",(Q494-(Q494-U494)/($U$5-$Q$5)*($R$5-$Q$5)))</f>
        <v>100</v>
      </c>
      <c r="S494" s="788">
        <f>IF(Q494="","",(Q494-(Q494-U494)/($U$5-$Q$5)*($S$5-$Q$5)))</f>
        <v>100</v>
      </c>
      <c r="T494" s="20"/>
      <c r="U494" s="20">
        <v>100</v>
      </c>
      <c r="V494" s="20"/>
      <c r="W494" s="20"/>
      <c r="X494" s="20"/>
      <c r="Y494" s="20"/>
      <c r="Z494" s="20"/>
      <c r="AA494" s="20"/>
      <c r="AB494" s="20"/>
      <c r="AC494" s="20"/>
      <c r="AD494" s="20"/>
      <c r="AE494" s="20"/>
      <c r="AF494" s="20"/>
      <c r="AG494" s="21"/>
      <c r="AH494" s="1345"/>
      <c r="AI494" s="1345"/>
    </row>
    <row r="495" spans="2:35" x14ac:dyDescent="0.2">
      <c r="B495" s="925"/>
      <c r="C495" s="928"/>
      <c r="D495" s="932"/>
      <c r="E495" s="933"/>
      <c r="F495" s="940"/>
      <c r="G495" s="962"/>
      <c r="H495" s="10" t="s">
        <v>32</v>
      </c>
      <c r="I495" s="1459"/>
      <c r="J495" s="79"/>
      <c r="K495" s="5" t="s">
        <v>9</v>
      </c>
      <c r="L495" s="5"/>
      <c r="M495" s="5"/>
      <c r="N495" s="788" t="str">
        <f t="shared" ref="N495:N516" si="58">IF(M495="",IF(L495="","",(L495-(L495-O495)/($O$5-$L$5)*($N$5-$L$5))),(M495-(M495-O495)/($O$5-$M$5)*($N$5-$M$5)))</f>
        <v/>
      </c>
      <c r="O495" s="5"/>
      <c r="P495" s="5"/>
      <c r="Q495" s="5"/>
      <c r="R495" s="788" t="str">
        <f t="shared" ref="R495:R516" si="59">IF(Q495="","",(Q495-(Q495-U495)/($U$5-$Q$5)*($R$5-$Q$5)))</f>
        <v/>
      </c>
      <c r="S495" s="788" t="str">
        <f t="shared" ref="S495:S516" si="60">IF(Q495="","",(Q495-(Q495-U495)/($U$5-$Q$5)*($S$5-$Q$5)))</f>
        <v/>
      </c>
      <c r="T495" s="5"/>
      <c r="U495" s="5"/>
      <c r="V495" s="5"/>
      <c r="W495" s="5"/>
      <c r="X495" s="5"/>
      <c r="Y495" s="5"/>
      <c r="Z495" s="5"/>
      <c r="AA495" s="5"/>
      <c r="AB495" s="5"/>
      <c r="AC495" s="5"/>
      <c r="AD495" s="5"/>
      <c r="AE495" s="5"/>
      <c r="AF495" s="5"/>
      <c r="AG495" s="24"/>
      <c r="AH495" s="1345"/>
      <c r="AI495" s="1345"/>
    </row>
    <row r="496" spans="2:35" x14ac:dyDescent="0.2">
      <c r="B496" s="925"/>
      <c r="C496" s="928" t="s">
        <v>120</v>
      </c>
      <c r="D496" s="932"/>
      <c r="E496" s="933"/>
      <c r="F496" s="940"/>
      <c r="G496" s="962"/>
      <c r="H496" s="10" t="s">
        <v>35</v>
      </c>
      <c r="I496" s="1459"/>
      <c r="J496" s="79"/>
      <c r="K496" s="5" t="s">
        <v>9</v>
      </c>
      <c r="L496" s="5"/>
      <c r="M496" s="5"/>
      <c r="N496" s="788" t="str">
        <f t="shared" si="58"/>
        <v/>
      </c>
      <c r="O496" s="5"/>
      <c r="P496" s="5"/>
      <c r="Q496" s="5"/>
      <c r="R496" s="788" t="str">
        <f t="shared" si="59"/>
        <v/>
      </c>
      <c r="S496" s="788" t="str">
        <f t="shared" si="60"/>
        <v/>
      </c>
      <c r="T496" s="5"/>
      <c r="U496" s="5"/>
      <c r="V496" s="5"/>
      <c r="W496" s="5"/>
      <c r="X496" s="5"/>
      <c r="Y496" s="5"/>
      <c r="Z496" s="5"/>
      <c r="AA496" s="5"/>
      <c r="AB496" s="5"/>
      <c r="AC496" s="5"/>
      <c r="AD496" s="5"/>
      <c r="AE496" s="5"/>
      <c r="AF496" s="5"/>
      <c r="AG496" s="24"/>
      <c r="AH496" s="1345"/>
      <c r="AI496" s="1345"/>
    </row>
    <row r="497" spans="2:35" x14ac:dyDescent="0.2">
      <c r="B497" s="985"/>
      <c r="C497" s="986"/>
      <c r="D497" s="945"/>
      <c r="E497" s="946"/>
      <c r="F497" s="948"/>
      <c r="G497" s="963"/>
      <c r="H497" s="10" t="s">
        <v>10</v>
      </c>
      <c r="I497" s="1459"/>
      <c r="J497" s="79"/>
      <c r="K497" s="5" t="s">
        <v>9</v>
      </c>
      <c r="L497" s="5"/>
      <c r="M497" s="5"/>
      <c r="N497" s="788" t="str">
        <f t="shared" si="58"/>
        <v/>
      </c>
      <c r="O497" s="5"/>
      <c r="P497" s="5"/>
      <c r="Q497" s="5"/>
      <c r="R497" s="788" t="str">
        <f t="shared" si="59"/>
        <v/>
      </c>
      <c r="S497" s="788" t="str">
        <f t="shared" si="60"/>
        <v/>
      </c>
      <c r="T497" s="5"/>
      <c r="U497" s="5"/>
      <c r="V497" s="5"/>
      <c r="W497" s="5"/>
      <c r="X497" s="5"/>
      <c r="Y497" s="5"/>
      <c r="Z497" s="5"/>
      <c r="AA497" s="5"/>
      <c r="AB497" s="5"/>
      <c r="AC497" s="5"/>
      <c r="AD497" s="5"/>
      <c r="AE497" s="5"/>
      <c r="AF497" s="5"/>
      <c r="AG497" s="24"/>
      <c r="AH497" s="1345"/>
      <c r="AI497" s="1345"/>
    </row>
    <row r="498" spans="2:35" ht="15" customHeight="1" x14ac:dyDescent="0.2">
      <c r="B498" s="924" t="s">
        <v>111</v>
      </c>
      <c r="C498" s="1243" t="s">
        <v>131</v>
      </c>
      <c r="D498" s="930" t="s">
        <v>176</v>
      </c>
      <c r="E498" s="931"/>
      <c r="F498" s="939" t="s">
        <v>56</v>
      </c>
      <c r="G498" s="961" t="s">
        <v>29</v>
      </c>
      <c r="H498" s="10">
        <v>1992</v>
      </c>
      <c r="I498" s="1459"/>
      <c r="J498" s="103">
        <v>100</v>
      </c>
      <c r="K498" s="38"/>
      <c r="L498" s="39">
        <v>100</v>
      </c>
      <c r="M498" s="39"/>
      <c r="N498" s="788">
        <f t="shared" si="58"/>
        <v>100</v>
      </c>
      <c r="O498" s="39">
        <v>100</v>
      </c>
      <c r="P498" s="39"/>
      <c r="Q498" s="39">
        <v>100</v>
      </c>
      <c r="R498" s="788">
        <f t="shared" si="59"/>
        <v>100</v>
      </c>
      <c r="S498" s="788">
        <f t="shared" si="60"/>
        <v>100</v>
      </c>
      <c r="T498" s="39"/>
      <c r="U498" s="39">
        <v>100</v>
      </c>
      <c r="V498" s="39"/>
      <c r="W498" s="39"/>
      <c r="X498" s="39"/>
      <c r="Y498" s="39"/>
      <c r="Z498" s="39"/>
      <c r="AA498" s="39"/>
      <c r="AB498" s="39"/>
      <c r="AC498" s="39"/>
      <c r="AD498" s="39"/>
      <c r="AE498" s="39"/>
      <c r="AF498" s="39"/>
      <c r="AG498" s="40"/>
      <c r="AH498" s="1345"/>
      <c r="AI498" s="1345"/>
    </row>
    <row r="499" spans="2:35" ht="12" customHeight="1" x14ac:dyDescent="0.2">
      <c r="B499" s="925"/>
      <c r="C499" s="1244"/>
      <c r="D499" s="932"/>
      <c r="E499" s="933"/>
      <c r="F499" s="940"/>
      <c r="G499" s="962"/>
      <c r="H499" s="10" t="s">
        <v>11</v>
      </c>
      <c r="I499" s="1459"/>
      <c r="J499" s="79"/>
      <c r="K499" s="5" t="s">
        <v>9</v>
      </c>
      <c r="L499" s="5"/>
      <c r="M499" s="5"/>
      <c r="N499" s="788" t="str">
        <f t="shared" si="58"/>
        <v/>
      </c>
      <c r="O499" s="5"/>
      <c r="P499" s="5"/>
      <c r="Q499" s="5"/>
      <c r="R499" s="788" t="str">
        <f t="shared" si="59"/>
        <v/>
      </c>
      <c r="S499" s="788" t="str">
        <f t="shared" si="60"/>
        <v/>
      </c>
      <c r="T499" s="5"/>
      <c r="U499" s="5"/>
      <c r="V499" s="5"/>
      <c r="W499" s="5"/>
      <c r="X499" s="5"/>
      <c r="Y499" s="5"/>
      <c r="Z499" s="5"/>
      <c r="AA499" s="5"/>
      <c r="AB499" s="5"/>
      <c r="AC499" s="5"/>
      <c r="AD499" s="5"/>
      <c r="AE499" s="5"/>
      <c r="AF499" s="5"/>
      <c r="AG499" s="24"/>
      <c r="AH499" s="1345"/>
      <c r="AI499" s="1345"/>
    </row>
    <row r="500" spans="2:35" ht="12.75" customHeight="1" x14ac:dyDescent="0.2">
      <c r="B500" s="925"/>
      <c r="C500" s="928" t="s">
        <v>123</v>
      </c>
      <c r="D500" s="932"/>
      <c r="E500" s="933"/>
      <c r="F500" s="940"/>
      <c r="G500" s="962"/>
      <c r="H500" s="10" t="s">
        <v>12</v>
      </c>
      <c r="I500" s="1459"/>
      <c r="J500" s="79"/>
      <c r="K500" s="5" t="s">
        <v>9</v>
      </c>
      <c r="L500" s="5"/>
      <c r="M500" s="5"/>
      <c r="N500" s="788" t="str">
        <f t="shared" si="58"/>
        <v/>
      </c>
      <c r="O500" s="5"/>
      <c r="P500" s="5"/>
      <c r="Q500" s="5"/>
      <c r="R500" s="788" t="str">
        <f t="shared" si="59"/>
        <v/>
      </c>
      <c r="S500" s="788" t="str">
        <f t="shared" si="60"/>
        <v/>
      </c>
      <c r="T500" s="5"/>
      <c r="U500" s="5"/>
      <c r="V500" s="5"/>
      <c r="W500" s="5"/>
      <c r="X500" s="5"/>
      <c r="Y500" s="5"/>
      <c r="Z500" s="5"/>
      <c r="AA500" s="5"/>
      <c r="AB500" s="5"/>
      <c r="AC500" s="5"/>
      <c r="AD500" s="5"/>
      <c r="AE500" s="5"/>
      <c r="AF500" s="5"/>
      <c r="AG500" s="24"/>
      <c r="AH500" s="1345"/>
      <c r="AI500" s="1345"/>
    </row>
    <row r="501" spans="2:35" ht="11.25" customHeight="1" x14ac:dyDescent="0.2">
      <c r="B501" s="985"/>
      <c r="C501" s="986"/>
      <c r="D501" s="945"/>
      <c r="E501" s="946"/>
      <c r="F501" s="948"/>
      <c r="G501" s="963"/>
      <c r="H501" s="10" t="s">
        <v>13</v>
      </c>
      <c r="I501" s="1459"/>
      <c r="J501" s="79"/>
      <c r="K501" s="5" t="s">
        <v>9</v>
      </c>
      <c r="L501" s="5"/>
      <c r="M501" s="5"/>
      <c r="N501" s="788" t="str">
        <f t="shared" si="58"/>
        <v/>
      </c>
      <c r="O501" s="5"/>
      <c r="P501" s="5"/>
      <c r="Q501" s="5"/>
      <c r="R501" s="788" t="str">
        <f t="shared" si="59"/>
        <v/>
      </c>
      <c r="S501" s="788" t="str">
        <f t="shared" si="60"/>
        <v/>
      </c>
      <c r="T501" s="5"/>
      <c r="U501" s="5"/>
      <c r="V501" s="5"/>
      <c r="W501" s="5"/>
      <c r="X501" s="5"/>
      <c r="Y501" s="5"/>
      <c r="Z501" s="5"/>
      <c r="AA501" s="5"/>
      <c r="AB501" s="5"/>
      <c r="AC501" s="5"/>
      <c r="AD501" s="5"/>
      <c r="AE501" s="5"/>
      <c r="AF501" s="5"/>
      <c r="AG501" s="24"/>
      <c r="AH501" s="1345"/>
      <c r="AI501" s="1345"/>
    </row>
    <row r="502" spans="2:35" x14ac:dyDescent="0.2">
      <c r="B502" s="924" t="s">
        <v>111</v>
      </c>
      <c r="C502" s="1243" t="s">
        <v>132</v>
      </c>
      <c r="D502" s="930" t="s">
        <v>133</v>
      </c>
      <c r="E502" s="931"/>
      <c r="F502" s="939" t="s">
        <v>56</v>
      </c>
      <c r="G502" s="961" t="s">
        <v>29</v>
      </c>
      <c r="H502" s="10">
        <v>1995</v>
      </c>
      <c r="I502" s="1459"/>
      <c r="J502" s="103">
        <v>100</v>
      </c>
      <c r="K502" s="38"/>
      <c r="L502" s="39">
        <v>100</v>
      </c>
      <c r="M502" s="39"/>
      <c r="N502" s="788">
        <f t="shared" si="58"/>
        <v>100</v>
      </c>
      <c r="O502" s="39">
        <v>100</v>
      </c>
      <c r="P502" s="39"/>
      <c r="Q502" s="39">
        <v>100</v>
      </c>
      <c r="R502" s="788">
        <f t="shared" si="59"/>
        <v>100</v>
      </c>
      <c r="S502" s="788">
        <f t="shared" si="60"/>
        <v>100</v>
      </c>
      <c r="T502" s="39"/>
      <c r="U502" s="39">
        <v>100</v>
      </c>
      <c r="V502" s="39"/>
      <c r="W502" s="39"/>
      <c r="X502" s="39"/>
      <c r="Y502" s="39"/>
      <c r="Z502" s="39"/>
      <c r="AA502" s="39"/>
      <c r="AB502" s="39"/>
      <c r="AC502" s="39"/>
      <c r="AD502" s="39"/>
      <c r="AE502" s="39"/>
      <c r="AF502" s="39"/>
      <c r="AG502" s="40"/>
      <c r="AH502" s="1345"/>
      <c r="AI502" s="1345"/>
    </row>
    <row r="503" spans="2:35" x14ac:dyDescent="0.2">
      <c r="B503" s="925"/>
      <c r="C503" s="1244"/>
      <c r="D503" s="932"/>
      <c r="E503" s="933"/>
      <c r="F503" s="940"/>
      <c r="G503" s="962"/>
      <c r="H503" s="10" t="s">
        <v>26</v>
      </c>
      <c r="I503" s="1459"/>
      <c r="J503" s="79"/>
      <c r="K503" s="5" t="s">
        <v>9</v>
      </c>
      <c r="L503" s="5"/>
      <c r="M503" s="5"/>
      <c r="N503" s="788" t="str">
        <f t="shared" si="58"/>
        <v/>
      </c>
      <c r="O503" s="5"/>
      <c r="P503" s="5"/>
      <c r="Q503" s="5"/>
      <c r="R503" s="788" t="str">
        <f t="shared" si="59"/>
        <v/>
      </c>
      <c r="S503" s="788" t="str">
        <f t="shared" si="60"/>
        <v/>
      </c>
      <c r="T503" s="5"/>
      <c r="U503" s="5"/>
      <c r="V503" s="5"/>
      <c r="W503" s="5"/>
      <c r="X503" s="5"/>
      <c r="Y503" s="5"/>
      <c r="Z503" s="5"/>
      <c r="AA503" s="5"/>
      <c r="AB503" s="5"/>
      <c r="AC503" s="5"/>
      <c r="AD503" s="5"/>
      <c r="AE503" s="5"/>
      <c r="AF503" s="5"/>
      <c r="AG503" s="24"/>
      <c r="AH503" s="1345"/>
      <c r="AI503" s="1345"/>
    </row>
    <row r="504" spans="2:35" x14ac:dyDescent="0.2">
      <c r="B504" s="925"/>
      <c r="C504" s="928" t="s">
        <v>126</v>
      </c>
      <c r="D504" s="932"/>
      <c r="E504" s="933"/>
      <c r="F504" s="940"/>
      <c r="G504" s="962"/>
      <c r="H504" s="10" t="s">
        <v>15</v>
      </c>
      <c r="I504" s="1459"/>
      <c r="J504" s="79"/>
      <c r="K504" s="5" t="s">
        <v>9</v>
      </c>
      <c r="L504" s="5"/>
      <c r="M504" s="5"/>
      <c r="N504" s="788" t="str">
        <f t="shared" si="58"/>
        <v/>
      </c>
      <c r="O504" s="5"/>
      <c r="P504" s="5"/>
      <c r="Q504" s="5"/>
      <c r="R504" s="788" t="str">
        <f t="shared" si="59"/>
        <v/>
      </c>
      <c r="S504" s="788" t="str">
        <f t="shared" si="60"/>
        <v/>
      </c>
      <c r="T504" s="5"/>
      <c r="U504" s="5"/>
      <c r="V504" s="5"/>
      <c r="W504" s="5"/>
      <c r="X504" s="5"/>
      <c r="Y504" s="5"/>
      <c r="Z504" s="5"/>
      <c r="AA504" s="5"/>
      <c r="AB504" s="5"/>
      <c r="AC504" s="5"/>
      <c r="AD504" s="5"/>
      <c r="AE504" s="5"/>
      <c r="AF504" s="5"/>
      <c r="AG504" s="24"/>
      <c r="AH504" s="1345"/>
      <c r="AI504" s="1345"/>
    </row>
    <row r="505" spans="2:35" x14ac:dyDescent="0.2">
      <c r="B505" s="985"/>
      <c r="C505" s="986"/>
      <c r="D505" s="945"/>
      <c r="E505" s="946"/>
      <c r="F505" s="948"/>
      <c r="G505" s="963"/>
      <c r="H505" s="10" t="s">
        <v>27</v>
      </c>
      <c r="I505" s="1459"/>
      <c r="J505" s="79"/>
      <c r="K505" s="5" t="s">
        <v>9</v>
      </c>
      <c r="L505" s="5"/>
      <c r="M505" s="5"/>
      <c r="N505" s="788" t="str">
        <f t="shared" si="58"/>
        <v/>
      </c>
      <c r="O505" s="5"/>
      <c r="P505" s="5"/>
      <c r="Q505" s="5"/>
      <c r="R505" s="788" t="str">
        <f t="shared" si="59"/>
        <v/>
      </c>
      <c r="S505" s="788" t="str">
        <f t="shared" si="60"/>
        <v/>
      </c>
      <c r="T505" s="5"/>
      <c r="U505" s="5"/>
      <c r="V505" s="5"/>
      <c r="W505" s="5"/>
      <c r="X505" s="5"/>
      <c r="Y505" s="5"/>
      <c r="Z505" s="5"/>
      <c r="AA505" s="5"/>
      <c r="AB505" s="5"/>
      <c r="AC505" s="5"/>
      <c r="AD505" s="5"/>
      <c r="AE505" s="5"/>
      <c r="AF505" s="5"/>
      <c r="AG505" s="24"/>
      <c r="AH505" s="1345"/>
      <c r="AI505" s="1345"/>
    </row>
    <row r="506" spans="2:35" ht="12.75" customHeight="1" x14ac:dyDescent="0.2">
      <c r="B506" s="1185" t="s">
        <v>111</v>
      </c>
      <c r="C506" s="927" t="s">
        <v>165</v>
      </c>
      <c r="D506" s="930" t="s">
        <v>134</v>
      </c>
      <c r="E506" s="931"/>
      <c r="F506" s="939" t="s">
        <v>56</v>
      </c>
      <c r="G506" s="961" t="s">
        <v>29</v>
      </c>
      <c r="H506" s="10">
        <v>1998</v>
      </c>
      <c r="I506" s="1459"/>
      <c r="J506" s="103">
        <v>100</v>
      </c>
      <c r="K506" s="38"/>
      <c r="L506" s="39">
        <v>100</v>
      </c>
      <c r="M506" s="39"/>
      <c r="N506" s="788">
        <f t="shared" si="58"/>
        <v>100</v>
      </c>
      <c r="O506" s="39">
        <v>100</v>
      </c>
      <c r="P506" s="39"/>
      <c r="Q506" s="39">
        <v>100</v>
      </c>
      <c r="R506" s="788">
        <f t="shared" si="59"/>
        <v>100</v>
      </c>
      <c r="S506" s="788">
        <f t="shared" si="60"/>
        <v>100</v>
      </c>
      <c r="T506" s="39"/>
      <c r="U506" s="39">
        <v>100</v>
      </c>
      <c r="V506" s="5"/>
      <c r="W506" s="5"/>
      <c r="X506" s="5"/>
      <c r="Y506" s="5"/>
      <c r="Z506" s="5"/>
      <c r="AA506" s="5"/>
      <c r="AB506" s="5"/>
      <c r="AC506" s="5"/>
      <c r="AD506" s="5"/>
      <c r="AE506" s="5"/>
      <c r="AF506" s="5"/>
      <c r="AG506" s="24"/>
      <c r="AH506" s="1345"/>
      <c r="AI506" s="1345"/>
    </row>
    <row r="507" spans="2:35" x14ac:dyDescent="0.2">
      <c r="B507" s="1155"/>
      <c r="C507" s="928"/>
      <c r="D507" s="932"/>
      <c r="E507" s="933"/>
      <c r="F507" s="940"/>
      <c r="G507" s="962"/>
      <c r="H507" s="10" t="s">
        <v>17</v>
      </c>
      <c r="I507" s="1459"/>
      <c r="J507" s="79"/>
      <c r="K507" s="5" t="s">
        <v>9</v>
      </c>
      <c r="L507" s="5"/>
      <c r="M507" s="5"/>
      <c r="N507" s="788" t="str">
        <f t="shared" si="58"/>
        <v/>
      </c>
      <c r="O507" s="5"/>
      <c r="P507" s="5"/>
      <c r="Q507" s="5"/>
      <c r="R507" s="788" t="str">
        <f t="shared" si="59"/>
        <v/>
      </c>
      <c r="S507" s="788" t="str">
        <f t="shared" si="60"/>
        <v/>
      </c>
      <c r="T507" s="5"/>
      <c r="U507" s="5"/>
      <c r="V507" s="5"/>
      <c r="W507" s="5"/>
      <c r="X507" s="5"/>
      <c r="Y507" s="5"/>
      <c r="Z507" s="5"/>
      <c r="AA507" s="5"/>
      <c r="AB507" s="5"/>
      <c r="AC507" s="5"/>
      <c r="AD507" s="5"/>
      <c r="AE507" s="5"/>
      <c r="AF507" s="5"/>
      <c r="AG507" s="24"/>
      <c r="AH507" s="1345"/>
      <c r="AI507" s="1345"/>
    </row>
    <row r="508" spans="2:35" ht="27" customHeight="1" x14ac:dyDescent="0.2">
      <c r="B508" s="1156"/>
      <c r="C508" s="96" t="s">
        <v>166</v>
      </c>
      <c r="D508" s="945"/>
      <c r="E508" s="946"/>
      <c r="F508" s="948"/>
      <c r="G508" s="963"/>
      <c r="H508" s="10" t="s">
        <v>18</v>
      </c>
      <c r="I508" s="1459"/>
      <c r="J508" s="79"/>
      <c r="K508" s="5" t="s">
        <v>9</v>
      </c>
      <c r="L508" s="5"/>
      <c r="M508" s="5"/>
      <c r="N508" s="788" t="str">
        <f t="shared" si="58"/>
        <v/>
      </c>
      <c r="O508" s="5"/>
      <c r="P508" s="5"/>
      <c r="Q508" s="5"/>
      <c r="R508" s="788" t="str">
        <f t="shared" si="59"/>
        <v/>
      </c>
      <c r="S508" s="788" t="str">
        <f t="shared" si="60"/>
        <v/>
      </c>
      <c r="T508" s="5"/>
      <c r="U508" s="5"/>
      <c r="V508" s="5"/>
      <c r="W508" s="5"/>
      <c r="X508" s="5"/>
      <c r="Y508" s="5"/>
      <c r="Z508" s="5"/>
      <c r="AA508" s="5"/>
      <c r="AB508" s="5"/>
      <c r="AC508" s="5"/>
      <c r="AD508" s="5"/>
      <c r="AE508" s="5"/>
      <c r="AF508" s="5"/>
      <c r="AG508" s="24"/>
      <c r="AH508" s="1345"/>
      <c r="AI508" s="1345"/>
    </row>
    <row r="509" spans="2:35" ht="12.75" customHeight="1" x14ac:dyDescent="0.2">
      <c r="B509" s="1185" t="s">
        <v>111</v>
      </c>
      <c r="C509" s="1058" t="s">
        <v>167</v>
      </c>
      <c r="D509" s="1270" t="s">
        <v>156</v>
      </c>
      <c r="E509" s="931"/>
      <c r="F509" s="939" t="s">
        <v>56</v>
      </c>
      <c r="G509" s="961" t="s">
        <v>29</v>
      </c>
      <c r="H509" s="1">
        <v>2001</v>
      </c>
      <c r="I509" s="1459"/>
      <c r="J509" s="103">
        <v>100</v>
      </c>
      <c r="K509" s="38"/>
      <c r="L509" s="39">
        <v>100</v>
      </c>
      <c r="M509" s="39"/>
      <c r="N509" s="788">
        <f t="shared" si="58"/>
        <v>100</v>
      </c>
      <c r="O509" s="39">
        <v>100</v>
      </c>
      <c r="P509" s="39"/>
      <c r="Q509" s="39">
        <v>100</v>
      </c>
      <c r="R509" s="788">
        <f t="shared" si="59"/>
        <v>100</v>
      </c>
      <c r="S509" s="788">
        <f t="shared" si="60"/>
        <v>100</v>
      </c>
      <c r="T509" s="39"/>
      <c r="U509" s="39">
        <v>100</v>
      </c>
      <c r="V509" s="5"/>
      <c r="W509" s="5"/>
      <c r="X509" s="5"/>
      <c r="Y509" s="5"/>
      <c r="Z509" s="5"/>
      <c r="AA509" s="5"/>
      <c r="AB509" s="5"/>
      <c r="AC509" s="5"/>
      <c r="AD509" s="5"/>
      <c r="AE509" s="5"/>
      <c r="AF509" s="5"/>
      <c r="AG509" s="24"/>
      <c r="AH509" s="1345"/>
      <c r="AI509" s="1345"/>
    </row>
    <row r="510" spans="2:35" x14ac:dyDescent="0.2">
      <c r="B510" s="1155"/>
      <c r="C510" s="1004"/>
      <c r="D510" s="1271"/>
      <c r="E510" s="933"/>
      <c r="F510" s="940"/>
      <c r="G510" s="962"/>
      <c r="H510" s="1" t="s">
        <v>20</v>
      </c>
      <c r="I510" s="1459"/>
      <c r="J510" s="79"/>
      <c r="K510" s="5" t="s">
        <v>9</v>
      </c>
      <c r="L510" s="5"/>
      <c r="M510" s="5"/>
      <c r="N510" s="788" t="str">
        <f t="shared" si="58"/>
        <v/>
      </c>
      <c r="O510" s="5"/>
      <c r="P510" s="5"/>
      <c r="Q510" s="5"/>
      <c r="R510" s="788" t="str">
        <f t="shared" si="59"/>
        <v/>
      </c>
      <c r="S510" s="788" t="str">
        <f t="shared" si="60"/>
        <v/>
      </c>
      <c r="T510" s="5"/>
      <c r="U510" s="5"/>
      <c r="V510" s="5"/>
      <c r="W510" s="5"/>
      <c r="X510" s="5"/>
      <c r="Y510" s="5"/>
      <c r="Z510" s="5"/>
      <c r="AA510" s="5"/>
      <c r="AB510" s="5"/>
      <c r="AC510" s="5"/>
      <c r="AD510" s="5"/>
      <c r="AE510" s="5"/>
      <c r="AF510" s="5"/>
      <c r="AG510" s="24"/>
      <c r="AH510" s="1345"/>
      <c r="AI510" s="1345"/>
    </row>
    <row r="511" spans="2:35" x14ac:dyDescent="0.2">
      <c r="B511" s="65" t="s">
        <v>102</v>
      </c>
      <c r="C511" s="34" t="s">
        <v>129</v>
      </c>
      <c r="D511" s="1272"/>
      <c r="E511" s="946"/>
      <c r="F511" s="948"/>
      <c r="G511" s="963"/>
      <c r="H511" s="1" t="s">
        <v>21</v>
      </c>
      <c r="I511" s="1459"/>
      <c r="J511" s="78">
        <v>100</v>
      </c>
      <c r="K511" s="2">
        <v>100</v>
      </c>
      <c r="L511" s="2"/>
      <c r="M511" s="2"/>
      <c r="N511" s="788" t="str">
        <f t="shared" si="58"/>
        <v/>
      </c>
      <c r="O511" s="2">
        <v>100</v>
      </c>
      <c r="P511" s="2"/>
      <c r="Q511" s="2">
        <v>100</v>
      </c>
      <c r="R511" s="788">
        <f t="shared" si="59"/>
        <v>100</v>
      </c>
      <c r="S511" s="788">
        <f t="shared" si="60"/>
        <v>100</v>
      </c>
      <c r="T511" s="2"/>
      <c r="U511" s="2">
        <v>100</v>
      </c>
      <c r="V511" s="2"/>
      <c r="W511" s="2">
        <v>100</v>
      </c>
      <c r="X511" s="2"/>
      <c r="Y511" s="2">
        <v>100</v>
      </c>
      <c r="Z511" s="2">
        <v>100</v>
      </c>
      <c r="AA511" s="2">
        <v>95.7</v>
      </c>
      <c r="AB511" s="2">
        <v>91.4</v>
      </c>
      <c r="AC511" s="2">
        <v>86.7</v>
      </c>
      <c r="AD511" s="2">
        <v>81.400000000000006</v>
      </c>
      <c r="AE511" s="2">
        <v>75.7</v>
      </c>
      <c r="AF511" s="2">
        <v>69.400000000000006</v>
      </c>
      <c r="AG511" s="23">
        <v>62.7</v>
      </c>
      <c r="AH511" s="1345"/>
      <c r="AI511" s="1345"/>
    </row>
    <row r="512" spans="2:35" ht="12.75" customHeight="1" x14ac:dyDescent="0.2">
      <c r="B512" s="1185" t="s">
        <v>102</v>
      </c>
      <c r="C512" s="928" t="s">
        <v>144</v>
      </c>
      <c r="D512" s="930" t="s">
        <v>75</v>
      </c>
      <c r="E512" s="931"/>
      <c r="F512" s="939" t="s">
        <v>56</v>
      </c>
      <c r="G512" s="961" t="s">
        <v>29</v>
      </c>
      <c r="H512" s="1">
        <v>2004</v>
      </c>
      <c r="I512" s="1459"/>
      <c r="J512" s="80">
        <v>100</v>
      </c>
      <c r="K512" s="4">
        <v>100</v>
      </c>
      <c r="L512" s="4"/>
      <c r="M512" s="4"/>
      <c r="N512" s="788" t="str">
        <f t="shared" si="58"/>
        <v/>
      </c>
      <c r="O512" s="4">
        <v>100</v>
      </c>
      <c r="P512" s="4"/>
      <c r="Q512" s="4">
        <v>100</v>
      </c>
      <c r="R512" s="788">
        <f t="shared" si="59"/>
        <v>100</v>
      </c>
      <c r="S512" s="788">
        <f t="shared" si="60"/>
        <v>100</v>
      </c>
      <c r="T512" s="4"/>
      <c r="U512" s="4">
        <v>100</v>
      </c>
      <c r="V512" s="4"/>
      <c r="W512" s="4">
        <v>100</v>
      </c>
      <c r="X512" s="4"/>
      <c r="Y512" s="4">
        <v>100</v>
      </c>
      <c r="Z512" s="4">
        <v>100</v>
      </c>
      <c r="AA512" s="4">
        <v>95.7</v>
      </c>
      <c r="AB512" s="4">
        <v>91.4</v>
      </c>
      <c r="AC512" s="4">
        <v>86.7</v>
      </c>
      <c r="AD512" s="4">
        <v>81.400000000000006</v>
      </c>
      <c r="AE512" s="4">
        <v>75.7</v>
      </c>
      <c r="AF512" s="4">
        <v>69.400000000000006</v>
      </c>
      <c r="AG512" s="25">
        <v>62.7</v>
      </c>
      <c r="AH512" s="1345"/>
      <c r="AI512" s="1345"/>
    </row>
    <row r="513" spans="2:35" x14ac:dyDescent="0.2">
      <c r="B513" s="1155"/>
      <c r="C513" s="928"/>
      <c r="D513" s="932"/>
      <c r="E513" s="933"/>
      <c r="F513" s="940"/>
      <c r="G513" s="962"/>
      <c r="H513" s="1" t="s">
        <v>22</v>
      </c>
      <c r="I513" s="1459"/>
      <c r="J513" s="79"/>
      <c r="K513" s="5" t="s">
        <v>9</v>
      </c>
      <c r="L513" s="5"/>
      <c r="M513" s="5"/>
      <c r="N513" s="788" t="str">
        <f t="shared" si="58"/>
        <v/>
      </c>
      <c r="O513" s="5"/>
      <c r="P513" s="5"/>
      <c r="Q513" s="5"/>
      <c r="R513" s="788" t="str">
        <f t="shared" si="59"/>
        <v/>
      </c>
      <c r="S513" s="788" t="str">
        <f t="shared" si="60"/>
        <v/>
      </c>
      <c r="T513" s="5"/>
      <c r="U513" s="5"/>
      <c r="V513" s="5"/>
      <c r="W513" s="5"/>
      <c r="X513" s="5"/>
      <c r="Y513" s="5"/>
      <c r="Z513" s="5"/>
      <c r="AA513" s="5"/>
      <c r="AB513" s="5"/>
      <c r="AC513" s="5"/>
      <c r="AD513" s="5"/>
      <c r="AE513" s="5"/>
      <c r="AF513" s="5"/>
      <c r="AG513" s="24"/>
      <c r="AH513" s="1345"/>
      <c r="AI513" s="1345"/>
    </row>
    <row r="514" spans="2:35" x14ac:dyDescent="0.2">
      <c r="B514" s="1156"/>
      <c r="C514" s="986"/>
      <c r="D514" s="945"/>
      <c r="E514" s="946"/>
      <c r="F514" s="948"/>
      <c r="G514" s="963"/>
      <c r="H514" s="1" t="s">
        <v>23</v>
      </c>
      <c r="I514" s="1459"/>
      <c r="J514" s="79"/>
      <c r="K514" s="5" t="s">
        <v>9</v>
      </c>
      <c r="L514" s="5"/>
      <c r="M514" s="5"/>
      <c r="N514" s="788" t="str">
        <f t="shared" si="58"/>
        <v/>
      </c>
      <c r="O514" s="5"/>
      <c r="P514" s="5"/>
      <c r="Q514" s="5"/>
      <c r="R514" s="788" t="str">
        <f t="shared" si="59"/>
        <v/>
      </c>
      <c r="S514" s="788" t="str">
        <f t="shared" si="60"/>
        <v/>
      </c>
      <c r="T514" s="5"/>
      <c r="U514" s="5"/>
      <c r="V514" s="5"/>
      <c r="W514" s="5"/>
      <c r="X514" s="5"/>
      <c r="Y514" s="5"/>
      <c r="Z514" s="5"/>
      <c r="AA514" s="5"/>
      <c r="AB514" s="5"/>
      <c r="AC514" s="5"/>
      <c r="AD514" s="5"/>
      <c r="AE514" s="5"/>
      <c r="AF514" s="5"/>
      <c r="AG514" s="24"/>
      <c r="AH514" s="1345"/>
      <c r="AI514" s="1345"/>
    </row>
    <row r="515" spans="2:35" ht="13.5" thickBot="1" x14ac:dyDescent="0.25">
      <c r="B515" s="41" t="s">
        <v>102</v>
      </c>
      <c r="C515" s="42" t="s">
        <v>162</v>
      </c>
      <c r="D515" s="1176" t="s">
        <v>87</v>
      </c>
      <c r="E515" s="1158"/>
      <c r="F515" s="48" t="s">
        <v>56</v>
      </c>
      <c r="G515" s="441" t="s">
        <v>29</v>
      </c>
      <c r="H515" s="26">
        <v>2007</v>
      </c>
      <c r="I515" s="1460"/>
      <c r="J515" s="122">
        <v>100</v>
      </c>
      <c r="K515" s="123">
        <v>100</v>
      </c>
      <c r="L515" s="123"/>
      <c r="M515" s="123"/>
      <c r="N515" s="792" t="str">
        <f t="shared" si="58"/>
        <v/>
      </c>
      <c r="O515" s="123">
        <v>100</v>
      </c>
      <c r="P515" s="123"/>
      <c r="Q515" s="123">
        <v>100</v>
      </c>
      <c r="R515" s="792">
        <f t="shared" si="59"/>
        <v>100</v>
      </c>
      <c r="S515" s="792">
        <f t="shared" si="60"/>
        <v>100</v>
      </c>
      <c r="T515" s="123"/>
      <c r="U515" s="123">
        <v>100</v>
      </c>
      <c r="V515" s="123"/>
      <c r="W515" s="123">
        <v>100</v>
      </c>
      <c r="X515" s="123"/>
      <c r="Y515" s="123">
        <v>100</v>
      </c>
      <c r="Z515" s="123">
        <v>100</v>
      </c>
      <c r="AA515" s="123">
        <v>95.7</v>
      </c>
      <c r="AB515" s="123">
        <v>91.4</v>
      </c>
      <c r="AC515" s="123">
        <v>86.7</v>
      </c>
      <c r="AD515" s="123">
        <v>81.400000000000006</v>
      </c>
      <c r="AE515" s="123">
        <v>75.7</v>
      </c>
      <c r="AF515" s="123">
        <v>69.400000000000006</v>
      </c>
      <c r="AG515" s="124">
        <v>62.7</v>
      </c>
      <c r="AH515" s="1345"/>
      <c r="AI515" s="1345"/>
    </row>
    <row r="516" spans="2:35" ht="13.5" thickBot="1" x14ac:dyDescent="0.25">
      <c r="B516" s="915"/>
      <c r="C516" s="916"/>
      <c r="D516" s="916"/>
      <c r="E516" s="916"/>
      <c r="F516" s="917"/>
      <c r="G516" s="1439" t="s">
        <v>94</v>
      </c>
      <c r="H516" s="1440"/>
      <c r="I516" s="1440"/>
      <c r="J516" s="128">
        <f>MIN(J494:J515)</f>
        <v>100</v>
      </c>
      <c r="K516" s="126">
        <f>MIN(K494:K515)</f>
        <v>100</v>
      </c>
      <c r="L516" s="126">
        <f>MIN(L494:L515)</f>
        <v>100</v>
      </c>
      <c r="M516" s="126"/>
      <c r="N516" s="793">
        <f t="shared" si="58"/>
        <v>100</v>
      </c>
      <c r="O516" s="126">
        <f>MIN(O494:O515)</f>
        <v>100</v>
      </c>
      <c r="P516" s="126"/>
      <c r="Q516" s="126">
        <f>MIN(Q494:Q515)</f>
        <v>100</v>
      </c>
      <c r="R516" s="793">
        <f t="shared" si="59"/>
        <v>100</v>
      </c>
      <c r="S516" s="793">
        <f t="shared" si="60"/>
        <v>100</v>
      </c>
      <c r="T516" s="126"/>
      <c r="U516" s="126">
        <f>MIN(U494:U515)</f>
        <v>100</v>
      </c>
      <c r="V516" s="126"/>
      <c r="W516" s="126">
        <f>MIN(W494:W515)</f>
        <v>100</v>
      </c>
      <c r="X516" s="126"/>
      <c r="Y516" s="126">
        <f>MIN(Y494:Y515)</f>
        <v>100</v>
      </c>
      <c r="Z516" s="126">
        <f>MIN(Z494:Z515)</f>
        <v>100</v>
      </c>
      <c r="AA516" s="126">
        <f>MIN(AA494:AA515)</f>
        <v>95.7</v>
      </c>
      <c r="AB516" s="126">
        <f t="shared" ref="AB516:AC516" si="61">MIN(AB494:AB515)</f>
        <v>91.4</v>
      </c>
      <c r="AC516" s="126">
        <f t="shared" si="61"/>
        <v>86.7</v>
      </c>
      <c r="AD516" s="137"/>
      <c r="AE516" s="137"/>
      <c r="AF516" s="137"/>
      <c r="AG516" s="138"/>
      <c r="AH516" s="1345"/>
      <c r="AI516" s="1345"/>
    </row>
    <row r="517" spans="2:35" ht="13.5" thickBot="1" x14ac:dyDescent="0.25">
      <c r="B517" s="918"/>
      <c r="C517" s="919"/>
      <c r="D517" s="919"/>
      <c r="E517" s="919"/>
      <c r="F517" s="920"/>
      <c r="G517" s="912" t="s">
        <v>174</v>
      </c>
      <c r="H517" s="913"/>
      <c r="I517" s="913"/>
      <c r="J517" s="913"/>
      <c r="K517" s="913"/>
      <c r="L517" s="913"/>
      <c r="M517" s="913"/>
      <c r="N517" s="913"/>
      <c r="O517" s="913"/>
      <c r="P517" s="913"/>
      <c r="Q517" s="913"/>
      <c r="R517" s="913"/>
      <c r="S517" s="913"/>
      <c r="T517" s="913"/>
      <c r="U517" s="913"/>
      <c r="V517" s="1472"/>
      <c r="W517" s="130" t="s">
        <v>172</v>
      </c>
      <c r="X517" s="63"/>
      <c r="Y517" s="49" t="s">
        <v>172</v>
      </c>
      <c r="Z517" s="49" t="s">
        <v>172</v>
      </c>
      <c r="AA517" s="49" t="s">
        <v>172</v>
      </c>
      <c r="AB517" s="608" t="s">
        <v>172</v>
      </c>
      <c r="AC517" s="608" t="s">
        <v>172</v>
      </c>
      <c r="AD517" s="133"/>
      <c r="AE517" s="133"/>
      <c r="AF517" s="133"/>
      <c r="AG517" s="134"/>
      <c r="AH517" s="1346"/>
      <c r="AI517" s="1346"/>
    </row>
    <row r="518" spans="2:35" x14ac:dyDescent="0.2">
      <c r="B518" s="1206" t="s">
        <v>102</v>
      </c>
      <c r="C518" s="1208" t="s">
        <v>162</v>
      </c>
      <c r="D518" s="1208" t="s">
        <v>87</v>
      </c>
      <c r="E518" s="1208"/>
      <c r="F518" s="1215" t="s">
        <v>56</v>
      </c>
      <c r="G518" s="998" t="s">
        <v>29</v>
      </c>
      <c r="H518" s="395" t="s">
        <v>558</v>
      </c>
      <c r="I518" s="1409"/>
      <c r="J518" s="403"/>
      <c r="K518" s="83" t="s">
        <v>9</v>
      </c>
      <c r="L518" s="5"/>
      <c r="M518" s="5"/>
      <c r="N518" s="788" t="str">
        <f t="shared" ref="N518:N520" si="62">IF(M518="",IF(L518="","",(L518-(L518-O518)/($O$5-$L$5)*($N$5-$L$5))),(M518-(M518-O518)/($O$5-$M$5)*($N$5-$M$5)))</f>
        <v/>
      </c>
      <c r="O518" s="5"/>
      <c r="P518" s="5"/>
      <c r="Q518" s="5"/>
      <c r="R518" s="788" t="str">
        <f t="shared" ref="R518:R520" si="63">IF(Q518="","",(Q518-(Q518-U518)/($U$5-$Q$5)*($R$5-$Q$5)))</f>
        <v/>
      </c>
      <c r="S518" s="788" t="str">
        <f t="shared" ref="S518:S520" si="64">IF(Q518="","",(Q518-(Q518-U518)/($U$5-$Q$5)*($S$5-$Q$5)))</f>
        <v/>
      </c>
      <c r="T518" s="5"/>
      <c r="U518" s="5"/>
      <c r="V518" s="5"/>
      <c r="W518" s="5"/>
      <c r="X518" s="5"/>
      <c r="Y518" s="5"/>
      <c r="Z518" s="5"/>
      <c r="AA518" s="5"/>
      <c r="AB518" s="5"/>
      <c r="AC518" s="5"/>
      <c r="AD518" s="5"/>
      <c r="AE518" s="5"/>
      <c r="AF518" s="5"/>
      <c r="AG518" s="24"/>
      <c r="AH518" s="1149" t="s">
        <v>568</v>
      </c>
      <c r="AI518" s="1149" t="s">
        <v>569</v>
      </c>
    </row>
    <row r="519" spans="2:35" x14ac:dyDescent="0.2">
      <c r="B519" s="1207"/>
      <c r="C519" s="1209"/>
      <c r="D519" s="1209"/>
      <c r="E519" s="1209"/>
      <c r="F519" s="1283"/>
      <c r="G519" s="944"/>
      <c r="H519" s="64" t="s">
        <v>559</v>
      </c>
      <c r="I519" s="1410"/>
      <c r="J519" s="83"/>
      <c r="K519" s="83" t="s">
        <v>9</v>
      </c>
      <c r="L519" s="5"/>
      <c r="M519" s="5"/>
      <c r="N519" s="788" t="str">
        <f t="shared" si="62"/>
        <v/>
      </c>
      <c r="O519" s="5"/>
      <c r="P519" s="5"/>
      <c r="Q519" s="5"/>
      <c r="R519" s="788" t="str">
        <f t="shared" si="63"/>
        <v/>
      </c>
      <c r="S519" s="788" t="str">
        <f t="shared" si="64"/>
        <v/>
      </c>
      <c r="T519" s="5"/>
      <c r="U519" s="5"/>
      <c r="V519" s="5"/>
      <c r="W519" s="5"/>
      <c r="X519" s="5"/>
      <c r="Y519" s="5"/>
      <c r="Z519" s="5"/>
      <c r="AA519" s="5"/>
      <c r="AB519" s="5"/>
      <c r="AC519" s="5"/>
      <c r="AD519" s="5"/>
      <c r="AE519" s="5"/>
      <c r="AF519" s="5"/>
      <c r="AG519" s="24"/>
      <c r="AH519" s="1102"/>
      <c r="AI519" s="1102"/>
    </row>
    <row r="520" spans="2:35" ht="13.5" thickBot="1" x14ac:dyDescent="0.25">
      <c r="B520" s="392" t="s">
        <v>102</v>
      </c>
      <c r="C520" s="393" t="s">
        <v>556</v>
      </c>
      <c r="D520" s="1170" t="s">
        <v>87</v>
      </c>
      <c r="E520" s="1170"/>
      <c r="F520" s="401" t="s">
        <v>56</v>
      </c>
      <c r="G520" s="443" t="s">
        <v>29</v>
      </c>
      <c r="H520" s="26">
        <v>2010</v>
      </c>
      <c r="I520" s="1411"/>
      <c r="J520" s="404">
        <v>100</v>
      </c>
      <c r="K520" s="27">
        <v>100</v>
      </c>
      <c r="L520" s="27"/>
      <c r="M520" s="27"/>
      <c r="N520" s="791" t="str">
        <f t="shared" si="62"/>
        <v/>
      </c>
      <c r="O520" s="27">
        <v>100</v>
      </c>
      <c r="P520" s="27"/>
      <c r="Q520" s="27">
        <v>100</v>
      </c>
      <c r="R520" s="791">
        <f t="shared" si="63"/>
        <v>100</v>
      </c>
      <c r="S520" s="791">
        <f t="shared" si="64"/>
        <v>100</v>
      </c>
      <c r="T520" s="27"/>
      <c r="U520" s="27">
        <v>100</v>
      </c>
      <c r="V520" s="27"/>
      <c r="W520" s="27">
        <v>100</v>
      </c>
      <c r="X520" s="27"/>
      <c r="Y520" s="27">
        <v>100</v>
      </c>
      <c r="Z520" s="27">
        <v>100</v>
      </c>
      <c r="AA520" s="27">
        <v>95.7</v>
      </c>
      <c r="AB520" s="313">
        <v>91.4</v>
      </c>
      <c r="AC520" s="313">
        <v>86.7</v>
      </c>
      <c r="AD520" s="313">
        <v>81.400000000000006</v>
      </c>
      <c r="AE520" s="313">
        <v>75.7</v>
      </c>
      <c r="AF520" s="313">
        <v>69.400000000000006</v>
      </c>
      <c r="AG520" s="314">
        <v>62.7</v>
      </c>
      <c r="AH520" s="1103"/>
      <c r="AI520" s="1103"/>
    </row>
    <row r="521" spans="2:35" x14ac:dyDescent="0.2">
      <c r="B521" s="33"/>
      <c r="C521" s="33"/>
      <c r="D521" s="33"/>
      <c r="E521" s="33"/>
      <c r="F521" s="33"/>
      <c r="G521" s="33"/>
      <c r="H521" s="33"/>
      <c r="I521" s="15"/>
      <c r="J521" s="16"/>
      <c r="K521" s="16"/>
      <c r="L521" s="93"/>
      <c r="M521" s="93"/>
      <c r="N521" s="93"/>
      <c r="O521" s="93"/>
      <c r="P521" s="93"/>
      <c r="Q521" s="93"/>
      <c r="R521" s="93"/>
      <c r="S521" s="93"/>
      <c r="T521" s="93"/>
      <c r="U521" s="93"/>
      <c r="V521" s="93"/>
      <c r="W521" s="93"/>
      <c r="X521" s="93"/>
      <c r="Y521" s="93"/>
      <c r="Z521" s="93"/>
      <c r="AA521" s="93"/>
      <c r="AB521" s="93"/>
      <c r="AC521" s="93"/>
      <c r="AD521" s="93"/>
      <c r="AE521" s="93"/>
      <c r="AF521" s="93"/>
      <c r="AG521" s="93"/>
      <c r="AH521" s="93"/>
      <c r="AI521" s="93"/>
    </row>
    <row r="522" spans="2:35" ht="13.5" thickBot="1" x14ac:dyDescent="0.25">
      <c r="B522" s="33"/>
      <c r="C522" s="33"/>
      <c r="D522" s="33"/>
      <c r="E522" s="33"/>
      <c r="F522" s="33"/>
      <c r="G522" s="33"/>
      <c r="H522" s="33"/>
      <c r="I522" s="15"/>
      <c r="J522" s="16"/>
      <c r="K522" s="16"/>
      <c r="L522" s="93"/>
      <c r="M522" s="93"/>
      <c r="N522" s="93"/>
      <c r="O522" s="93"/>
      <c r="P522" s="93"/>
      <c r="Q522" s="93"/>
      <c r="R522" s="93"/>
      <c r="S522" s="93"/>
      <c r="T522" s="93"/>
      <c r="U522" s="93"/>
      <c r="V522" s="93"/>
      <c r="W522" s="93"/>
      <c r="X522" s="93"/>
      <c r="Y522" s="93"/>
      <c r="Z522" s="93"/>
      <c r="AA522" s="93"/>
      <c r="AB522" s="93"/>
      <c r="AC522" s="93"/>
      <c r="AD522" s="93"/>
      <c r="AE522" s="93"/>
      <c r="AF522" s="93"/>
      <c r="AG522" s="93"/>
      <c r="AH522" s="93"/>
      <c r="AI522" s="93"/>
    </row>
    <row r="523" spans="2:35" ht="12.75" customHeight="1" x14ac:dyDescent="0.2">
      <c r="B523" s="1449" t="s">
        <v>124</v>
      </c>
      <c r="C523" s="1450"/>
      <c r="D523" s="1450"/>
      <c r="E523" s="1450"/>
      <c r="F523" s="1450"/>
      <c r="G523" s="1450"/>
      <c r="H523" s="1450"/>
      <c r="I523" s="1451"/>
      <c r="J523" s="921" t="s">
        <v>95</v>
      </c>
      <c r="K523" s="922"/>
      <c r="L523" s="922"/>
      <c r="M523" s="922"/>
      <c r="N523" s="922"/>
      <c r="O523" s="922"/>
      <c r="P523" s="922"/>
      <c r="Q523" s="922"/>
      <c r="R523" s="922"/>
      <c r="S523" s="922"/>
      <c r="T523" s="922"/>
      <c r="U523" s="922"/>
      <c r="V523" s="922"/>
      <c r="W523" s="922"/>
      <c r="X523" s="922"/>
      <c r="Y523" s="922"/>
      <c r="Z523" s="922"/>
      <c r="AA523" s="922"/>
      <c r="AB523" s="922"/>
      <c r="AC523" s="922"/>
      <c r="AD523" s="922"/>
      <c r="AE523" s="922"/>
      <c r="AF523" s="922"/>
      <c r="AG523" s="923"/>
      <c r="AH523" s="1339" t="s">
        <v>473</v>
      </c>
      <c r="AI523" s="1339" t="s">
        <v>472</v>
      </c>
    </row>
    <row r="524" spans="2:35" x14ac:dyDescent="0.2">
      <c r="B524" s="1452"/>
      <c r="C524" s="1453"/>
      <c r="D524" s="1453"/>
      <c r="E524" s="1453"/>
      <c r="F524" s="1453"/>
      <c r="G524" s="1453"/>
      <c r="H524" s="1453"/>
      <c r="I524" s="1454"/>
      <c r="J524" s="1474" t="s">
        <v>168</v>
      </c>
      <c r="K524" s="1475"/>
      <c r="L524" s="1475"/>
      <c r="M524" s="1475"/>
      <c r="N524" s="1475"/>
      <c r="O524" s="1475"/>
      <c r="P524" s="1475"/>
      <c r="Q524" s="1475"/>
      <c r="R524" s="1475"/>
      <c r="S524" s="1475"/>
      <c r="T524" s="1475"/>
      <c r="U524" s="1475"/>
      <c r="V524" s="1475"/>
      <c r="W524" s="1475"/>
      <c r="X524" s="1475"/>
      <c r="Y524" s="1475"/>
      <c r="Z524" s="1475"/>
      <c r="AA524" s="1475"/>
      <c r="AB524" s="1475"/>
      <c r="AC524" s="1475"/>
      <c r="AD524" s="1475"/>
      <c r="AE524" s="1475"/>
      <c r="AF524" s="1475"/>
      <c r="AG524" s="1476"/>
      <c r="AH524" s="1345"/>
      <c r="AI524" s="1345"/>
    </row>
    <row r="525" spans="2:35" ht="13.5" thickBot="1" x14ac:dyDescent="0.25">
      <c r="B525" s="1455"/>
      <c r="C525" s="1456"/>
      <c r="D525" s="1456"/>
      <c r="E525" s="1456"/>
      <c r="F525" s="1456"/>
      <c r="G525" s="1456"/>
      <c r="H525" s="1456"/>
      <c r="I525" s="1457"/>
      <c r="J525" s="949"/>
      <c r="K525" s="950"/>
      <c r="L525" s="950"/>
      <c r="M525" s="950"/>
      <c r="N525" s="950"/>
      <c r="O525" s="950"/>
      <c r="P525" s="950"/>
      <c r="Q525" s="950"/>
      <c r="R525" s="950"/>
      <c r="S525" s="950"/>
      <c r="T525" s="950"/>
      <c r="U525" s="950"/>
      <c r="V525" s="950"/>
      <c r="W525" s="950"/>
      <c r="X525" s="950"/>
      <c r="Y525" s="950"/>
      <c r="Z525" s="950"/>
      <c r="AA525" s="950"/>
      <c r="AB525" s="950"/>
      <c r="AC525" s="950"/>
      <c r="AD525" s="950"/>
      <c r="AE525" s="950"/>
      <c r="AF525" s="950"/>
      <c r="AG525" s="951"/>
      <c r="AH525" s="1345"/>
      <c r="AI525" s="1345"/>
    </row>
    <row r="526" spans="2:35" ht="13.5" thickBot="1" x14ac:dyDescent="0.25">
      <c r="B526" s="51" t="s">
        <v>41</v>
      </c>
      <c r="C526" s="52" t="s">
        <v>42</v>
      </c>
      <c r="D526" s="971" t="s">
        <v>43</v>
      </c>
      <c r="E526" s="997"/>
      <c r="F526" s="53" t="s">
        <v>47</v>
      </c>
      <c r="G526" s="54" t="s">
        <v>30</v>
      </c>
      <c r="H526" s="55" t="s">
        <v>31</v>
      </c>
      <c r="I526" s="86" t="s">
        <v>2</v>
      </c>
      <c r="J526" s="87" t="s">
        <v>3</v>
      </c>
      <c r="K526" s="88" t="s">
        <v>5</v>
      </c>
      <c r="L526" s="89">
        <v>100</v>
      </c>
      <c r="M526" s="55">
        <v>150</v>
      </c>
      <c r="N526" s="783">
        <v>176</v>
      </c>
      <c r="O526" s="55">
        <v>200</v>
      </c>
      <c r="P526" s="55">
        <v>250</v>
      </c>
      <c r="Q526" s="55">
        <v>300</v>
      </c>
      <c r="R526" s="783">
        <v>302</v>
      </c>
      <c r="S526" s="783">
        <v>340</v>
      </c>
      <c r="T526" s="55">
        <v>350</v>
      </c>
      <c r="U526" s="55">
        <v>400</v>
      </c>
      <c r="V526" s="55">
        <v>450</v>
      </c>
      <c r="W526" s="55">
        <v>500</v>
      </c>
      <c r="X526" s="55">
        <v>550</v>
      </c>
      <c r="Y526" s="55">
        <v>600</v>
      </c>
      <c r="Z526" s="55">
        <v>650</v>
      </c>
      <c r="AA526" s="55">
        <v>700</v>
      </c>
      <c r="AB526" s="55">
        <v>750</v>
      </c>
      <c r="AC526" s="55">
        <v>800</v>
      </c>
      <c r="AD526" s="55">
        <v>850</v>
      </c>
      <c r="AE526" s="55">
        <v>900</v>
      </c>
      <c r="AF526" s="55">
        <v>950</v>
      </c>
      <c r="AG526" s="86">
        <v>1000</v>
      </c>
      <c r="AH526" s="1345"/>
      <c r="AI526" s="1345"/>
    </row>
    <row r="527" spans="2:35" x14ac:dyDescent="0.2">
      <c r="B527" s="1188" t="s">
        <v>111</v>
      </c>
      <c r="C527" s="1189" t="s">
        <v>121</v>
      </c>
      <c r="D527" s="1006" t="s">
        <v>113</v>
      </c>
      <c r="E527" s="1007"/>
      <c r="F527" s="1285" t="s">
        <v>96</v>
      </c>
      <c r="G527" s="1179" t="s">
        <v>29</v>
      </c>
      <c r="H527" s="31">
        <v>1989</v>
      </c>
      <c r="I527" s="1458" t="s">
        <v>479</v>
      </c>
      <c r="J527" s="102">
        <v>105</v>
      </c>
      <c r="K527" s="125">
        <v>105</v>
      </c>
      <c r="L527" s="20">
        <v>105</v>
      </c>
      <c r="M527" s="20"/>
      <c r="N527" s="788">
        <f>IF(M527="",IF(L527="","",(L527-(L527-O527)/($O$5-$L$5)*($N$5-$L$5))),(M527-(M527-O527)/($O$5-$M$5)*($N$5-$M$5)))</f>
        <v>105</v>
      </c>
      <c r="O527" s="20">
        <v>105</v>
      </c>
      <c r="P527" s="20"/>
      <c r="Q527" s="20">
        <v>105</v>
      </c>
      <c r="R527" s="788">
        <f>IF(Q527="","",(Q527-(Q527-U527)/($U$5-$Q$5)*($R$5-$Q$5)))</f>
        <v>105</v>
      </c>
      <c r="S527" s="788">
        <f>IF(Q527="","",(Q527-(Q527-U527)/($U$5-$Q$5)*($S$5-$Q$5)))</f>
        <v>105</v>
      </c>
      <c r="T527" s="20"/>
      <c r="U527" s="20">
        <v>105</v>
      </c>
      <c r="V527" s="20"/>
      <c r="W527" s="20"/>
      <c r="X527" s="20"/>
      <c r="Y527" s="20"/>
      <c r="Z527" s="20"/>
      <c r="AA527" s="20"/>
      <c r="AB527" s="20"/>
      <c r="AC527" s="20"/>
      <c r="AD527" s="20"/>
      <c r="AE527" s="20"/>
      <c r="AF527" s="20"/>
      <c r="AG527" s="21"/>
      <c r="AH527" s="1345"/>
      <c r="AI527" s="1345"/>
    </row>
    <row r="528" spans="2:35" x14ac:dyDescent="0.2">
      <c r="B528" s="925"/>
      <c r="C528" s="928"/>
      <c r="D528" s="932"/>
      <c r="E528" s="933"/>
      <c r="F528" s="940"/>
      <c r="G528" s="962"/>
      <c r="H528" s="10" t="s">
        <v>32</v>
      </c>
      <c r="I528" s="1459"/>
      <c r="J528" s="79"/>
      <c r="K528" s="5" t="s">
        <v>9</v>
      </c>
      <c r="L528" s="5"/>
      <c r="M528" s="5"/>
      <c r="N528" s="788" t="str">
        <f t="shared" ref="N528:N549" si="65">IF(M528="",IF(L528="","",(L528-(L528-O528)/($O$5-$L$5)*($N$5-$L$5))),(M528-(M528-O528)/($O$5-$M$5)*($N$5-$M$5)))</f>
        <v/>
      </c>
      <c r="O528" s="5"/>
      <c r="P528" s="5"/>
      <c r="Q528" s="5"/>
      <c r="R528" s="788" t="str">
        <f t="shared" ref="R528:R549" si="66">IF(Q528="","",(Q528-(Q528-U528)/($U$5-$Q$5)*($R$5-$Q$5)))</f>
        <v/>
      </c>
      <c r="S528" s="788" t="str">
        <f t="shared" ref="S528:S549" si="67">IF(Q528="","",(Q528-(Q528-U528)/($U$5-$Q$5)*($S$5-$Q$5)))</f>
        <v/>
      </c>
      <c r="T528" s="5"/>
      <c r="U528" s="5"/>
      <c r="V528" s="5"/>
      <c r="W528" s="5"/>
      <c r="X528" s="5"/>
      <c r="Y528" s="5"/>
      <c r="Z528" s="5"/>
      <c r="AA528" s="5"/>
      <c r="AB528" s="5"/>
      <c r="AC528" s="5"/>
      <c r="AD528" s="5"/>
      <c r="AE528" s="5"/>
      <c r="AF528" s="5"/>
      <c r="AG528" s="24"/>
      <c r="AH528" s="1345"/>
      <c r="AI528" s="1345"/>
    </row>
    <row r="529" spans="2:35" x14ac:dyDescent="0.2">
      <c r="B529" s="925"/>
      <c r="C529" s="928" t="s">
        <v>120</v>
      </c>
      <c r="D529" s="932"/>
      <c r="E529" s="933"/>
      <c r="F529" s="940"/>
      <c r="G529" s="962"/>
      <c r="H529" s="10" t="s">
        <v>35</v>
      </c>
      <c r="I529" s="1459"/>
      <c r="J529" s="79"/>
      <c r="K529" s="5" t="s">
        <v>9</v>
      </c>
      <c r="L529" s="5"/>
      <c r="M529" s="5"/>
      <c r="N529" s="788" t="str">
        <f t="shared" si="65"/>
        <v/>
      </c>
      <c r="O529" s="5"/>
      <c r="P529" s="5"/>
      <c r="Q529" s="5"/>
      <c r="R529" s="788" t="str">
        <f t="shared" si="66"/>
        <v/>
      </c>
      <c r="S529" s="788" t="str">
        <f t="shared" si="67"/>
        <v/>
      </c>
      <c r="T529" s="5"/>
      <c r="U529" s="5"/>
      <c r="V529" s="5"/>
      <c r="W529" s="5"/>
      <c r="X529" s="5"/>
      <c r="Y529" s="5"/>
      <c r="Z529" s="5"/>
      <c r="AA529" s="5"/>
      <c r="AB529" s="5"/>
      <c r="AC529" s="5"/>
      <c r="AD529" s="5"/>
      <c r="AE529" s="5"/>
      <c r="AF529" s="5"/>
      <c r="AG529" s="24"/>
      <c r="AH529" s="1345"/>
      <c r="AI529" s="1345"/>
    </row>
    <row r="530" spans="2:35" x14ac:dyDescent="0.2">
      <c r="B530" s="985"/>
      <c r="C530" s="986"/>
      <c r="D530" s="945"/>
      <c r="E530" s="946"/>
      <c r="F530" s="948"/>
      <c r="G530" s="963"/>
      <c r="H530" s="10" t="s">
        <v>10</v>
      </c>
      <c r="I530" s="1459"/>
      <c r="J530" s="106"/>
      <c r="K530" s="104" t="s">
        <v>9</v>
      </c>
      <c r="L530" s="104"/>
      <c r="M530" s="104"/>
      <c r="N530" s="788" t="str">
        <f t="shared" si="65"/>
        <v/>
      </c>
      <c r="O530" s="104"/>
      <c r="P530" s="104"/>
      <c r="Q530" s="104"/>
      <c r="R530" s="788" t="str">
        <f t="shared" si="66"/>
        <v/>
      </c>
      <c r="S530" s="788" t="str">
        <f t="shared" si="67"/>
        <v/>
      </c>
      <c r="T530" s="104"/>
      <c r="U530" s="104"/>
      <c r="V530" s="104"/>
      <c r="W530" s="104"/>
      <c r="X530" s="104"/>
      <c r="Y530" s="104"/>
      <c r="Z530" s="104"/>
      <c r="AA530" s="104"/>
      <c r="AB530" s="104"/>
      <c r="AC530" s="104"/>
      <c r="AD530" s="104"/>
      <c r="AE530" s="104"/>
      <c r="AF530" s="104"/>
      <c r="AG530" s="105"/>
      <c r="AH530" s="1345"/>
      <c r="AI530" s="1345"/>
    </row>
    <row r="531" spans="2:35" ht="12.75" customHeight="1" x14ac:dyDescent="0.2">
      <c r="B531" s="924" t="s">
        <v>111</v>
      </c>
      <c r="C531" s="1243" t="s">
        <v>131</v>
      </c>
      <c r="D531" s="930" t="s">
        <v>176</v>
      </c>
      <c r="E531" s="931"/>
      <c r="F531" s="939" t="s">
        <v>56</v>
      </c>
      <c r="G531" s="961" t="s">
        <v>29</v>
      </c>
      <c r="H531" s="10">
        <v>1992</v>
      </c>
      <c r="I531" s="1459"/>
      <c r="J531" s="78">
        <v>105</v>
      </c>
      <c r="K531" s="1"/>
      <c r="L531" s="2">
        <v>105</v>
      </c>
      <c r="M531" s="2"/>
      <c r="N531" s="788">
        <f t="shared" si="65"/>
        <v>105</v>
      </c>
      <c r="O531" s="2">
        <v>105</v>
      </c>
      <c r="P531" s="2"/>
      <c r="Q531" s="2">
        <v>105</v>
      </c>
      <c r="R531" s="788">
        <f t="shared" si="66"/>
        <v>105</v>
      </c>
      <c r="S531" s="788">
        <f t="shared" si="67"/>
        <v>105</v>
      </c>
      <c r="T531" s="2"/>
      <c r="U531" s="2">
        <v>105</v>
      </c>
      <c r="V531" s="2"/>
      <c r="W531" s="2"/>
      <c r="X531" s="2"/>
      <c r="Y531" s="2"/>
      <c r="Z531" s="2"/>
      <c r="AA531" s="2"/>
      <c r="AB531" s="2"/>
      <c r="AC531" s="2"/>
      <c r="AD531" s="2"/>
      <c r="AE531" s="2"/>
      <c r="AF531" s="2"/>
      <c r="AG531" s="23"/>
      <c r="AH531" s="1345"/>
      <c r="AI531" s="1345"/>
    </row>
    <row r="532" spans="2:35" ht="11.25" customHeight="1" x14ac:dyDescent="0.2">
      <c r="B532" s="925"/>
      <c r="C532" s="1244"/>
      <c r="D532" s="932"/>
      <c r="E532" s="933"/>
      <c r="F532" s="940"/>
      <c r="G532" s="962"/>
      <c r="H532" s="10" t="s">
        <v>11</v>
      </c>
      <c r="I532" s="1459"/>
      <c r="J532" s="79"/>
      <c r="K532" s="5" t="s">
        <v>9</v>
      </c>
      <c r="L532" s="5"/>
      <c r="M532" s="5"/>
      <c r="N532" s="788" t="str">
        <f t="shared" si="65"/>
        <v/>
      </c>
      <c r="O532" s="5"/>
      <c r="P532" s="5"/>
      <c r="Q532" s="5"/>
      <c r="R532" s="788" t="str">
        <f t="shared" si="66"/>
        <v/>
      </c>
      <c r="S532" s="788" t="str">
        <f t="shared" si="67"/>
        <v/>
      </c>
      <c r="T532" s="5"/>
      <c r="U532" s="5"/>
      <c r="V532" s="5"/>
      <c r="W532" s="5"/>
      <c r="X532" s="5"/>
      <c r="Y532" s="5"/>
      <c r="Z532" s="5"/>
      <c r="AA532" s="5"/>
      <c r="AB532" s="5"/>
      <c r="AC532" s="5"/>
      <c r="AD532" s="5"/>
      <c r="AE532" s="5"/>
      <c r="AF532" s="5"/>
      <c r="AG532" s="24"/>
      <c r="AH532" s="1345"/>
      <c r="AI532" s="1345"/>
    </row>
    <row r="533" spans="2:35" ht="12.75" customHeight="1" x14ac:dyDescent="0.2">
      <c r="B533" s="925"/>
      <c r="C533" s="928" t="s">
        <v>123</v>
      </c>
      <c r="D533" s="932"/>
      <c r="E533" s="933"/>
      <c r="F533" s="940"/>
      <c r="G533" s="962"/>
      <c r="H533" s="10" t="s">
        <v>12</v>
      </c>
      <c r="I533" s="1459"/>
      <c r="J533" s="79"/>
      <c r="K533" s="5" t="s">
        <v>9</v>
      </c>
      <c r="L533" s="5"/>
      <c r="M533" s="5"/>
      <c r="N533" s="788" t="str">
        <f t="shared" si="65"/>
        <v/>
      </c>
      <c r="O533" s="5"/>
      <c r="P533" s="5"/>
      <c r="Q533" s="5"/>
      <c r="R533" s="788" t="str">
        <f t="shared" si="66"/>
        <v/>
      </c>
      <c r="S533" s="788" t="str">
        <f t="shared" si="67"/>
        <v/>
      </c>
      <c r="T533" s="5"/>
      <c r="U533" s="5"/>
      <c r="V533" s="5"/>
      <c r="W533" s="5"/>
      <c r="X533" s="5"/>
      <c r="Y533" s="5"/>
      <c r="Z533" s="5"/>
      <c r="AA533" s="5"/>
      <c r="AB533" s="5"/>
      <c r="AC533" s="5"/>
      <c r="AD533" s="5"/>
      <c r="AE533" s="5"/>
      <c r="AF533" s="5"/>
      <c r="AG533" s="24"/>
      <c r="AH533" s="1345"/>
      <c r="AI533" s="1345"/>
    </row>
    <row r="534" spans="2:35" ht="14.25" customHeight="1" x14ac:dyDescent="0.2">
      <c r="B534" s="985"/>
      <c r="C534" s="986"/>
      <c r="D534" s="945"/>
      <c r="E534" s="946"/>
      <c r="F534" s="948"/>
      <c r="G534" s="963"/>
      <c r="H534" s="10" t="s">
        <v>13</v>
      </c>
      <c r="I534" s="1459"/>
      <c r="J534" s="79"/>
      <c r="K534" s="5" t="s">
        <v>9</v>
      </c>
      <c r="L534" s="5"/>
      <c r="M534" s="5"/>
      <c r="N534" s="788" t="str">
        <f t="shared" si="65"/>
        <v/>
      </c>
      <c r="O534" s="5"/>
      <c r="P534" s="5"/>
      <c r="Q534" s="5"/>
      <c r="R534" s="788" t="str">
        <f t="shared" si="66"/>
        <v/>
      </c>
      <c r="S534" s="788" t="str">
        <f t="shared" si="67"/>
        <v/>
      </c>
      <c r="T534" s="5"/>
      <c r="U534" s="5"/>
      <c r="V534" s="5"/>
      <c r="W534" s="5"/>
      <c r="X534" s="5"/>
      <c r="Y534" s="5"/>
      <c r="Z534" s="5"/>
      <c r="AA534" s="5"/>
      <c r="AB534" s="5"/>
      <c r="AC534" s="5"/>
      <c r="AD534" s="5"/>
      <c r="AE534" s="5"/>
      <c r="AF534" s="5"/>
      <c r="AG534" s="24"/>
      <c r="AH534" s="1345"/>
      <c r="AI534" s="1345"/>
    </row>
    <row r="535" spans="2:35" ht="12.75" customHeight="1" x14ac:dyDescent="0.2">
      <c r="B535" s="924" t="s">
        <v>111</v>
      </c>
      <c r="C535" s="1243" t="s">
        <v>132</v>
      </c>
      <c r="D535" s="930" t="s">
        <v>133</v>
      </c>
      <c r="E535" s="931"/>
      <c r="F535" s="939" t="s">
        <v>56</v>
      </c>
      <c r="G535" s="961" t="s">
        <v>29</v>
      </c>
      <c r="H535" s="10">
        <v>1995</v>
      </c>
      <c r="I535" s="1459"/>
      <c r="J535" s="78">
        <v>105</v>
      </c>
      <c r="K535" s="1"/>
      <c r="L535" s="2">
        <v>105</v>
      </c>
      <c r="M535" s="2"/>
      <c r="N535" s="788">
        <f t="shared" si="65"/>
        <v>105</v>
      </c>
      <c r="O535" s="2">
        <v>105</v>
      </c>
      <c r="P535" s="2"/>
      <c r="Q535" s="2">
        <v>105</v>
      </c>
      <c r="R535" s="788">
        <f t="shared" si="66"/>
        <v>105</v>
      </c>
      <c r="S535" s="788">
        <f t="shared" si="67"/>
        <v>105</v>
      </c>
      <c r="T535" s="2"/>
      <c r="U535" s="2">
        <v>105</v>
      </c>
      <c r="V535" s="2"/>
      <c r="W535" s="2"/>
      <c r="X535" s="2"/>
      <c r="Y535" s="2"/>
      <c r="Z535" s="2"/>
      <c r="AA535" s="2"/>
      <c r="AB535" s="2"/>
      <c r="AC535" s="2"/>
      <c r="AD535" s="2"/>
      <c r="AE535" s="2"/>
      <c r="AF535" s="2"/>
      <c r="AG535" s="23"/>
      <c r="AH535" s="1345"/>
      <c r="AI535" s="1345"/>
    </row>
    <row r="536" spans="2:35" x14ac:dyDescent="0.2">
      <c r="B536" s="925"/>
      <c r="C536" s="1244"/>
      <c r="D536" s="932"/>
      <c r="E536" s="933"/>
      <c r="F536" s="940"/>
      <c r="G536" s="962"/>
      <c r="H536" s="10" t="s">
        <v>26</v>
      </c>
      <c r="I536" s="1459"/>
      <c r="J536" s="79"/>
      <c r="K536" s="5" t="s">
        <v>9</v>
      </c>
      <c r="L536" s="5"/>
      <c r="M536" s="5"/>
      <c r="N536" s="788" t="str">
        <f t="shared" si="65"/>
        <v/>
      </c>
      <c r="O536" s="5"/>
      <c r="P536" s="5"/>
      <c r="Q536" s="5"/>
      <c r="R536" s="788" t="str">
        <f t="shared" si="66"/>
        <v/>
      </c>
      <c r="S536" s="788" t="str">
        <f t="shared" si="67"/>
        <v/>
      </c>
      <c r="T536" s="5"/>
      <c r="U536" s="5"/>
      <c r="V536" s="5"/>
      <c r="W536" s="5"/>
      <c r="X536" s="5"/>
      <c r="Y536" s="5"/>
      <c r="Z536" s="5"/>
      <c r="AA536" s="5"/>
      <c r="AB536" s="5"/>
      <c r="AC536" s="5"/>
      <c r="AD536" s="5"/>
      <c r="AE536" s="5"/>
      <c r="AF536" s="5"/>
      <c r="AG536" s="24"/>
      <c r="AH536" s="1345"/>
      <c r="AI536" s="1345"/>
    </row>
    <row r="537" spans="2:35" x14ac:dyDescent="0.2">
      <c r="B537" s="925"/>
      <c r="C537" s="928" t="s">
        <v>126</v>
      </c>
      <c r="D537" s="932"/>
      <c r="E537" s="933"/>
      <c r="F537" s="940"/>
      <c r="G537" s="962"/>
      <c r="H537" s="10" t="s">
        <v>15</v>
      </c>
      <c r="I537" s="1459"/>
      <c r="J537" s="79"/>
      <c r="K537" s="5" t="s">
        <v>9</v>
      </c>
      <c r="L537" s="5"/>
      <c r="M537" s="5"/>
      <c r="N537" s="788" t="str">
        <f t="shared" si="65"/>
        <v/>
      </c>
      <c r="O537" s="5"/>
      <c r="P537" s="5"/>
      <c r="Q537" s="5"/>
      <c r="R537" s="788" t="str">
        <f t="shared" si="66"/>
        <v/>
      </c>
      <c r="S537" s="788" t="str">
        <f t="shared" si="67"/>
        <v/>
      </c>
      <c r="T537" s="5"/>
      <c r="U537" s="5"/>
      <c r="V537" s="5"/>
      <c r="W537" s="5"/>
      <c r="X537" s="5"/>
      <c r="Y537" s="5"/>
      <c r="Z537" s="5"/>
      <c r="AA537" s="5"/>
      <c r="AB537" s="5"/>
      <c r="AC537" s="5"/>
      <c r="AD537" s="5"/>
      <c r="AE537" s="5"/>
      <c r="AF537" s="5"/>
      <c r="AG537" s="24"/>
      <c r="AH537" s="1345"/>
      <c r="AI537" s="1345"/>
    </row>
    <row r="538" spans="2:35" x14ac:dyDescent="0.2">
      <c r="B538" s="985"/>
      <c r="C538" s="986"/>
      <c r="D538" s="945"/>
      <c r="E538" s="946"/>
      <c r="F538" s="948"/>
      <c r="G538" s="963"/>
      <c r="H538" s="10" t="s">
        <v>27</v>
      </c>
      <c r="I538" s="1459"/>
      <c r="J538" s="79"/>
      <c r="K538" s="5" t="s">
        <v>9</v>
      </c>
      <c r="L538" s="5"/>
      <c r="M538" s="5"/>
      <c r="N538" s="788" t="str">
        <f t="shared" si="65"/>
        <v/>
      </c>
      <c r="O538" s="5"/>
      <c r="P538" s="5"/>
      <c r="Q538" s="5"/>
      <c r="R538" s="788" t="str">
        <f t="shared" si="66"/>
        <v/>
      </c>
      <c r="S538" s="788" t="str">
        <f t="shared" si="67"/>
        <v/>
      </c>
      <c r="T538" s="5"/>
      <c r="U538" s="5"/>
      <c r="V538" s="5"/>
      <c r="W538" s="5"/>
      <c r="X538" s="5"/>
      <c r="Y538" s="5"/>
      <c r="Z538" s="5"/>
      <c r="AA538" s="5"/>
      <c r="AB538" s="5"/>
      <c r="AC538" s="5"/>
      <c r="AD538" s="5"/>
      <c r="AE538" s="5"/>
      <c r="AF538" s="5"/>
      <c r="AG538" s="24"/>
      <c r="AH538" s="1345"/>
      <c r="AI538" s="1345"/>
    </row>
    <row r="539" spans="2:35" ht="12.75" customHeight="1" x14ac:dyDescent="0.2">
      <c r="B539" s="1185" t="s">
        <v>111</v>
      </c>
      <c r="C539" s="927" t="s">
        <v>165</v>
      </c>
      <c r="D539" s="930" t="s">
        <v>134</v>
      </c>
      <c r="E539" s="931"/>
      <c r="F539" s="939" t="s">
        <v>56</v>
      </c>
      <c r="G539" s="961" t="s">
        <v>29</v>
      </c>
      <c r="H539" s="10">
        <v>1998</v>
      </c>
      <c r="I539" s="1459"/>
      <c r="J539" s="78">
        <v>105</v>
      </c>
      <c r="K539" s="1"/>
      <c r="L539" s="2">
        <v>105</v>
      </c>
      <c r="M539" s="2"/>
      <c r="N539" s="788">
        <f t="shared" si="65"/>
        <v>105</v>
      </c>
      <c r="O539" s="2">
        <v>105</v>
      </c>
      <c r="P539" s="2"/>
      <c r="Q539" s="2">
        <v>105</v>
      </c>
      <c r="R539" s="788">
        <f t="shared" si="66"/>
        <v>105</v>
      </c>
      <c r="S539" s="788">
        <f t="shared" si="67"/>
        <v>105</v>
      </c>
      <c r="T539" s="2"/>
      <c r="U539" s="2">
        <v>105</v>
      </c>
      <c r="V539" s="5"/>
      <c r="W539" s="5"/>
      <c r="X539" s="5"/>
      <c r="Y539" s="5"/>
      <c r="Z539" s="5"/>
      <c r="AA539" s="5"/>
      <c r="AB539" s="5"/>
      <c r="AC539" s="5"/>
      <c r="AD539" s="5"/>
      <c r="AE539" s="5"/>
      <c r="AF539" s="5"/>
      <c r="AG539" s="24"/>
      <c r="AH539" s="1345"/>
      <c r="AI539" s="1345"/>
    </row>
    <row r="540" spans="2:35" x14ac:dyDescent="0.2">
      <c r="B540" s="1155"/>
      <c r="C540" s="928"/>
      <c r="D540" s="932"/>
      <c r="E540" s="933"/>
      <c r="F540" s="940"/>
      <c r="G540" s="962"/>
      <c r="H540" s="10" t="s">
        <v>17</v>
      </c>
      <c r="I540" s="1459"/>
      <c r="J540" s="79"/>
      <c r="K540" s="5" t="s">
        <v>9</v>
      </c>
      <c r="L540" s="5"/>
      <c r="M540" s="5"/>
      <c r="N540" s="788" t="str">
        <f t="shared" si="65"/>
        <v/>
      </c>
      <c r="O540" s="5"/>
      <c r="P540" s="5"/>
      <c r="Q540" s="5"/>
      <c r="R540" s="788" t="str">
        <f t="shared" si="66"/>
        <v/>
      </c>
      <c r="S540" s="788" t="str">
        <f t="shared" si="67"/>
        <v/>
      </c>
      <c r="T540" s="5"/>
      <c r="U540" s="5"/>
      <c r="V540" s="5"/>
      <c r="W540" s="5"/>
      <c r="X540" s="5"/>
      <c r="Y540" s="5"/>
      <c r="Z540" s="5"/>
      <c r="AA540" s="5"/>
      <c r="AB540" s="5"/>
      <c r="AC540" s="5"/>
      <c r="AD540" s="5"/>
      <c r="AE540" s="5"/>
      <c r="AF540" s="5"/>
      <c r="AG540" s="24"/>
      <c r="AH540" s="1345"/>
      <c r="AI540" s="1345"/>
    </row>
    <row r="541" spans="2:35" ht="25.5" x14ac:dyDescent="0.2">
      <c r="B541" s="1156"/>
      <c r="C541" s="96" t="s">
        <v>166</v>
      </c>
      <c r="D541" s="945"/>
      <c r="E541" s="946"/>
      <c r="F541" s="948"/>
      <c r="G541" s="963"/>
      <c r="H541" s="10" t="s">
        <v>18</v>
      </c>
      <c r="I541" s="1459"/>
      <c r="J541" s="79"/>
      <c r="K541" s="5" t="s">
        <v>9</v>
      </c>
      <c r="L541" s="5"/>
      <c r="M541" s="5"/>
      <c r="N541" s="788" t="str">
        <f t="shared" si="65"/>
        <v/>
      </c>
      <c r="O541" s="5"/>
      <c r="P541" s="5"/>
      <c r="Q541" s="5"/>
      <c r="R541" s="788" t="str">
        <f t="shared" si="66"/>
        <v/>
      </c>
      <c r="S541" s="788" t="str">
        <f t="shared" si="67"/>
        <v/>
      </c>
      <c r="T541" s="5"/>
      <c r="U541" s="5"/>
      <c r="V541" s="5"/>
      <c r="W541" s="5"/>
      <c r="X541" s="5"/>
      <c r="Y541" s="5"/>
      <c r="Z541" s="5"/>
      <c r="AA541" s="5"/>
      <c r="AB541" s="5"/>
      <c r="AC541" s="5"/>
      <c r="AD541" s="5"/>
      <c r="AE541" s="5"/>
      <c r="AF541" s="5"/>
      <c r="AG541" s="24"/>
      <c r="AH541" s="1345"/>
      <c r="AI541" s="1345"/>
    </row>
    <row r="542" spans="2:35" ht="12.75" customHeight="1" x14ac:dyDescent="0.2">
      <c r="B542" s="1185" t="s">
        <v>111</v>
      </c>
      <c r="C542" s="1058" t="s">
        <v>167</v>
      </c>
      <c r="D542" s="1270" t="s">
        <v>156</v>
      </c>
      <c r="E542" s="931"/>
      <c r="F542" s="939" t="s">
        <v>56</v>
      </c>
      <c r="G542" s="961" t="s">
        <v>29</v>
      </c>
      <c r="H542" s="1">
        <v>2001</v>
      </c>
      <c r="I542" s="1459"/>
      <c r="J542" s="78">
        <v>105</v>
      </c>
      <c r="K542" s="1"/>
      <c r="L542" s="2">
        <v>105</v>
      </c>
      <c r="M542" s="2"/>
      <c r="N542" s="788">
        <f t="shared" si="65"/>
        <v>105</v>
      </c>
      <c r="O542" s="2">
        <v>105</v>
      </c>
      <c r="P542" s="2"/>
      <c r="Q542" s="2">
        <v>105</v>
      </c>
      <c r="R542" s="788">
        <f t="shared" si="66"/>
        <v>105</v>
      </c>
      <c r="S542" s="788">
        <f t="shared" si="67"/>
        <v>105</v>
      </c>
      <c r="T542" s="2"/>
      <c r="U542" s="2">
        <v>105</v>
      </c>
      <c r="V542" s="5"/>
      <c r="W542" s="5"/>
      <c r="X542" s="5"/>
      <c r="Y542" s="5"/>
      <c r="Z542" s="5"/>
      <c r="AA542" s="5"/>
      <c r="AB542" s="5"/>
      <c r="AC542" s="5"/>
      <c r="AD542" s="5"/>
      <c r="AE542" s="5"/>
      <c r="AF542" s="5"/>
      <c r="AG542" s="24"/>
      <c r="AH542" s="1345"/>
      <c r="AI542" s="1345"/>
    </row>
    <row r="543" spans="2:35" x14ac:dyDescent="0.2">
      <c r="B543" s="1155"/>
      <c r="C543" s="1004"/>
      <c r="D543" s="1271"/>
      <c r="E543" s="933"/>
      <c r="F543" s="940"/>
      <c r="G543" s="962"/>
      <c r="H543" s="1" t="s">
        <v>20</v>
      </c>
      <c r="I543" s="1459"/>
      <c r="J543" s="79"/>
      <c r="K543" s="5" t="s">
        <v>9</v>
      </c>
      <c r="L543" s="5"/>
      <c r="M543" s="5"/>
      <c r="N543" s="788" t="str">
        <f t="shared" si="65"/>
        <v/>
      </c>
      <c r="O543" s="5"/>
      <c r="P543" s="5"/>
      <c r="Q543" s="5"/>
      <c r="R543" s="788" t="str">
        <f t="shared" si="66"/>
        <v/>
      </c>
      <c r="S543" s="788" t="str">
        <f t="shared" si="67"/>
        <v/>
      </c>
      <c r="T543" s="5"/>
      <c r="U543" s="5"/>
      <c r="V543" s="5"/>
      <c r="W543" s="5"/>
      <c r="X543" s="5"/>
      <c r="Y543" s="5"/>
      <c r="Z543" s="5"/>
      <c r="AA543" s="5"/>
      <c r="AB543" s="5"/>
      <c r="AC543" s="5"/>
      <c r="AD543" s="5"/>
      <c r="AE543" s="5"/>
      <c r="AF543" s="5"/>
      <c r="AG543" s="24"/>
      <c r="AH543" s="1345"/>
      <c r="AI543" s="1345"/>
    </row>
    <row r="544" spans="2:35" x14ac:dyDescent="0.2">
      <c r="B544" s="65" t="s">
        <v>102</v>
      </c>
      <c r="C544" s="34" t="s">
        <v>129</v>
      </c>
      <c r="D544" s="1272"/>
      <c r="E544" s="946"/>
      <c r="F544" s="948"/>
      <c r="G544" s="963"/>
      <c r="H544" s="1" t="s">
        <v>21</v>
      </c>
      <c r="I544" s="1459"/>
      <c r="J544" s="80">
        <v>115</v>
      </c>
      <c r="K544" s="4">
        <v>115</v>
      </c>
      <c r="L544" s="4"/>
      <c r="M544" s="4"/>
      <c r="N544" s="788" t="str">
        <f t="shared" si="65"/>
        <v/>
      </c>
      <c r="O544" s="4">
        <v>115</v>
      </c>
      <c r="P544" s="4"/>
      <c r="Q544" s="4">
        <v>115</v>
      </c>
      <c r="R544" s="788">
        <f t="shared" si="66"/>
        <v>115</v>
      </c>
      <c r="S544" s="788">
        <f t="shared" si="67"/>
        <v>115</v>
      </c>
      <c r="T544" s="4"/>
      <c r="U544" s="4">
        <v>115</v>
      </c>
      <c r="V544" s="4"/>
      <c r="W544" s="4">
        <v>115</v>
      </c>
      <c r="X544" s="4"/>
      <c r="Y544" s="4">
        <v>115</v>
      </c>
      <c r="Z544" s="4">
        <v>114.5</v>
      </c>
      <c r="AA544" s="4">
        <v>110.1</v>
      </c>
      <c r="AB544" s="4">
        <v>105.1</v>
      </c>
      <c r="AC544" s="4">
        <v>99.7</v>
      </c>
      <c r="AD544" s="4">
        <v>93.6</v>
      </c>
      <c r="AE544" s="4">
        <v>87</v>
      </c>
      <c r="AF544" s="4">
        <v>79.8</v>
      </c>
      <c r="AG544" s="25">
        <v>72.099999999999994</v>
      </c>
      <c r="AH544" s="1345"/>
      <c r="AI544" s="1345"/>
    </row>
    <row r="545" spans="2:35" ht="12.75" customHeight="1" x14ac:dyDescent="0.2">
      <c r="B545" s="1185" t="s">
        <v>102</v>
      </c>
      <c r="C545" s="927" t="s">
        <v>144</v>
      </c>
      <c r="D545" s="930" t="s">
        <v>75</v>
      </c>
      <c r="E545" s="931"/>
      <c r="F545" s="939" t="s">
        <v>56</v>
      </c>
      <c r="G545" s="961" t="s">
        <v>29</v>
      </c>
      <c r="H545" s="1">
        <v>2004</v>
      </c>
      <c r="I545" s="1459"/>
      <c r="J545" s="80">
        <v>115</v>
      </c>
      <c r="K545" s="4">
        <v>115</v>
      </c>
      <c r="L545" s="4"/>
      <c r="M545" s="4"/>
      <c r="N545" s="788" t="str">
        <f t="shared" si="65"/>
        <v/>
      </c>
      <c r="O545" s="4">
        <v>115</v>
      </c>
      <c r="P545" s="4"/>
      <c r="Q545" s="4">
        <v>115</v>
      </c>
      <c r="R545" s="788">
        <f t="shared" si="66"/>
        <v>115</v>
      </c>
      <c r="S545" s="788">
        <f t="shared" si="67"/>
        <v>115</v>
      </c>
      <c r="T545" s="4"/>
      <c r="U545" s="4">
        <v>115</v>
      </c>
      <c r="V545" s="4"/>
      <c r="W545" s="4">
        <v>115</v>
      </c>
      <c r="X545" s="4"/>
      <c r="Y545" s="4">
        <v>115</v>
      </c>
      <c r="Z545" s="4">
        <v>114.5</v>
      </c>
      <c r="AA545" s="4">
        <v>110.1</v>
      </c>
      <c r="AB545" s="4">
        <v>105.1</v>
      </c>
      <c r="AC545" s="4">
        <v>99.7</v>
      </c>
      <c r="AD545" s="4">
        <v>93.6</v>
      </c>
      <c r="AE545" s="4">
        <v>87</v>
      </c>
      <c r="AF545" s="4">
        <v>79.8</v>
      </c>
      <c r="AG545" s="25">
        <v>72.099999999999994</v>
      </c>
      <c r="AH545" s="1345"/>
      <c r="AI545" s="1345"/>
    </row>
    <row r="546" spans="2:35" x14ac:dyDescent="0.2">
      <c r="B546" s="1155"/>
      <c r="C546" s="928"/>
      <c r="D546" s="932"/>
      <c r="E546" s="933"/>
      <c r="F546" s="940"/>
      <c r="G546" s="962"/>
      <c r="H546" s="1" t="s">
        <v>22</v>
      </c>
      <c r="I546" s="1459"/>
      <c r="J546" s="79"/>
      <c r="K546" s="5" t="s">
        <v>9</v>
      </c>
      <c r="L546" s="5"/>
      <c r="M546" s="5"/>
      <c r="N546" s="788" t="str">
        <f t="shared" si="65"/>
        <v/>
      </c>
      <c r="O546" s="5"/>
      <c r="P546" s="5"/>
      <c r="Q546" s="5"/>
      <c r="R546" s="788" t="str">
        <f t="shared" si="66"/>
        <v/>
      </c>
      <c r="S546" s="788" t="str">
        <f t="shared" si="67"/>
        <v/>
      </c>
      <c r="T546" s="5"/>
      <c r="U546" s="5"/>
      <c r="V546" s="5"/>
      <c r="W546" s="5"/>
      <c r="X546" s="5"/>
      <c r="Y546" s="5"/>
      <c r="Z546" s="5"/>
      <c r="AA546" s="5"/>
      <c r="AB546" s="5"/>
      <c r="AC546" s="5"/>
      <c r="AD546" s="5"/>
      <c r="AE546" s="5"/>
      <c r="AF546" s="5"/>
      <c r="AG546" s="24"/>
      <c r="AH546" s="1345"/>
      <c r="AI546" s="1345"/>
    </row>
    <row r="547" spans="2:35" x14ac:dyDescent="0.2">
      <c r="B547" s="1156"/>
      <c r="C547" s="986"/>
      <c r="D547" s="945"/>
      <c r="E547" s="946"/>
      <c r="F547" s="948"/>
      <c r="G547" s="963"/>
      <c r="H547" s="1" t="s">
        <v>23</v>
      </c>
      <c r="I547" s="1459"/>
      <c r="J547" s="79"/>
      <c r="K547" s="5" t="s">
        <v>9</v>
      </c>
      <c r="L547" s="5"/>
      <c r="M547" s="5"/>
      <c r="N547" s="788" t="str">
        <f t="shared" si="65"/>
        <v/>
      </c>
      <c r="O547" s="5"/>
      <c r="P547" s="5"/>
      <c r="Q547" s="5"/>
      <c r="R547" s="788" t="str">
        <f t="shared" si="66"/>
        <v/>
      </c>
      <c r="S547" s="788" t="str">
        <f t="shared" si="67"/>
        <v/>
      </c>
      <c r="T547" s="5"/>
      <c r="U547" s="5"/>
      <c r="V547" s="5"/>
      <c r="W547" s="5"/>
      <c r="X547" s="5"/>
      <c r="Y547" s="5"/>
      <c r="Z547" s="5"/>
      <c r="AA547" s="5"/>
      <c r="AB547" s="5"/>
      <c r="AC547" s="5"/>
      <c r="AD547" s="5"/>
      <c r="AE547" s="5"/>
      <c r="AF547" s="5"/>
      <c r="AG547" s="24"/>
      <c r="AH547" s="1345"/>
      <c r="AI547" s="1345"/>
    </row>
    <row r="548" spans="2:35" ht="13.5" thickBot="1" x14ac:dyDescent="0.25">
      <c r="B548" s="41" t="s">
        <v>102</v>
      </c>
      <c r="C548" s="42" t="s">
        <v>162</v>
      </c>
      <c r="D548" s="1176" t="s">
        <v>87</v>
      </c>
      <c r="E548" s="1158"/>
      <c r="F548" s="48" t="s">
        <v>56</v>
      </c>
      <c r="G548" s="141" t="s">
        <v>29</v>
      </c>
      <c r="H548" s="26">
        <v>2007</v>
      </c>
      <c r="I548" s="1460"/>
      <c r="J548" s="122">
        <v>115</v>
      </c>
      <c r="K548" s="123">
        <v>115</v>
      </c>
      <c r="L548" s="123"/>
      <c r="M548" s="123"/>
      <c r="N548" s="792" t="str">
        <f t="shared" si="65"/>
        <v/>
      </c>
      <c r="O548" s="123">
        <v>115</v>
      </c>
      <c r="P548" s="123"/>
      <c r="Q548" s="123">
        <v>115</v>
      </c>
      <c r="R548" s="792">
        <f t="shared" si="66"/>
        <v>115</v>
      </c>
      <c r="S548" s="792">
        <f t="shared" si="67"/>
        <v>115</v>
      </c>
      <c r="T548" s="123"/>
      <c r="U548" s="123">
        <v>115</v>
      </c>
      <c r="V548" s="123"/>
      <c r="W548" s="123">
        <v>115</v>
      </c>
      <c r="X548" s="123"/>
      <c r="Y548" s="123">
        <v>115</v>
      </c>
      <c r="Z548" s="123">
        <v>114.5</v>
      </c>
      <c r="AA548" s="123">
        <v>110.1</v>
      </c>
      <c r="AB548" s="123">
        <v>105.1</v>
      </c>
      <c r="AC548" s="123">
        <v>99.7</v>
      </c>
      <c r="AD548" s="123">
        <v>93.6</v>
      </c>
      <c r="AE548" s="123">
        <v>87</v>
      </c>
      <c r="AF548" s="123">
        <v>79.8</v>
      </c>
      <c r="AG548" s="124">
        <v>72.099999999999994</v>
      </c>
      <c r="AH548" s="1345"/>
      <c r="AI548" s="1345"/>
    </row>
    <row r="549" spans="2:35" ht="13.5" thickBot="1" x14ac:dyDescent="0.25">
      <c r="B549" s="915"/>
      <c r="C549" s="916"/>
      <c r="D549" s="916"/>
      <c r="E549" s="916"/>
      <c r="F549" s="917"/>
      <c r="G549" s="912" t="s">
        <v>94</v>
      </c>
      <c r="H549" s="913"/>
      <c r="I549" s="913"/>
      <c r="J549" s="128">
        <f>MIN(J527:J548)</f>
        <v>105</v>
      </c>
      <c r="K549" s="126">
        <f>MIN(K527:K548)</f>
        <v>105</v>
      </c>
      <c r="L549" s="126">
        <f>MIN(L527:L548)</f>
        <v>105</v>
      </c>
      <c r="M549" s="126"/>
      <c r="N549" s="793">
        <f t="shared" si="65"/>
        <v>105</v>
      </c>
      <c r="O549" s="126">
        <f>MIN(O527:O548)</f>
        <v>105</v>
      </c>
      <c r="P549" s="126"/>
      <c r="Q549" s="126">
        <f>MIN(Q527:Q548)</f>
        <v>105</v>
      </c>
      <c r="R549" s="793">
        <f t="shared" si="66"/>
        <v>105</v>
      </c>
      <c r="S549" s="793">
        <f t="shared" si="67"/>
        <v>105</v>
      </c>
      <c r="T549" s="126"/>
      <c r="U549" s="126">
        <f>MIN(U527:U548)</f>
        <v>105</v>
      </c>
      <c r="V549" s="126"/>
      <c r="W549" s="126">
        <v>105</v>
      </c>
      <c r="X549" s="126"/>
      <c r="Y549" s="126">
        <v>105</v>
      </c>
      <c r="Z549" s="126">
        <v>104.5</v>
      </c>
      <c r="AA549" s="126">
        <v>100.1</v>
      </c>
      <c r="AB549" s="644">
        <v>95.1</v>
      </c>
      <c r="AC549" s="644">
        <v>89.7</v>
      </c>
      <c r="AD549" s="137"/>
      <c r="AE549" s="137"/>
      <c r="AF549" s="137"/>
      <c r="AG549" s="138"/>
      <c r="AH549" s="1345"/>
      <c r="AI549" s="1345"/>
    </row>
    <row r="550" spans="2:35" ht="13.5" thickBot="1" x14ac:dyDescent="0.25">
      <c r="B550" s="918"/>
      <c r="C550" s="919"/>
      <c r="D550" s="919"/>
      <c r="E550" s="919"/>
      <c r="F550" s="920"/>
      <c r="G550" s="912" t="s">
        <v>173</v>
      </c>
      <c r="H550" s="913"/>
      <c r="I550" s="913"/>
      <c r="J550" s="913"/>
      <c r="K550" s="913"/>
      <c r="L550" s="913"/>
      <c r="M550" s="913"/>
      <c r="N550" s="913"/>
      <c r="O550" s="913"/>
      <c r="P550" s="913"/>
      <c r="Q550" s="913"/>
      <c r="R550" s="913"/>
      <c r="S550" s="913"/>
      <c r="T550" s="913"/>
      <c r="U550" s="913"/>
      <c r="V550" s="1472"/>
      <c r="W550" s="130" t="s">
        <v>172</v>
      </c>
      <c r="X550" s="49"/>
      <c r="Y550" s="49" t="s">
        <v>172</v>
      </c>
      <c r="Z550" s="49" t="s">
        <v>172</v>
      </c>
      <c r="AA550" s="49" t="s">
        <v>172</v>
      </c>
      <c r="AB550" s="608" t="s">
        <v>172</v>
      </c>
      <c r="AC550" s="608" t="s">
        <v>172</v>
      </c>
      <c r="AD550" s="133"/>
      <c r="AE550" s="133"/>
      <c r="AF550" s="133"/>
      <c r="AG550" s="134"/>
      <c r="AH550" s="1346"/>
      <c r="AI550" s="1346"/>
    </row>
    <row r="551" spans="2:35" x14ac:dyDescent="0.2">
      <c r="B551" s="1206" t="s">
        <v>102</v>
      </c>
      <c r="C551" s="1208" t="s">
        <v>162</v>
      </c>
      <c r="D551" s="1208" t="s">
        <v>87</v>
      </c>
      <c r="E551" s="1360"/>
      <c r="F551" s="1215" t="s">
        <v>56</v>
      </c>
      <c r="G551" s="998" t="s">
        <v>29</v>
      </c>
      <c r="H551" s="395" t="s">
        <v>558</v>
      </c>
      <c r="I551" s="1409"/>
      <c r="J551" s="83"/>
      <c r="K551" s="5" t="s">
        <v>9</v>
      </c>
      <c r="L551" s="5"/>
      <c r="M551" s="5"/>
      <c r="N551" s="788" t="str">
        <f t="shared" ref="N551:N553" si="68">IF(M551="",IF(L551="","",(L551-(L551-O551)/($O$5-$L$5)*($N$5-$L$5))),(M551-(M551-O551)/($O$5-$M$5)*($N$5-$M$5)))</f>
        <v/>
      </c>
      <c r="O551" s="5"/>
      <c r="P551" s="5"/>
      <c r="Q551" s="5"/>
      <c r="R551" s="788" t="str">
        <f t="shared" ref="R551:R553" si="69">IF(Q551="","",(Q551-(Q551-U551)/($U$5-$Q$5)*($R$5-$Q$5)))</f>
        <v/>
      </c>
      <c r="S551" s="788" t="str">
        <f t="shared" ref="S551:S553" si="70">IF(Q551="","",(Q551-(Q551-U551)/($U$5-$Q$5)*($S$5-$Q$5)))</f>
        <v/>
      </c>
      <c r="T551" s="5"/>
      <c r="U551" s="5"/>
      <c r="V551" s="5"/>
      <c r="W551" s="5"/>
      <c r="X551" s="5"/>
      <c r="Y551" s="5"/>
      <c r="Z551" s="5"/>
      <c r="AA551" s="5"/>
      <c r="AB551" s="5"/>
      <c r="AC551" s="5"/>
      <c r="AD551" s="5"/>
      <c r="AE551" s="5"/>
      <c r="AF551" s="5"/>
      <c r="AG551" s="24"/>
      <c r="AH551" s="1149" t="s">
        <v>568</v>
      </c>
      <c r="AI551" s="1149" t="s">
        <v>569</v>
      </c>
    </row>
    <row r="552" spans="2:35" x14ac:dyDescent="0.2">
      <c r="B552" s="1207"/>
      <c r="C552" s="1267"/>
      <c r="D552" s="1267"/>
      <c r="E552" s="1267"/>
      <c r="F552" s="1216"/>
      <c r="G552" s="944"/>
      <c r="H552" s="64" t="s">
        <v>559</v>
      </c>
      <c r="I552" s="1410"/>
      <c r="J552" s="83"/>
      <c r="K552" s="5" t="s">
        <v>9</v>
      </c>
      <c r="L552" s="5"/>
      <c r="M552" s="5"/>
      <c r="N552" s="788" t="str">
        <f t="shared" si="68"/>
        <v/>
      </c>
      <c r="O552" s="5"/>
      <c r="P552" s="5"/>
      <c r="Q552" s="5"/>
      <c r="R552" s="788" t="str">
        <f t="shared" si="69"/>
        <v/>
      </c>
      <c r="S552" s="788" t="str">
        <f t="shared" si="70"/>
        <v/>
      </c>
      <c r="T552" s="5"/>
      <c r="U552" s="5"/>
      <c r="V552" s="5"/>
      <c r="W552" s="5"/>
      <c r="X552" s="5"/>
      <c r="Y552" s="5"/>
      <c r="Z552" s="5"/>
      <c r="AA552" s="5"/>
      <c r="AB552" s="5"/>
      <c r="AC552" s="5"/>
      <c r="AD552" s="5"/>
      <c r="AE552" s="5"/>
      <c r="AF552" s="5"/>
      <c r="AG552" s="24"/>
      <c r="AH552" s="1102"/>
      <c r="AI552" s="1102"/>
    </row>
    <row r="553" spans="2:35" ht="13.5" thickBot="1" x14ac:dyDescent="0.25">
      <c r="B553" s="396" t="s">
        <v>102</v>
      </c>
      <c r="C553" s="393" t="s">
        <v>556</v>
      </c>
      <c r="D553" s="1157" t="s">
        <v>87</v>
      </c>
      <c r="E553" s="1158"/>
      <c r="F553" s="401" t="s">
        <v>56</v>
      </c>
      <c r="G553" s="443" t="s">
        <v>29</v>
      </c>
      <c r="H553" s="26">
        <v>2010</v>
      </c>
      <c r="I553" s="1411"/>
      <c r="J553" s="405">
        <v>115</v>
      </c>
      <c r="K553" s="27">
        <v>115</v>
      </c>
      <c r="L553" s="27"/>
      <c r="M553" s="27"/>
      <c r="N553" s="791" t="str">
        <f t="shared" si="68"/>
        <v/>
      </c>
      <c r="O553" s="27">
        <v>115</v>
      </c>
      <c r="P553" s="27"/>
      <c r="Q553" s="27">
        <v>115</v>
      </c>
      <c r="R553" s="791">
        <f t="shared" si="69"/>
        <v>115</v>
      </c>
      <c r="S553" s="791">
        <f t="shared" si="70"/>
        <v>115</v>
      </c>
      <c r="T553" s="27"/>
      <c r="U553" s="27">
        <v>115</v>
      </c>
      <c r="V553" s="27"/>
      <c r="W553" s="27">
        <v>115</v>
      </c>
      <c r="X553" s="27"/>
      <c r="Y553" s="27">
        <v>115</v>
      </c>
      <c r="Z553" s="27">
        <v>114.5</v>
      </c>
      <c r="AA553" s="27">
        <v>110.1</v>
      </c>
      <c r="AB553" s="313">
        <v>105.1</v>
      </c>
      <c r="AC553" s="313">
        <v>99.7</v>
      </c>
      <c r="AD553" s="313">
        <v>93.6</v>
      </c>
      <c r="AE553" s="313">
        <v>87</v>
      </c>
      <c r="AF553" s="313">
        <v>79.8</v>
      </c>
      <c r="AG553" s="314">
        <v>72.099999999999994</v>
      </c>
      <c r="AH553" s="1103"/>
      <c r="AI553" s="1103"/>
    </row>
    <row r="554" spans="2:35" x14ac:dyDescent="0.2">
      <c r="B554" s="33"/>
      <c r="C554" s="33"/>
      <c r="D554" s="33"/>
      <c r="E554" s="33"/>
      <c r="F554" s="33"/>
      <c r="G554" s="33"/>
      <c r="H554" s="33"/>
      <c r="I554" s="15"/>
      <c r="J554" s="16"/>
      <c r="K554" s="16"/>
      <c r="L554" s="93"/>
      <c r="M554" s="93"/>
      <c r="N554" s="93"/>
      <c r="O554" s="93"/>
      <c r="P554" s="93"/>
      <c r="Q554" s="93"/>
      <c r="R554" s="93"/>
      <c r="S554" s="93"/>
      <c r="T554" s="93"/>
      <c r="U554" s="93"/>
      <c r="V554" s="93"/>
      <c r="W554" s="93"/>
      <c r="X554" s="93"/>
      <c r="Y554" s="93"/>
      <c r="Z554" s="93"/>
      <c r="AA554" s="93"/>
      <c r="AB554" s="93"/>
      <c r="AC554" s="93"/>
      <c r="AD554" s="93"/>
      <c r="AE554" s="93"/>
      <c r="AF554" s="93"/>
      <c r="AG554" s="93"/>
      <c r="AH554" s="93"/>
      <c r="AI554" s="93"/>
    </row>
    <row r="555" spans="2:35" ht="13.5" thickBot="1" x14ac:dyDescent="0.25">
      <c r="B555" s="33"/>
      <c r="C555" s="33"/>
      <c r="D555" s="33"/>
      <c r="E555" s="33"/>
      <c r="F555" s="33"/>
      <c r="G555" s="33"/>
      <c r="H555" s="33"/>
      <c r="I555" s="15"/>
      <c r="J555" s="16"/>
      <c r="K555" s="16"/>
      <c r="L555" s="93"/>
      <c r="M555" s="93"/>
      <c r="N555" s="93"/>
      <c r="O555" s="93"/>
      <c r="P555" s="93"/>
      <c r="Q555" s="93"/>
      <c r="R555" s="93"/>
      <c r="S555" s="93"/>
      <c r="T555" s="93"/>
      <c r="U555" s="93"/>
      <c r="V555" s="93"/>
      <c r="W555" s="93"/>
      <c r="X555" s="93"/>
      <c r="Y555" s="93"/>
      <c r="Z555" s="93"/>
      <c r="AA555" s="93"/>
      <c r="AB555" s="93"/>
      <c r="AC555" s="93"/>
      <c r="AD555" s="93"/>
      <c r="AE555" s="93"/>
      <c r="AF555" s="93"/>
      <c r="AG555" s="93"/>
      <c r="AH555" s="93"/>
      <c r="AI555" s="93"/>
    </row>
    <row r="556" spans="2:35" ht="12.75" customHeight="1" x14ac:dyDescent="0.2">
      <c r="B556" s="1449" t="s">
        <v>125</v>
      </c>
      <c r="C556" s="1450"/>
      <c r="D556" s="1450"/>
      <c r="E556" s="1450"/>
      <c r="F556" s="1450"/>
      <c r="G556" s="1450"/>
      <c r="H556" s="1450"/>
      <c r="I556" s="1451"/>
      <c r="J556" s="921" t="s">
        <v>95</v>
      </c>
      <c r="K556" s="922"/>
      <c r="L556" s="922"/>
      <c r="M556" s="922"/>
      <c r="N556" s="922"/>
      <c r="O556" s="922"/>
      <c r="P556" s="922"/>
      <c r="Q556" s="922"/>
      <c r="R556" s="922"/>
      <c r="S556" s="922"/>
      <c r="T556" s="922"/>
      <c r="U556" s="922"/>
      <c r="V556" s="922"/>
      <c r="W556" s="922"/>
      <c r="X556" s="922"/>
      <c r="Y556" s="922"/>
      <c r="Z556" s="922"/>
      <c r="AA556" s="922"/>
      <c r="AB556" s="922"/>
      <c r="AC556" s="922"/>
      <c r="AD556" s="922"/>
      <c r="AE556" s="922"/>
      <c r="AF556" s="922"/>
      <c r="AG556" s="923"/>
      <c r="AH556" s="1339" t="s">
        <v>473</v>
      </c>
      <c r="AI556" s="1339" t="s">
        <v>472</v>
      </c>
    </row>
    <row r="557" spans="2:35" x14ac:dyDescent="0.2">
      <c r="B557" s="1452"/>
      <c r="C557" s="1453"/>
      <c r="D557" s="1453"/>
      <c r="E557" s="1453"/>
      <c r="F557" s="1453"/>
      <c r="G557" s="1453"/>
      <c r="H557" s="1453"/>
      <c r="I557" s="1454"/>
      <c r="J557" s="1474" t="s">
        <v>168</v>
      </c>
      <c r="K557" s="1475"/>
      <c r="L557" s="1475"/>
      <c r="M557" s="1475"/>
      <c r="N557" s="1475"/>
      <c r="O557" s="1475"/>
      <c r="P557" s="1475"/>
      <c r="Q557" s="1475"/>
      <c r="R557" s="1475"/>
      <c r="S557" s="1475"/>
      <c r="T557" s="1475"/>
      <c r="U557" s="1475"/>
      <c r="V557" s="1475"/>
      <c r="W557" s="1475"/>
      <c r="X557" s="1475"/>
      <c r="Y557" s="1475"/>
      <c r="Z557" s="1475"/>
      <c r="AA557" s="1475"/>
      <c r="AB557" s="1475"/>
      <c r="AC557" s="1475"/>
      <c r="AD557" s="1475"/>
      <c r="AE557" s="1475"/>
      <c r="AF557" s="1475"/>
      <c r="AG557" s="1476"/>
      <c r="AH557" s="1345"/>
      <c r="AI557" s="1345"/>
    </row>
    <row r="558" spans="2:35" ht="13.5" thickBot="1" x14ac:dyDescent="0.25">
      <c r="B558" s="1455"/>
      <c r="C558" s="1456"/>
      <c r="D558" s="1456"/>
      <c r="E558" s="1456"/>
      <c r="F558" s="1456"/>
      <c r="G558" s="1456"/>
      <c r="H558" s="1456"/>
      <c r="I558" s="1457"/>
      <c r="J558" s="949"/>
      <c r="K558" s="950"/>
      <c r="L558" s="950"/>
      <c r="M558" s="950"/>
      <c r="N558" s="950"/>
      <c r="O558" s="950"/>
      <c r="P558" s="950"/>
      <c r="Q558" s="950"/>
      <c r="R558" s="950"/>
      <c r="S558" s="950"/>
      <c r="T558" s="950"/>
      <c r="U558" s="950"/>
      <c r="V558" s="950"/>
      <c r="W558" s="950"/>
      <c r="X558" s="950"/>
      <c r="Y558" s="950"/>
      <c r="Z558" s="950"/>
      <c r="AA558" s="950"/>
      <c r="AB558" s="950"/>
      <c r="AC558" s="950"/>
      <c r="AD558" s="950"/>
      <c r="AE558" s="950"/>
      <c r="AF558" s="950"/>
      <c r="AG558" s="951"/>
      <c r="AH558" s="1345"/>
      <c r="AI558" s="1345"/>
    </row>
    <row r="559" spans="2:35" ht="13.5" thickBot="1" x14ac:dyDescent="0.25">
      <c r="B559" s="51" t="s">
        <v>41</v>
      </c>
      <c r="C559" s="52" t="s">
        <v>42</v>
      </c>
      <c r="D559" s="971" t="s">
        <v>43</v>
      </c>
      <c r="E559" s="997"/>
      <c r="F559" s="53" t="s">
        <v>47</v>
      </c>
      <c r="G559" s="54" t="s">
        <v>30</v>
      </c>
      <c r="H559" s="55" t="s">
        <v>31</v>
      </c>
      <c r="I559" s="86" t="s">
        <v>2</v>
      </c>
      <c r="J559" s="87" t="s">
        <v>3</v>
      </c>
      <c r="K559" s="88" t="s">
        <v>5</v>
      </c>
      <c r="L559" s="89">
        <v>100</v>
      </c>
      <c r="M559" s="55">
        <v>150</v>
      </c>
      <c r="N559" s="783">
        <v>176</v>
      </c>
      <c r="O559" s="55">
        <v>200</v>
      </c>
      <c r="P559" s="55">
        <v>250</v>
      </c>
      <c r="Q559" s="55">
        <v>300</v>
      </c>
      <c r="R559" s="783">
        <v>302</v>
      </c>
      <c r="S559" s="783">
        <v>340</v>
      </c>
      <c r="T559" s="55">
        <v>350</v>
      </c>
      <c r="U559" s="55">
        <v>400</v>
      </c>
      <c r="V559" s="55">
        <v>450</v>
      </c>
      <c r="W559" s="55">
        <v>500</v>
      </c>
      <c r="X559" s="55">
        <v>550</v>
      </c>
      <c r="Y559" s="55">
        <v>600</v>
      </c>
      <c r="Z559" s="55">
        <v>650</v>
      </c>
      <c r="AA559" s="55">
        <v>700</v>
      </c>
      <c r="AB559" s="55">
        <v>750</v>
      </c>
      <c r="AC559" s="55">
        <v>800</v>
      </c>
      <c r="AD559" s="55">
        <v>850</v>
      </c>
      <c r="AE559" s="55">
        <v>900</v>
      </c>
      <c r="AF559" s="55">
        <v>950</v>
      </c>
      <c r="AG559" s="86">
        <v>1000</v>
      </c>
      <c r="AH559" s="1345"/>
      <c r="AI559" s="1345"/>
    </row>
    <row r="560" spans="2:35" ht="12.75" customHeight="1" x14ac:dyDescent="0.2">
      <c r="B560" s="1188" t="s">
        <v>111</v>
      </c>
      <c r="C560" s="1189" t="s">
        <v>121</v>
      </c>
      <c r="D560" s="1006" t="s">
        <v>113</v>
      </c>
      <c r="E560" s="1007"/>
      <c r="F560" s="1285" t="s">
        <v>96</v>
      </c>
      <c r="G560" s="1179" t="s">
        <v>29</v>
      </c>
      <c r="H560" s="31">
        <v>1989</v>
      </c>
      <c r="I560" s="1458" t="s">
        <v>570</v>
      </c>
      <c r="J560" s="102">
        <v>105</v>
      </c>
      <c r="K560" s="125">
        <v>105</v>
      </c>
      <c r="L560" s="20">
        <v>105</v>
      </c>
      <c r="M560" s="20"/>
      <c r="N560" s="788">
        <f>IF(M560="",IF(L560="","",(L560-(L560-O560)/($O$5-$L$5)*($N$5-$L$5))),(M560-(M560-O560)/($O$5-$M$5)*($N$5-$M$5)))</f>
        <v>105</v>
      </c>
      <c r="O560" s="20">
        <v>105</v>
      </c>
      <c r="P560" s="20"/>
      <c r="Q560" s="20">
        <v>105</v>
      </c>
      <c r="R560" s="788">
        <f>IF(Q560="","",(Q560-(Q560-U560)/($U$5-$Q$5)*($R$5-$Q$5)))</f>
        <v>105</v>
      </c>
      <c r="S560" s="788">
        <f>IF(Q560="","",(Q560-(Q560-U560)/($U$5-$Q$5)*($S$5-$Q$5)))</f>
        <v>105</v>
      </c>
      <c r="T560" s="20"/>
      <c r="U560" s="20">
        <v>105</v>
      </c>
      <c r="V560" s="20"/>
      <c r="W560" s="20"/>
      <c r="X560" s="20"/>
      <c r="Y560" s="20"/>
      <c r="Z560" s="20"/>
      <c r="AA560" s="20"/>
      <c r="AB560" s="20"/>
      <c r="AC560" s="20"/>
      <c r="AD560" s="20"/>
      <c r="AE560" s="20"/>
      <c r="AF560" s="20"/>
      <c r="AG560" s="21"/>
      <c r="AH560" s="1345"/>
      <c r="AI560" s="1345"/>
    </row>
    <row r="561" spans="2:35" x14ac:dyDescent="0.2">
      <c r="B561" s="925"/>
      <c r="C561" s="928"/>
      <c r="D561" s="932"/>
      <c r="E561" s="933"/>
      <c r="F561" s="940"/>
      <c r="G561" s="962"/>
      <c r="H561" s="10" t="s">
        <v>32</v>
      </c>
      <c r="I561" s="1459"/>
      <c r="J561" s="79"/>
      <c r="K561" s="5" t="s">
        <v>9</v>
      </c>
      <c r="L561" s="5"/>
      <c r="M561" s="5"/>
      <c r="N561" s="788" t="str">
        <f t="shared" ref="N561:N586" si="71">IF(M561="",IF(L561="","",(L561-(L561-O561)/($O$5-$L$5)*($N$5-$L$5))),(M561-(M561-O561)/($O$5-$M$5)*($N$5-$M$5)))</f>
        <v/>
      </c>
      <c r="O561" s="5"/>
      <c r="P561" s="5"/>
      <c r="Q561" s="5"/>
      <c r="R561" s="788" t="str">
        <f t="shared" ref="R561:R582" si="72">IF(Q561="","",(Q561-(Q561-U561)/($U$5-$Q$5)*($R$5-$Q$5)))</f>
        <v/>
      </c>
      <c r="S561" s="788" t="str">
        <f t="shared" ref="S561:S582" si="73">IF(Q561="","",(Q561-(Q561-U561)/($U$5-$Q$5)*($S$5-$Q$5)))</f>
        <v/>
      </c>
      <c r="T561" s="5"/>
      <c r="U561" s="5"/>
      <c r="V561" s="5"/>
      <c r="W561" s="5"/>
      <c r="X561" s="5"/>
      <c r="Y561" s="5"/>
      <c r="Z561" s="5"/>
      <c r="AA561" s="5"/>
      <c r="AB561" s="5"/>
      <c r="AC561" s="5"/>
      <c r="AD561" s="5"/>
      <c r="AE561" s="5"/>
      <c r="AF561" s="5"/>
      <c r="AG561" s="24"/>
      <c r="AH561" s="1345"/>
      <c r="AI561" s="1345"/>
    </row>
    <row r="562" spans="2:35" x14ac:dyDescent="0.2">
      <c r="B562" s="925" t="s">
        <v>112</v>
      </c>
      <c r="C562" s="928" t="s">
        <v>120</v>
      </c>
      <c r="D562" s="932"/>
      <c r="E562" s="933"/>
      <c r="F562" s="940"/>
      <c r="G562" s="962"/>
      <c r="H562" s="10" t="s">
        <v>35</v>
      </c>
      <c r="I562" s="1459"/>
      <c r="J562" s="79"/>
      <c r="K562" s="5" t="s">
        <v>9</v>
      </c>
      <c r="L562" s="5"/>
      <c r="M562" s="5"/>
      <c r="N562" s="788" t="str">
        <f t="shared" si="71"/>
        <v/>
      </c>
      <c r="O562" s="5"/>
      <c r="P562" s="5"/>
      <c r="Q562" s="5"/>
      <c r="R562" s="788" t="str">
        <f t="shared" si="72"/>
        <v/>
      </c>
      <c r="S562" s="788" t="str">
        <f t="shared" si="73"/>
        <v/>
      </c>
      <c r="T562" s="5"/>
      <c r="U562" s="5"/>
      <c r="V562" s="5"/>
      <c r="W562" s="5"/>
      <c r="X562" s="5"/>
      <c r="Y562" s="5"/>
      <c r="Z562" s="5"/>
      <c r="AA562" s="5"/>
      <c r="AB562" s="5"/>
      <c r="AC562" s="5"/>
      <c r="AD562" s="5"/>
      <c r="AE562" s="5"/>
      <c r="AF562" s="5"/>
      <c r="AG562" s="24"/>
      <c r="AH562" s="1345"/>
      <c r="AI562" s="1345"/>
    </row>
    <row r="563" spans="2:35" x14ac:dyDescent="0.2">
      <c r="B563" s="985"/>
      <c r="C563" s="986"/>
      <c r="D563" s="945"/>
      <c r="E563" s="946"/>
      <c r="F563" s="948"/>
      <c r="G563" s="963"/>
      <c r="H563" s="10" t="s">
        <v>10</v>
      </c>
      <c r="I563" s="1459"/>
      <c r="J563" s="106"/>
      <c r="K563" s="104" t="s">
        <v>9</v>
      </c>
      <c r="L563" s="104"/>
      <c r="M563" s="104"/>
      <c r="N563" s="788" t="str">
        <f t="shared" si="71"/>
        <v/>
      </c>
      <c r="O563" s="104"/>
      <c r="P563" s="104"/>
      <c r="Q563" s="104"/>
      <c r="R563" s="788" t="str">
        <f t="shared" si="72"/>
        <v/>
      </c>
      <c r="S563" s="788" t="str">
        <f t="shared" si="73"/>
        <v/>
      </c>
      <c r="T563" s="104"/>
      <c r="U563" s="104"/>
      <c r="V563" s="104"/>
      <c r="W563" s="104"/>
      <c r="X563" s="104"/>
      <c r="Y563" s="104"/>
      <c r="Z563" s="104"/>
      <c r="AA563" s="104"/>
      <c r="AB563" s="104"/>
      <c r="AC563" s="104"/>
      <c r="AD563" s="104"/>
      <c r="AE563" s="104"/>
      <c r="AF563" s="104"/>
      <c r="AG563" s="105"/>
      <c r="AH563" s="1345"/>
      <c r="AI563" s="1345"/>
    </row>
    <row r="564" spans="2:35" ht="14.25" customHeight="1" x14ac:dyDescent="0.2">
      <c r="B564" s="925" t="s">
        <v>111</v>
      </c>
      <c r="C564" s="1243" t="s">
        <v>131</v>
      </c>
      <c r="D564" s="930" t="s">
        <v>176</v>
      </c>
      <c r="E564" s="931"/>
      <c r="F564" s="939" t="s">
        <v>56</v>
      </c>
      <c r="G564" s="961" t="s">
        <v>29</v>
      </c>
      <c r="H564" s="10">
        <v>1992</v>
      </c>
      <c r="I564" s="1459"/>
      <c r="J564" s="78">
        <v>105</v>
      </c>
      <c r="K564" s="1"/>
      <c r="L564" s="2">
        <v>105</v>
      </c>
      <c r="M564" s="2"/>
      <c r="N564" s="788">
        <f t="shared" si="71"/>
        <v>105</v>
      </c>
      <c r="O564" s="2">
        <v>105</v>
      </c>
      <c r="P564" s="2"/>
      <c r="Q564" s="2">
        <v>105</v>
      </c>
      <c r="R564" s="788">
        <f t="shared" si="72"/>
        <v>105</v>
      </c>
      <c r="S564" s="788">
        <f t="shared" si="73"/>
        <v>105</v>
      </c>
      <c r="T564" s="2"/>
      <c r="U564" s="2">
        <v>105</v>
      </c>
      <c r="V564" s="2"/>
      <c r="W564" s="2"/>
      <c r="X564" s="2"/>
      <c r="Y564" s="2"/>
      <c r="Z564" s="2"/>
      <c r="AA564" s="2"/>
      <c r="AB564" s="2"/>
      <c r="AC564" s="2"/>
      <c r="AD564" s="2"/>
      <c r="AE564" s="2"/>
      <c r="AF564" s="2"/>
      <c r="AG564" s="23"/>
      <c r="AH564" s="1345"/>
      <c r="AI564" s="1345"/>
    </row>
    <row r="565" spans="2:35" ht="12.75" customHeight="1" x14ac:dyDescent="0.2">
      <c r="B565" s="925"/>
      <c r="C565" s="1244"/>
      <c r="D565" s="932"/>
      <c r="E565" s="933"/>
      <c r="F565" s="940"/>
      <c r="G565" s="962"/>
      <c r="H565" s="10" t="s">
        <v>11</v>
      </c>
      <c r="I565" s="1459"/>
      <c r="J565" s="79"/>
      <c r="K565" s="5" t="s">
        <v>9</v>
      </c>
      <c r="L565" s="5"/>
      <c r="M565" s="5"/>
      <c r="N565" s="788" t="str">
        <f t="shared" si="71"/>
        <v/>
      </c>
      <c r="O565" s="5"/>
      <c r="P565" s="5"/>
      <c r="Q565" s="5"/>
      <c r="R565" s="788" t="str">
        <f t="shared" si="72"/>
        <v/>
      </c>
      <c r="S565" s="788" t="str">
        <f t="shared" si="73"/>
        <v/>
      </c>
      <c r="T565" s="5"/>
      <c r="U565" s="5"/>
      <c r="V565" s="5"/>
      <c r="W565" s="5"/>
      <c r="X565" s="5"/>
      <c r="Y565" s="5"/>
      <c r="Z565" s="5"/>
      <c r="AA565" s="5"/>
      <c r="AB565" s="5"/>
      <c r="AC565" s="5"/>
      <c r="AD565" s="5"/>
      <c r="AE565" s="5"/>
      <c r="AF565" s="5"/>
      <c r="AG565" s="24"/>
      <c r="AH565" s="1345"/>
      <c r="AI565" s="1345"/>
    </row>
    <row r="566" spans="2:35" ht="12.75" customHeight="1" x14ac:dyDescent="0.2">
      <c r="B566" s="925" t="s">
        <v>112</v>
      </c>
      <c r="C566" s="928" t="s">
        <v>123</v>
      </c>
      <c r="D566" s="932"/>
      <c r="E566" s="933"/>
      <c r="F566" s="940"/>
      <c r="G566" s="962"/>
      <c r="H566" s="10" t="s">
        <v>12</v>
      </c>
      <c r="I566" s="1459"/>
      <c r="J566" s="79"/>
      <c r="K566" s="5" t="s">
        <v>9</v>
      </c>
      <c r="L566" s="5"/>
      <c r="M566" s="5"/>
      <c r="N566" s="788" t="str">
        <f t="shared" si="71"/>
        <v/>
      </c>
      <c r="O566" s="5"/>
      <c r="P566" s="5"/>
      <c r="Q566" s="5"/>
      <c r="R566" s="788" t="str">
        <f t="shared" si="72"/>
        <v/>
      </c>
      <c r="S566" s="788" t="str">
        <f t="shared" si="73"/>
        <v/>
      </c>
      <c r="T566" s="5"/>
      <c r="U566" s="5"/>
      <c r="V566" s="5"/>
      <c r="W566" s="5"/>
      <c r="X566" s="5"/>
      <c r="Y566" s="5"/>
      <c r="Z566" s="5"/>
      <c r="AA566" s="5"/>
      <c r="AB566" s="5"/>
      <c r="AC566" s="5"/>
      <c r="AD566" s="5"/>
      <c r="AE566" s="5"/>
      <c r="AF566" s="5"/>
      <c r="AG566" s="24"/>
      <c r="AH566" s="1345"/>
      <c r="AI566" s="1345"/>
    </row>
    <row r="567" spans="2:35" ht="12" customHeight="1" x14ac:dyDescent="0.2">
      <c r="B567" s="985"/>
      <c r="C567" s="986"/>
      <c r="D567" s="945"/>
      <c r="E567" s="946"/>
      <c r="F567" s="948"/>
      <c r="G567" s="963"/>
      <c r="H567" s="10" t="s">
        <v>13</v>
      </c>
      <c r="I567" s="1459"/>
      <c r="J567" s="79"/>
      <c r="K567" s="5" t="s">
        <v>9</v>
      </c>
      <c r="L567" s="5"/>
      <c r="M567" s="5"/>
      <c r="N567" s="788" t="str">
        <f t="shared" si="71"/>
        <v/>
      </c>
      <c r="O567" s="5"/>
      <c r="P567" s="5"/>
      <c r="Q567" s="5"/>
      <c r="R567" s="788" t="str">
        <f t="shared" si="72"/>
        <v/>
      </c>
      <c r="S567" s="788" t="str">
        <f t="shared" si="73"/>
        <v/>
      </c>
      <c r="T567" s="5"/>
      <c r="U567" s="5"/>
      <c r="V567" s="5"/>
      <c r="W567" s="5"/>
      <c r="X567" s="5"/>
      <c r="Y567" s="5"/>
      <c r="Z567" s="5"/>
      <c r="AA567" s="5"/>
      <c r="AB567" s="5"/>
      <c r="AC567" s="5"/>
      <c r="AD567" s="5"/>
      <c r="AE567" s="5"/>
      <c r="AF567" s="5"/>
      <c r="AG567" s="24"/>
      <c r="AH567" s="1345"/>
      <c r="AI567" s="1345"/>
    </row>
    <row r="568" spans="2:35" ht="12.75" customHeight="1" x14ac:dyDescent="0.2">
      <c r="B568" s="924" t="s">
        <v>111</v>
      </c>
      <c r="C568" s="1243" t="s">
        <v>132</v>
      </c>
      <c r="D568" s="930" t="s">
        <v>133</v>
      </c>
      <c r="E568" s="931"/>
      <c r="F568" s="939" t="s">
        <v>56</v>
      </c>
      <c r="G568" s="961" t="s">
        <v>29</v>
      </c>
      <c r="H568" s="10">
        <v>1995</v>
      </c>
      <c r="I568" s="1459"/>
      <c r="J568" s="78">
        <v>105</v>
      </c>
      <c r="K568" s="1"/>
      <c r="L568" s="2">
        <v>105</v>
      </c>
      <c r="M568" s="2"/>
      <c r="N568" s="788">
        <f t="shared" si="71"/>
        <v>105</v>
      </c>
      <c r="O568" s="2">
        <v>105</v>
      </c>
      <c r="P568" s="2"/>
      <c r="Q568" s="2">
        <v>105</v>
      </c>
      <c r="R568" s="788">
        <f t="shared" si="72"/>
        <v>105</v>
      </c>
      <c r="S568" s="788">
        <f t="shared" si="73"/>
        <v>105</v>
      </c>
      <c r="T568" s="2"/>
      <c r="U568" s="2">
        <v>105</v>
      </c>
      <c r="V568" s="2"/>
      <c r="W568" s="2"/>
      <c r="X568" s="2"/>
      <c r="Y568" s="2"/>
      <c r="Z568" s="2"/>
      <c r="AA568" s="2"/>
      <c r="AB568" s="2"/>
      <c r="AC568" s="2"/>
      <c r="AD568" s="2"/>
      <c r="AE568" s="2"/>
      <c r="AF568" s="2"/>
      <c r="AG568" s="23"/>
      <c r="AH568" s="1345"/>
      <c r="AI568" s="1345"/>
    </row>
    <row r="569" spans="2:35" x14ac:dyDescent="0.2">
      <c r="B569" s="925"/>
      <c r="C569" s="1244"/>
      <c r="D569" s="932"/>
      <c r="E569" s="933"/>
      <c r="F569" s="940"/>
      <c r="G569" s="962"/>
      <c r="H569" s="10" t="s">
        <v>26</v>
      </c>
      <c r="I569" s="1459"/>
      <c r="J569" s="79"/>
      <c r="K569" s="5" t="s">
        <v>9</v>
      </c>
      <c r="L569" s="5"/>
      <c r="M569" s="5"/>
      <c r="N569" s="788" t="str">
        <f t="shared" si="71"/>
        <v/>
      </c>
      <c r="O569" s="5"/>
      <c r="P569" s="5"/>
      <c r="Q569" s="5"/>
      <c r="R569" s="788" t="str">
        <f t="shared" si="72"/>
        <v/>
      </c>
      <c r="S569" s="788" t="str">
        <f t="shared" si="73"/>
        <v/>
      </c>
      <c r="T569" s="5"/>
      <c r="U569" s="5"/>
      <c r="V569" s="5"/>
      <c r="W569" s="5"/>
      <c r="X569" s="5"/>
      <c r="Y569" s="5"/>
      <c r="Z569" s="5"/>
      <c r="AA569" s="5"/>
      <c r="AB569" s="5"/>
      <c r="AC569" s="5"/>
      <c r="AD569" s="5"/>
      <c r="AE569" s="5"/>
      <c r="AF569" s="5"/>
      <c r="AG569" s="24"/>
      <c r="AH569" s="1345"/>
      <c r="AI569" s="1345"/>
    </row>
    <row r="570" spans="2:35" x14ac:dyDescent="0.2">
      <c r="B570" s="925"/>
      <c r="C570" s="928" t="s">
        <v>126</v>
      </c>
      <c r="D570" s="932"/>
      <c r="E570" s="933"/>
      <c r="F570" s="940"/>
      <c r="G570" s="962"/>
      <c r="H570" s="10" t="s">
        <v>15</v>
      </c>
      <c r="I570" s="1459"/>
      <c r="J570" s="79"/>
      <c r="K570" s="5" t="s">
        <v>9</v>
      </c>
      <c r="L570" s="5"/>
      <c r="M570" s="5"/>
      <c r="N570" s="788" t="str">
        <f t="shared" si="71"/>
        <v/>
      </c>
      <c r="O570" s="5"/>
      <c r="P570" s="5"/>
      <c r="Q570" s="5"/>
      <c r="R570" s="788" t="str">
        <f t="shared" si="72"/>
        <v/>
      </c>
      <c r="S570" s="788" t="str">
        <f t="shared" si="73"/>
        <v/>
      </c>
      <c r="T570" s="5"/>
      <c r="U570" s="5"/>
      <c r="V570" s="5"/>
      <c r="W570" s="5"/>
      <c r="X570" s="5"/>
      <c r="Y570" s="5"/>
      <c r="Z570" s="5"/>
      <c r="AA570" s="5"/>
      <c r="AB570" s="5"/>
      <c r="AC570" s="5"/>
      <c r="AD570" s="5"/>
      <c r="AE570" s="5"/>
      <c r="AF570" s="5"/>
      <c r="AG570" s="24"/>
      <c r="AH570" s="1345"/>
      <c r="AI570" s="1345"/>
    </row>
    <row r="571" spans="2:35" x14ac:dyDescent="0.2">
      <c r="B571" s="985"/>
      <c r="C571" s="986"/>
      <c r="D571" s="945"/>
      <c r="E571" s="946"/>
      <c r="F571" s="948"/>
      <c r="G571" s="963"/>
      <c r="H571" s="10" t="s">
        <v>27</v>
      </c>
      <c r="I571" s="1459"/>
      <c r="J571" s="79"/>
      <c r="K571" s="5" t="s">
        <v>9</v>
      </c>
      <c r="L571" s="5"/>
      <c r="M571" s="5"/>
      <c r="N571" s="788" t="str">
        <f t="shared" si="71"/>
        <v/>
      </c>
      <c r="O571" s="5"/>
      <c r="P571" s="5"/>
      <c r="Q571" s="5"/>
      <c r="R571" s="788" t="str">
        <f t="shared" si="72"/>
        <v/>
      </c>
      <c r="S571" s="788" t="str">
        <f t="shared" si="73"/>
        <v/>
      </c>
      <c r="T571" s="5"/>
      <c r="U571" s="5"/>
      <c r="V571" s="5"/>
      <c r="W571" s="5"/>
      <c r="X571" s="5"/>
      <c r="Y571" s="5"/>
      <c r="Z571" s="5"/>
      <c r="AA571" s="5"/>
      <c r="AB571" s="5"/>
      <c r="AC571" s="5"/>
      <c r="AD571" s="5"/>
      <c r="AE571" s="5"/>
      <c r="AF571" s="5"/>
      <c r="AG571" s="24"/>
      <c r="AH571" s="1345"/>
      <c r="AI571" s="1345"/>
    </row>
    <row r="572" spans="2:35" ht="12.75" customHeight="1" x14ac:dyDescent="0.2">
      <c r="B572" s="1185" t="s">
        <v>111</v>
      </c>
      <c r="C572" s="927" t="s">
        <v>165</v>
      </c>
      <c r="D572" s="930" t="s">
        <v>134</v>
      </c>
      <c r="E572" s="931"/>
      <c r="F572" s="939" t="s">
        <v>56</v>
      </c>
      <c r="G572" s="961" t="s">
        <v>29</v>
      </c>
      <c r="H572" s="10">
        <v>1998</v>
      </c>
      <c r="I572" s="1459"/>
      <c r="J572" s="78">
        <v>105</v>
      </c>
      <c r="K572" s="1"/>
      <c r="L572" s="2">
        <v>105</v>
      </c>
      <c r="M572" s="2"/>
      <c r="N572" s="788">
        <f t="shared" si="71"/>
        <v>105</v>
      </c>
      <c r="O572" s="2">
        <v>105</v>
      </c>
      <c r="P572" s="2"/>
      <c r="Q572" s="2">
        <v>105</v>
      </c>
      <c r="R572" s="788">
        <f t="shared" si="72"/>
        <v>105</v>
      </c>
      <c r="S572" s="788">
        <f t="shared" si="73"/>
        <v>105</v>
      </c>
      <c r="T572" s="2"/>
      <c r="U572" s="2">
        <v>105</v>
      </c>
      <c r="V572" s="5"/>
      <c r="W572" s="5"/>
      <c r="X572" s="5"/>
      <c r="Y572" s="5"/>
      <c r="Z572" s="5"/>
      <c r="AA572" s="5"/>
      <c r="AB572" s="5"/>
      <c r="AC572" s="5"/>
      <c r="AD572" s="5"/>
      <c r="AE572" s="5"/>
      <c r="AF572" s="5"/>
      <c r="AG572" s="24"/>
      <c r="AH572" s="1345"/>
      <c r="AI572" s="1345"/>
    </row>
    <row r="573" spans="2:35" x14ac:dyDescent="0.2">
      <c r="B573" s="1155"/>
      <c r="C573" s="928"/>
      <c r="D573" s="932"/>
      <c r="E573" s="933"/>
      <c r="F573" s="940"/>
      <c r="G573" s="962"/>
      <c r="H573" s="10" t="s">
        <v>17</v>
      </c>
      <c r="I573" s="1459"/>
      <c r="J573" s="79"/>
      <c r="K573" s="5" t="s">
        <v>9</v>
      </c>
      <c r="L573" s="5"/>
      <c r="M573" s="5"/>
      <c r="N573" s="788" t="str">
        <f t="shared" si="71"/>
        <v/>
      </c>
      <c r="O573" s="5"/>
      <c r="P573" s="5"/>
      <c r="Q573" s="5"/>
      <c r="R573" s="788" t="str">
        <f t="shared" si="72"/>
        <v/>
      </c>
      <c r="S573" s="788" t="str">
        <f t="shared" si="73"/>
        <v/>
      </c>
      <c r="T573" s="5"/>
      <c r="U573" s="5"/>
      <c r="V573" s="5"/>
      <c r="W573" s="5"/>
      <c r="X573" s="5"/>
      <c r="Y573" s="5"/>
      <c r="Z573" s="5"/>
      <c r="AA573" s="5"/>
      <c r="AB573" s="5"/>
      <c r="AC573" s="5"/>
      <c r="AD573" s="5"/>
      <c r="AE573" s="5"/>
      <c r="AF573" s="5"/>
      <c r="AG573" s="24"/>
      <c r="AH573" s="1345"/>
      <c r="AI573" s="1345"/>
    </row>
    <row r="574" spans="2:35" ht="25.5" x14ac:dyDescent="0.2">
      <c r="B574" s="1156"/>
      <c r="C574" s="96" t="s">
        <v>166</v>
      </c>
      <c r="D574" s="945"/>
      <c r="E574" s="946"/>
      <c r="F574" s="948"/>
      <c r="G574" s="963"/>
      <c r="H574" s="10" t="s">
        <v>18</v>
      </c>
      <c r="I574" s="1459"/>
      <c r="J574" s="79"/>
      <c r="K574" s="5" t="s">
        <v>9</v>
      </c>
      <c r="L574" s="5"/>
      <c r="M574" s="5"/>
      <c r="N574" s="788" t="str">
        <f t="shared" si="71"/>
        <v/>
      </c>
      <c r="O574" s="5"/>
      <c r="P574" s="5"/>
      <c r="Q574" s="5"/>
      <c r="R574" s="788" t="str">
        <f t="shared" si="72"/>
        <v/>
      </c>
      <c r="S574" s="788" t="str">
        <f t="shared" si="73"/>
        <v/>
      </c>
      <c r="T574" s="5"/>
      <c r="U574" s="5"/>
      <c r="V574" s="5"/>
      <c r="W574" s="5"/>
      <c r="X574" s="5"/>
      <c r="Y574" s="5"/>
      <c r="Z574" s="5"/>
      <c r="AA574" s="5"/>
      <c r="AB574" s="5"/>
      <c r="AC574" s="5"/>
      <c r="AD574" s="5"/>
      <c r="AE574" s="5"/>
      <c r="AF574" s="5"/>
      <c r="AG574" s="24"/>
      <c r="AH574" s="1345"/>
      <c r="AI574" s="1345"/>
    </row>
    <row r="575" spans="2:35" ht="12.75" customHeight="1" x14ac:dyDescent="0.2">
      <c r="B575" s="1185" t="s">
        <v>111</v>
      </c>
      <c r="C575" s="1058" t="s">
        <v>167</v>
      </c>
      <c r="D575" s="1270" t="s">
        <v>156</v>
      </c>
      <c r="E575" s="931"/>
      <c r="F575" s="939" t="s">
        <v>56</v>
      </c>
      <c r="G575" s="961" t="s">
        <v>29</v>
      </c>
      <c r="H575" s="1">
        <v>2001</v>
      </c>
      <c r="I575" s="1459"/>
      <c r="J575" s="78">
        <v>105</v>
      </c>
      <c r="K575" s="1"/>
      <c r="L575" s="2">
        <v>105</v>
      </c>
      <c r="M575" s="2"/>
      <c r="N575" s="788">
        <f t="shared" si="71"/>
        <v>105</v>
      </c>
      <c r="O575" s="2">
        <v>105</v>
      </c>
      <c r="P575" s="2"/>
      <c r="Q575" s="2">
        <v>105</v>
      </c>
      <c r="R575" s="788">
        <f t="shared" si="72"/>
        <v>105</v>
      </c>
      <c r="S575" s="788">
        <f t="shared" si="73"/>
        <v>105</v>
      </c>
      <c r="T575" s="2"/>
      <c r="U575" s="2">
        <v>105</v>
      </c>
      <c r="V575" s="5"/>
      <c r="W575" s="5"/>
      <c r="X575" s="5"/>
      <c r="Y575" s="5"/>
      <c r="Z575" s="5"/>
      <c r="AA575" s="5"/>
      <c r="AB575" s="5"/>
      <c r="AC575" s="5"/>
      <c r="AD575" s="5"/>
      <c r="AE575" s="5"/>
      <c r="AF575" s="5"/>
      <c r="AG575" s="24"/>
      <c r="AH575" s="1345"/>
      <c r="AI575" s="1345"/>
    </row>
    <row r="576" spans="2:35" x14ac:dyDescent="0.2">
      <c r="B576" s="1155"/>
      <c r="C576" s="1004"/>
      <c r="D576" s="1271"/>
      <c r="E576" s="933"/>
      <c r="F576" s="940"/>
      <c r="G576" s="962"/>
      <c r="H576" s="1" t="s">
        <v>20</v>
      </c>
      <c r="I576" s="1459"/>
      <c r="J576" s="79"/>
      <c r="K576" s="5" t="s">
        <v>9</v>
      </c>
      <c r="L576" s="5"/>
      <c r="M576" s="5"/>
      <c r="N576" s="788" t="str">
        <f t="shared" si="71"/>
        <v/>
      </c>
      <c r="O576" s="5"/>
      <c r="P576" s="5"/>
      <c r="Q576" s="5"/>
      <c r="R576" s="788" t="str">
        <f t="shared" si="72"/>
        <v/>
      </c>
      <c r="S576" s="788" t="str">
        <f t="shared" si="73"/>
        <v/>
      </c>
      <c r="T576" s="5"/>
      <c r="U576" s="5"/>
      <c r="V576" s="5"/>
      <c r="W576" s="5"/>
      <c r="X576" s="5"/>
      <c r="Y576" s="5"/>
      <c r="Z576" s="5"/>
      <c r="AA576" s="5"/>
      <c r="AB576" s="5"/>
      <c r="AC576" s="5"/>
      <c r="AD576" s="5"/>
      <c r="AE576" s="5"/>
      <c r="AF576" s="5"/>
      <c r="AG576" s="24"/>
      <c r="AH576" s="1345"/>
      <c r="AI576" s="1345"/>
    </row>
    <row r="577" spans="2:35" x14ac:dyDescent="0.2">
      <c r="B577" s="65" t="s">
        <v>102</v>
      </c>
      <c r="C577" s="34" t="s">
        <v>129</v>
      </c>
      <c r="D577" s="1272"/>
      <c r="E577" s="946"/>
      <c r="F577" s="948"/>
      <c r="G577" s="963"/>
      <c r="H577" s="1" t="s">
        <v>21</v>
      </c>
      <c r="I577" s="1459"/>
      <c r="J577" s="80">
        <v>125</v>
      </c>
      <c r="K577" s="4">
        <v>125</v>
      </c>
      <c r="L577" s="4"/>
      <c r="M577" s="4"/>
      <c r="N577" s="788" t="str">
        <f t="shared" si="71"/>
        <v/>
      </c>
      <c r="O577" s="4">
        <v>125</v>
      </c>
      <c r="P577" s="4"/>
      <c r="Q577" s="4">
        <v>125</v>
      </c>
      <c r="R577" s="788">
        <f t="shared" si="72"/>
        <v>125</v>
      </c>
      <c r="S577" s="788">
        <f t="shared" si="73"/>
        <v>125</v>
      </c>
      <c r="T577" s="4"/>
      <c r="U577" s="4">
        <v>125</v>
      </c>
      <c r="V577" s="4"/>
      <c r="W577" s="4">
        <v>125</v>
      </c>
      <c r="X577" s="4"/>
      <c r="Y577" s="4">
        <v>125</v>
      </c>
      <c r="Z577" s="4">
        <v>124.4</v>
      </c>
      <c r="AA577" s="4">
        <v>119.6</v>
      </c>
      <c r="AB577" s="4">
        <v>114.3</v>
      </c>
      <c r="AC577" s="4">
        <v>108.4</v>
      </c>
      <c r="AD577" s="4">
        <v>101.8</v>
      </c>
      <c r="AE577" s="4">
        <v>94.6</v>
      </c>
      <c r="AF577" s="4">
        <v>86.8</v>
      </c>
      <c r="AG577" s="25">
        <v>78.400000000000006</v>
      </c>
      <c r="AH577" s="1345"/>
      <c r="AI577" s="1345"/>
    </row>
    <row r="578" spans="2:35" x14ac:dyDescent="0.2">
      <c r="B578" s="1185" t="s">
        <v>102</v>
      </c>
      <c r="C578" s="927" t="s">
        <v>144</v>
      </c>
      <c r="D578" s="930" t="s">
        <v>156</v>
      </c>
      <c r="E578" s="931"/>
      <c r="F578" s="939" t="s">
        <v>56</v>
      </c>
      <c r="G578" s="961" t="s">
        <v>29</v>
      </c>
      <c r="H578" s="1">
        <v>2004</v>
      </c>
      <c r="I578" s="1459"/>
      <c r="J578" s="78">
        <v>125</v>
      </c>
      <c r="K578" s="2">
        <v>125</v>
      </c>
      <c r="L578" s="2"/>
      <c r="M578" s="2"/>
      <c r="N578" s="788" t="str">
        <f t="shared" si="71"/>
        <v/>
      </c>
      <c r="O578" s="2">
        <v>125</v>
      </c>
      <c r="P578" s="2"/>
      <c r="Q578" s="2">
        <v>125</v>
      </c>
      <c r="R578" s="788">
        <f t="shared" si="72"/>
        <v>125</v>
      </c>
      <c r="S578" s="788">
        <f t="shared" si="73"/>
        <v>125</v>
      </c>
      <c r="T578" s="2"/>
      <c r="U578" s="2">
        <v>125</v>
      </c>
      <c r="V578" s="2"/>
      <c r="W578" s="2">
        <v>125</v>
      </c>
      <c r="X578" s="2"/>
      <c r="Y578" s="2">
        <v>125</v>
      </c>
      <c r="Z578" s="2">
        <v>124.4</v>
      </c>
      <c r="AA578" s="2">
        <v>119.6</v>
      </c>
      <c r="AB578" s="2">
        <v>114.3</v>
      </c>
      <c r="AC578" s="2">
        <v>108.4</v>
      </c>
      <c r="AD578" s="2">
        <v>101.8</v>
      </c>
      <c r="AE578" s="2">
        <v>94.6</v>
      </c>
      <c r="AF578" s="2">
        <v>86.8</v>
      </c>
      <c r="AG578" s="23">
        <v>78.400000000000006</v>
      </c>
      <c r="AH578" s="1345"/>
      <c r="AI578" s="1345"/>
    </row>
    <row r="579" spans="2:35" x14ac:dyDescent="0.2">
      <c r="B579" s="1155"/>
      <c r="C579" s="928"/>
      <c r="D579" s="932"/>
      <c r="E579" s="933"/>
      <c r="F579" s="940"/>
      <c r="G579" s="962"/>
      <c r="H579" s="1" t="s">
        <v>22</v>
      </c>
      <c r="I579" s="1459"/>
      <c r="J579" s="79"/>
      <c r="K579" s="5" t="s">
        <v>9</v>
      </c>
      <c r="L579" s="5"/>
      <c r="M579" s="5"/>
      <c r="N579" s="788" t="str">
        <f t="shared" si="71"/>
        <v/>
      </c>
      <c r="O579" s="5"/>
      <c r="P579" s="5"/>
      <c r="Q579" s="5"/>
      <c r="R579" s="788" t="str">
        <f t="shared" si="72"/>
        <v/>
      </c>
      <c r="S579" s="788" t="str">
        <f t="shared" si="73"/>
        <v/>
      </c>
      <c r="T579" s="5"/>
      <c r="U579" s="5"/>
      <c r="V579" s="5"/>
      <c r="W579" s="5"/>
      <c r="X579" s="5"/>
      <c r="Y579" s="5"/>
      <c r="Z579" s="5"/>
      <c r="AA579" s="5"/>
      <c r="AB579" s="5"/>
      <c r="AC579" s="5"/>
      <c r="AD579" s="5"/>
      <c r="AE579" s="5"/>
      <c r="AF579" s="5"/>
      <c r="AG579" s="24"/>
      <c r="AH579" s="1345"/>
      <c r="AI579" s="1345"/>
    </row>
    <row r="580" spans="2:35" x14ac:dyDescent="0.2">
      <c r="B580" s="1156"/>
      <c r="C580" s="986"/>
      <c r="D580" s="945"/>
      <c r="E580" s="946"/>
      <c r="F580" s="948"/>
      <c r="G580" s="963"/>
      <c r="H580" s="1" t="s">
        <v>23</v>
      </c>
      <c r="I580" s="1459"/>
      <c r="J580" s="79"/>
      <c r="K580" s="5" t="s">
        <v>9</v>
      </c>
      <c r="L580" s="5"/>
      <c r="M580" s="5"/>
      <c r="N580" s="788" t="str">
        <f t="shared" si="71"/>
        <v/>
      </c>
      <c r="O580" s="5"/>
      <c r="P580" s="5"/>
      <c r="Q580" s="5"/>
      <c r="R580" s="788" t="str">
        <f t="shared" si="72"/>
        <v/>
      </c>
      <c r="S580" s="788" t="str">
        <f t="shared" si="73"/>
        <v/>
      </c>
      <c r="T580" s="5"/>
      <c r="U580" s="5"/>
      <c r="V580" s="5"/>
      <c r="W580" s="5"/>
      <c r="X580" s="5"/>
      <c r="Y580" s="5"/>
      <c r="Z580" s="5"/>
      <c r="AA580" s="5"/>
      <c r="AB580" s="5"/>
      <c r="AC580" s="5"/>
      <c r="AD580" s="5"/>
      <c r="AE580" s="5"/>
      <c r="AF580" s="5"/>
      <c r="AG580" s="24"/>
      <c r="AH580" s="1345"/>
      <c r="AI580" s="1345"/>
    </row>
    <row r="581" spans="2:35" ht="13.5" thickBot="1" x14ac:dyDescent="0.25">
      <c r="B581" s="41" t="s">
        <v>102</v>
      </c>
      <c r="C581" s="42" t="s">
        <v>162</v>
      </c>
      <c r="D581" s="1176" t="s">
        <v>87</v>
      </c>
      <c r="E581" s="1158"/>
      <c r="F581" s="48" t="s">
        <v>56</v>
      </c>
      <c r="G581" s="141" t="s">
        <v>29</v>
      </c>
      <c r="H581" s="26">
        <v>2007</v>
      </c>
      <c r="I581" s="1460"/>
      <c r="J581" s="115">
        <v>125</v>
      </c>
      <c r="K581" s="116">
        <v>125</v>
      </c>
      <c r="L581" s="116"/>
      <c r="M581" s="116"/>
      <c r="N581" s="792" t="str">
        <f t="shared" si="71"/>
        <v/>
      </c>
      <c r="O581" s="116">
        <v>125</v>
      </c>
      <c r="P581" s="116"/>
      <c r="Q581" s="116">
        <v>125</v>
      </c>
      <c r="R581" s="792">
        <f t="shared" si="72"/>
        <v>125</v>
      </c>
      <c r="S581" s="792">
        <f t="shared" si="73"/>
        <v>125</v>
      </c>
      <c r="T581" s="116"/>
      <c r="U581" s="116">
        <v>125</v>
      </c>
      <c r="V581" s="116"/>
      <c r="W581" s="116">
        <v>125</v>
      </c>
      <c r="X581" s="116"/>
      <c r="Y581" s="116">
        <v>125</v>
      </c>
      <c r="Z581" s="116">
        <v>124.4</v>
      </c>
      <c r="AA581" s="116">
        <v>119.6</v>
      </c>
      <c r="AB581" s="116">
        <v>114.3</v>
      </c>
      <c r="AC581" s="116">
        <v>108.4</v>
      </c>
      <c r="AD581" s="116">
        <v>101.8</v>
      </c>
      <c r="AE581" s="116">
        <v>94.6</v>
      </c>
      <c r="AF581" s="116">
        <v>86.8</v>
      </c>
      <c r="AG581" s="117">
        <v>78.400000000000006</v>
      </c>
      <c r="AH581" s="1345"/>
      <c r="AI581" s="1345"/>
    </row>
    <row r="582" spans="2:35" ht="13.5" thickBot="1" x14ac:dyDescent="0.25">
      <c r="B582" s="1439"/>
      <c r="C582" s="1440"/>
      <c r="D582" s="1440"/>
      <c r="E582" s="1440"/>
      <c r="F582" s="1441"/>
      <c r="G582" s="912" t="s">
        <v>94</v>
      </c>
      <c r="H582" s="913"/>
      <c r="I582" s="913"/>
      <c r="J582" s="128">
        <f>MIN(J560:J581)</f>
        <v>105</v>
      </c>
      <c r="K582" s="126">
        <f>MIN(K560:K581)</f>
        <v>105</v>
      </c>
      <c r="L582" s="126">
        <f>MIN(L560:L581)</f>
        <v>105</v>
      </c>
      <c r="M582" s="126"/>
      <c r="N582" s="793">
        <f t="shared" si="71"/>
        <v>105</v>
      </c>
      <c r="O582" s="126">
        <f>MIN(O560:O581)</f>
        <v>105</v>
      </c>
      <c r="P582" s="126"/>
      <c r="Q582" s="126">
        <f>MIN(Q560:Q581)</f>
        <v>105</v>
      </c>
      <c r="R582" s="793">
        <f t="shared" si="72"/>
        <v>105</v>
      </c>
      <c r="S582" s="793">
        <f t="shared" si="73"/>
        <v>105</v>
      </c>
      <c r="T582" s="126"/>
      <c r="U582" s="126">
        <f>MIN(U560:U581)</f>
        <v>105</v>
      </c>
      <c r="V582" s="126"/>
      <c r="W582" s="126">
        <v>105</v>
      </c>
      <c r="X582" s="126"/>
      <c r="Y582" s="126">
        <v>105</v>
      </c>
      <c r="Z582" s="126">
        <v>104.4</v>
      </c>
      <c r="AA582" s="126">
        <v>99.6</v>
      </c>
      <c r="AB582" s="644">
        <v>94.3</v>
      </c>
      <c r="AC582" s="644">
        <v>88.4</v>
      </c>
      <c r="AD582" s="137"/>
      <c r="AE582" s="137"/>
      <c r="AF582" s="137"/>
      <c r="AG582" s="138"/>
      <c r="AH582" s="1345"/>
      <c r="AI582" s="1345"/>
    </row>
    <row r="583" spans="2:35" ht="13.5" thickBot="1" x14ac:dyDescent="0.25">
      <c r="B583" s="1442"/>
      <c r="C583" s="1443"/>
      <c r="D583" s="1443"/>
      <c r="E583" s="1443"/>
      <c r="F583" s="1444"/>
      <c r="G583" s="912" t="s">
        <v>173</v>
      </c>
      <c r="H583" s="913"/>
      <c r="I583" s="913"/>
      <c r="J583" s="913"/>
      <c r="K583" s="913"/>
      <c r="L583" s="913"/>
      <c r="M583" s="913"/>
      <c r="N583" s="913"/>
      <c r="O583" s="913"/>
      <c r="P583" s="913"/>
      <c r="Q583" s="913"/>
      <c r="R583" s="913"/>
      <c r="S583" s="913"/>
      <c r="T583" s="913"/>
      <c r="U583" s="913"/>
      <c r="V583" s="1472"/>
      <c r="W583" s="129" t="s">
        <v>172</v>
      </c>
      <c r="X583" s="127"/>
      <c r="Y583" s="127" t="s">
        <v>172</v>
      </c>
      <c r="Z583" s="127" t="s">
        <v>172</v>
      </c>
      <c r="AA583" s="127" t="s">
        <v>172</v>
      </c>
      <c r="AB583" s="127" t="s">
        <v>172</v>
      </c>
      <c r="AC583" s="127" t="s">
        <v>172</v>
      </c>
      <c r="AD583" s="139"/>
      <c r="AE583" s="139"/>
      <c r="AF583" s="139"/>
      <c r="AG583" s="140"/>
      <c r="AH583" s="1346"/>
      <c r="AI583" s="1346"/>
    </row>
    <row r="584" spans="2:35" x14ac:dyDescent="0.2">
      <c r="B584" s="998" t="s">
        <v>102</v>
      </c>
      <c r="C584" s="1003" t="s">
        <v>162</v>
      </c>
      <c r="D584" s="1404" t="s">
        <v>87</v>
      </c>
      <c r="E584" s="1405"/>
      <c r="F584" s="1404" t="s">
        <v>56</v>
      </c>
      <c r="G584" s="1404" t="s">
        <v>29</v>
      </c>
      <c r="H584" s="406" t="s">
        <v>558</v>
      </c>
      <c r="I584" s="1409"/>
      <c r="J584" s="83"/>
      <c r="K584" s="5" t="s">
        <v>9</v>
      </c>
      <c r="L584" s="5"/>
      <c r="M584" s="5"/>
      <c r="N584" s="788" t="str">
        <f t="shared" si="71"/>
        <v/>
      </c>
      <c r="O584" s="5"/>
      <c r="P584" s="5"/>
      <c r="Q584" s="5"/>
      <c r="R584" s="788" t="str">
        <f t="shared" ref="R584:R586" si="74">IF(Q584="","",(Q584-(Q584-U584)/($U$5-$Q$5)*($R$5-$Q$5)))</f>
        <v/>
      </c>
      <c r="S584" s="788" t="str">
        <f t="shared" ref="S584:S586" si="75">IF(Q584="","",(Q584-(Q584-U584)/($U$5-$Q$5)*($S$5-$Q$5)))</f>
        <v/>
      </c>
      <c r="T584" s="5"/>
      <c r="U584" s="5"/>
      <c r="V584" s="5"/>
      <c r="W584" s="5"/>
      <c r="X584" s="5"/>
      <c r="Y584" s="5"/>
      <c r="Z584" s="5"/>
      <c r="AA584" s="5"/>
      <c r="AB584" s="5"/>
      <c r="AC584" s="5"/>
      <c r="AD584" s="5"/>
      <c r="AE584" s="5"/>
      <c r="AF584" s="5"/>
      <c r="AG584" s="24"/>
      <c r="AH584" s="1149" t="s">
        <v>568</v>
      </c>
      <c r="AI584" s="1149" t="s">
        <v>569</v>
      </c>
    </row>
    <row r="585" spans="2:35" x14ac:dyDescent="0.2">
      <c r="B585" s="944"/>
      <c r="C585" s="986"/>
      <c r="D585" s="1406"/>
      <c r="E585" s="1406"/>
      <c r="F585" s="1461"/>
      <c r="G585" s="1461"/>
      <c r="H585" s="407" t="s">
        <v>559</v>
      </c>
      <c r="I585" s="1410"/>
      <c r="J585" s="83"/>
      <c r="K585" s="5" t="s">
        <v>9</v>
      </c>
      <c r="L585" s="5"/>
      <c r="M585" s="5"/>
      <c r="N585" s="788" t="str">
        <f t="shared" si="71"/>
        <v/>
      </c>
      <c r="O585" s="5"/>
      <c r="P585" s="5"/>
      <c r="Q585" s="5"/>
      <c r="R585" s="788" t="str">
        <f t="shared" si="74"/>
        <v/>
      </c>
      <c r="S585" s="788" t="str">
        <f t="shared" si="75"/>
        <v/>
      </c>
      <c r="T585" s="5"/>
      <c r="U585" s="5"/>
      <c r="V585" s="5"/>
      <c r="W585" s="5"/>
      <c r="X585" s="5"/>
      <c r="Y585" s="5"/>
      <c r="Z585" s="5"/>
      <c r="AA585" s="5"/>
      <c r="AB585" s="5"/>
      <c r="AC585" s="5"/>
      <c r="AD585" s="5"/>
      <c r="AE585" s="5"/>
      <c r="AF585" s="5"/>
      <c r="AG585" s="24"/>
      <c r="AH585" s="1102"/>
      <c r="AI585" s="1102"/>
    </row>
    <row r="586" spans="2:35" ht="13.5" thickBot="1" x14ac:dyDescent="0.25">
      <c r="B586" s="408" t="s">
        <v>102</v>
      </c>
      <c r="C586" s="393" t="s">
        <v>556</v>
      </c>
      <c r="D586" s="1412" t="s">
        <v>87</v>
      </c>
      <c r="E586" s="1413"/>
      <c r="F586" s="398" t="s">
        <v>56</v>
      </c>
      <c r="G586" s="398" t="s">
        <v>29</v>
      </c>
      <c r="H586" s="26">
        <v>2010</v>
      </c>
      <c r="I586" s="1411"/>
      <c r="J586" s="405">
        <v>125</v>
      </c>
      <c r="K586" s="27">
        <v>125</v>
      </c>
      <c r="L586" s="27"/>
      <c r="M586" s="27"/>
      <c r="N586" s="791" t="str">
        <f t="shared" si="71"/>
        <v/>
      </c>
      <c r="O586" s="27">
        <v>125</v>
      </c>
      <c r="P586" s="27"/>
      <c r="Q586" s="27">
        <v>125</v>
      </c>
      <c r="R586" s="791">
        <f t="shared" si="74"/>
        <v>125</v>
      </c>
      <c r="S586" s="791">
        <f t="shared" si="75"/>
        <v>125</v>
      </c>
      <c r="T586" s="27"/>
      <c r="U586" s="27">
        <v>125</v>
      </c>
      <c r="V586" s="27"/>
      <c r="W586" s="27">
        <v>125</v>
      </c>
      <c r="X586" s="27"/>
      <c r="Y586" s="27">
        <v>125</v>
      </c>
      <c r="Z586" s="27">
        <v>124.4</v>
      </c>
      <c r="AA586" s="27">
        <v>119.6</v>
      </c>
      <c r="AB586" s="313">
        <v>114.3</v>
      </c>
      <c r="AC586" s="313">
        <v>108.4</v>
      </c>
      <c r="AD586" s="313">
        <v>101.8</v>
      </c>
      <c r="AE586" s="313">
        <v>94.6</v>
      </c>
      <c r="AF586" s="313">
        <v>86.8</v>
      </c>
      <c r="AG586" s="314">
        <v>78.400000000000006</v>
      </c>
      <c r="AH586" s="1103"/>
      <c r="AI586" s="1103"/>
    </row>
    <row r="588" spans="2:35" ht="13.5" thickBot="1" x14ac:dyDescent="0.25"/>
    <row r="589" spans="2:35" ht="12.75" customHeight="1" x14ac:dyDescent="0.2">
      <c r="B589" s="145"/>
      <c r="C589" s="146"/>
      <c r="D589" s="146"/>
      <c r="E589" s="146"/>
      <c r="F589" s="146"/>
      <c r="G589" s="146"/>
      <c r="H589" s="146"/>
      <c r="I589" s="147"/>
      <c r="J589" s="148" t="s">
        <v>95</v>
      </c>
      <c r="K589" s="149"/>
      <c r="L589" s="149"/>
      <c r="M589" s="149"/>
      <c r="N589" s="701"/>
      <c r="O589" s="149"/>
      <c r="P589" s="149"/>
      <c r="Q589" s="149"/>
      <c r="R589" s="701"/>
      <c r="S589" s="701"/>
      <c r="T589" s="149"/>
      <c r="U589" s="149"/>
      <c r="V589" s="149"/>
      <c r="W589" s="149"/>
      <c r="X589" s="149"/>
      <c r="Y589" s="149"/>
      <c r="Z589" s="149"/>
      <c r="AA589" s="149"/>
      <c r="AB589" s="149"/>
      <c r="AC589" s="149"/>
      <c r="AD589" s="149"/>
      <c r="AE589" s="149"/>
      <c r="AF589" s="149"/>
      <c r="AG589" s="150"/>
      <c r="AH589" s="1339" t="s">
        <v>473</v>
      </c>
      <c r="AI589" s="1339" t="s">
        <v>472</v>
      </c>
    </row>
    <row r="590" spans="2:35" ht="13.5" thickBot="1" x14ac:dyDescent="0.25">
      <c r="B590" s="151"/>
      <c r="C590" s="152"/>
      <c r="D590" s="152"/>
      <c r="E590" s="152"/>
      <c r="F590" s="152"/>
      <c r="G590" s="152"/>
      <c r="H590" s="152"/>
      <c r="I590" s="153"/>
      <c r="J590" s="154" t="s">
        <v>168</v>
      </c>
      <c r="K590" s="155"/>
      <c r="L590" s="155"/>
      <c r="M590" s="155"/>
      <c r="N590" s="704"/>
      <c r="O590" s="155"/>
      <c r="P590" s="155"/>
      <c r="Q590" s="155"/>
      <c r="R590" s="704"/>
      <c r="S590" s="704"/>
      <c r="T590" s="155"/>
      <c r="U590" s="155"/>
      <c r="V590" s="155"/>
      <c r="W590" s="155"/>
      <c r="X590" s="155"/>
      <c r="Y590" s="155"/>
      <c r="Z590" s="155"/>
      <c r="AA590" s="155"/>
      <c r="AB590" s="155"/>
      <c r="AC590" s="155"/>
      <c r="AD590" s="155"/>
      <c r="AE590" s="155"/>
      <c r="AF590" s="155"/>
      <c r="AG590" s="156"/>
      <c r="AH590" s="1102"/>
      <c r="AI590" s="1345"/>
    </row>
    <row r="591" spans="2:35" ht="13.5" thickBot="1" x14ac:dyDescent="0.25">
      <c r="B591" s="157" t="s">
        <v>41</v>
      </c>
      <c r="C591" s="158" t="s">
        <v>42</v>
      </c>
      <c r="D591" s="159" t="s">
        <v>43</v>
      </c>
      <c r="E591" s="160"/>
      <c r="F591" s="212" t="s">
        <v>47</v>
      </c>
      <c r="G591" s="287" t="s">
        <v>30</v>
      </c>
      <c r="H591" s="238" t="s">
        <v>31</v>
      </c>
      <c r="I591" s="283" t="s">
        <v>2</v>
      </c>
      <c r="J591" s="293" t="s">
        <v>3</v>
      </c>
      <c r="K591" s="237" t="s">
        <v>5</v>
      </c>
      <c r="L591" s="238">
        <v>100</v>
      </c>
      <c r="M591" s="238">
        <v>150</v>
      </c>
      <c r="N591" s="783">
        <v>176</v>
      </c>
      <c r="O591" s="238">
        <v>200</v>
      </c>
      <c r="P591" s="238">
        <v>250</v>
      </c>
      <c r="Q591" s="238">
        <v>300</v>
      </c>
      <c r="R591" s="783">
        <v>302</v>
      </c>
      <c r="S591" s="783">
        <v>340</v>
      </c>
      <c r="T591" s="238">
        <v>350</v>
      </c>
      <c r="U591" s="238">
        <v>400</v>
      </c>
      <c r="V591" s="238">
        <v>450</v>
      </c>
      <c r="W591" s="238">
        <v>500</v>
      </c>
      <c r="X591" s="238">
        <v>550</v>
      </c>
      <c r="Y591" s="238">
        <v>600</v>
      </c>
      <c r="Z591" s="238">
        <v>650</v>
      </c>
      <c r="AA591" s="238">
        <v>700</v>
      </c>
      <c r="AB591" s="238">
        <v>750</v>
      </c>
      <c r="AC591" s="238">
        <v>800</v>
      </c>
      <c r="AD591" s="238">
        <v>850</v>
      </c>
      <c r="AE591" s="238">
        <v>900</v>
      </c>
      <c r="AF591" s="238">
        <v>950</v>
      </c>
      <c r="AG591" s="283">
        <v>1000</v>
      </c>
      <c r="AH591" s="1102"/>
      <c r="AI591" s="1345"/>
    </row>
    <row r="592" spans="2:35" x14ac:dyDescent="0.2">
      <c r="B592" s="1037" t="s">
        <v>184</v>
      </c>
      <c r="C592" s="1246">
        <v>225</v>
      </c>
      <c r="D592" s="1044" t="s">
        <v>101</v>
      </c>
      <c r="E592" s="1490"/>
      <c r="F592" s="1258" t="s">
        <v>54</v>
      </c>
      <c r="G592" s="1235" t="s">
        <v>29</v>
      </c>
      <c r="H592" s="214" t="s">
        <v>526</v>
      </c>
      <c r="I592" s="1479" t="s">
        <v>248</v>
      </c>
      <c r="J592" s="294">
        <v>75</v>
      </c>
      <c r="K592" s="218"/>
      <c r="L592" s="218">
        <v>75</v>
      </c>
      <c r="M592" s="218"/>
      <c r="N592" s="788">
        <f>IF(M592="",IF(L592="","",(L592-(L592-O592)/($O$5-$L$5)*($N$5-$L$5))),(M592-(M592-O592)/($O$5-$M$5)*($N$5-$M$5)))</f>
        <v>71.959999999999994</v>
      </c>
      <c r="O592" s="218">
        <v>71</v>
      </c>
      <c r="P592" s="218"/>
      <c r="Q592" s="218">
        <v>66</v>
      </c>
      <c r="R592" s="788">
        <f>IF(Q592="","",(Q592-(Q592-U592)/($U$5-$Q$5)*($R$5-$Q$5)))</f>
        <v>65.968000000000004</v>
      </c>
      <c r="S592" s="788">
        <f>IF(Q592="","",(Q592-(Q592-U592)/($U$5-$Q$5)*($S$5-$Q$5)))</f>
        <v>65.36</v>
      </c>
      <c r="T592" s="218"/>
      <c r="U592" s="218">
        <v>64.400000000000006</v>
      </c>
      <c r="V592" s="218"/>
      <c r="W592" s="218">
        <v>63.5</v>
      </c>
      <c r="X592" s="218"/>
      <c r="Y592" s="218">
        <v>63.5</v>
      </c>
      <c r="Z592" s="218">
        <v>63.5</v>
      </c>
      <c r="AA592" s="218">
        <v>63.5</v>
      </c>
      <c r="AB592" s="218">
        <v>63.1</v>
      </c>
      <c r="AC592" s="218">
        <v>62.7</v>
      </c>
      <c r="AD592" s="218"/>
      <c r="AE592" s="218"/>
      <c r="AF592" s="218"/>
      <c r="AG592" s="219"/>
      <c r="AH592" s="1102"/>
      <c r="AI592" s="1345"/>
    </row>
    <row r="593" spans="2:36" x14ac:dyDescent="0.2">
      <c r="B593" s="1017"/>
      <c r="C593" s="1047"/>
      <c r="D593" s="1045"/>
      <c r="E593" s="1491"/>
      <c r="F593" s="1250"/>
      <c r="G593" s="1236"/>
      <c r="H593" s="214" t="s">
        <v>32</v>
      </c>
      <c r="I593" s="1389"/>
      <c r="J593" s="177"/>
      <c r="K593" s="178" t="s">
        <v>9</v>
      </c>
      <c r="L593" s="178"/>
      <c r="M593" s="178"/>
      <c r="N593" s="788" t="str">
        <f t="shared" ref="N593:N614" si="76">IF(M593="",IF(L593="","",(L593-(L593-O593)/($O$5-$L$5)*($N$5-$L$5))),(M593-(M593-O593)/($O$5-$M$5)*($N$5-$M$5)))</f>
        <v/>
      </c>
      <c r="O593" s="178"/>
      <c r="P593" s="178"/>
      <c r="Q593" s="178"/>
      <c r="R593" s="788" t="str">
        <f t="shared" ref="R593:R614" si="77">IF(Q593="","",(Q593-(Q593-U593)/($U$5-$Q$5)*($R$5-$Q$5)))</f>
        <v/>
      </c>
      <c r="S593" s="788" t="str">
        <f t="shared" ref="S593:S614" si="78">IF(Q593="","",(Q593-(Q593-U593)/($U$5-$Q$5)*($S$5-$Q$5)))</f>
        <v/>
      </c>
      <c r="T593" s="178"/>
      <c r="U593" s="178"/>
      <c r="V593" s="178"/>
      <c r="W593" s="178"/>
      <c r="X593" s="178"/>
      <c r="Y593" s="178"/>
      <c r="Z593" s="178"/>
      <c r="AA593" s="178"/>
      <c r="AB593" s="178"/>
      <c r="AC593" s="178"/>
      <c r="AD593" s="179"/>
      <c r="AE593" s="179"/>
      <c r="AF593" s="179"/>
      <c r="AG593" s="180"/>
      <c r="AH593" s="1102"/>
      <c r="AI593" s="1345"/>
    </row>
    <row r="594" spans="2:36" x14ac:dyDescent="0.2">
      <c r="B594" s="1017"/>
      <c r="C594" s="1047"/>
      <c r="D594" s="1045"/>
      <c r="E594" s="1491"/>
      <c r="F594" s="1250"/>
      <c r="G594" s="1236"/>
      <c r="H594" s="214" t="s">
        <v>35</v>
      </c>
      <c r="I594" s="1389"/>
      <c r="J594" s="177"/>
      <c r="K594" s="178" t="s">
        <v>9</v>
      </c>
      <c r="L594" s="178"/>
      <c r="M594" s="178"/>
      <c r="N594" s="788" t="str">
        <f t="shared" si="76"/>
        <v/>
      </c>
      <c r="O594" s="178"/>
      <c r="P594" s="178"/>
      <c r="Q594" s="178"/>
      <c r="R594" s="788" t="str">
        <f t="shared" si="77"/>
        <v/>
      </c>
      <c r="S594" s="788" t="str">
        <f t="shared" si="78"/>
        <v/>
      </c>
      <c r="T594" s="178"/>
      <c r="U594" s="178"/>
      <c r="V594" s="178"/>
      <c r="W594" s="178"/>
      <c r="X594" s="178"/>
      <c r="Y594" s="178"/>
      <c r="Z594" s="178"/>
      <c r="AA594" s="178"/>
      <c r="AB594" s="178"/>
      <c r="AC594" s="178"/>
      <c r="AD594" s="179"/>
      <c r="AE594" s="179"/>
      <c r="AF594" s="179"/>
      <c r="AG594" s="180"/>
      <c r="AH594" s="1102"/>
      <c r="AI594" s="1345"/>
    </row>
    <row r="595" spans="2:36" x14ac:dyDescent="0.2">
      <c r="B595" s="1018"/>
      <c r="C595" s="1048"/>
      <c r="D595" s="1046"/>
      <c r="E595" s="1492"/>
      <c r="F595" s="1251"/>
      <c r="G595" s="1237"/>
      <c r="H595" s="214" t="s">
        <v>10</v>
      </c>
      <c r="I595" s="1389"/>
      <c r="J595" s="177"/>
      <c r="K595" s="178" t="s">
        <v>9</v>
      </c>
      <c r="L595" s="178"/>
      <c r="M595" s="178"/>
      <c r="N595" s="788" t="str">
        <f t="shared" si="76"/>
        <v/>
      </c>
      <c r="O595" s="178"/>
      <c r="P595" s="178"/>
      <c r="Q595" s="178"/>
      <c r="R595" s="788" t="str">
        <f t="shared" si="77"/>
        <v/>
      </c>
      <c r="S595" s="788" t="str">
        <f t="shared" si="78"/>
        <v/>
      </c>
      <c r="T595" s="178"/>
      <c r="U595" s="178"/>
      <c r="V595" s="178"/>
      <c r="W595" s="178"/>
      <c r="X595" s="178"/>
      <c r="Y595" s="178"/>
      <c r="Z595" s="178"/>
      <c r="AA595" s="178"/>
      <c r="AB595" s="178"/>
      <c r="AC595" s="178"/>
      <c r="AD595" s="179"/>
      <c r="AE595" s="179"/>
      <c r="AF595" s="179"/>
      <c r="AG595" s="180"/>
      <c r="AH595" s="1102"/>
      <c r="AI595" s="1345"/>
    </row>
    <row r="596" spans="2:36" x14ac:dyDescent="0.2">
      <c r="B596" s="1016" t="s">
        <v>184</v>
      </c>
      <c r="C596" s="1050">
        <v>227</v>
      </c>
      <c r="D596" s="1022" t="s">
        <v>101</v>
      </c>
      <c r="E596" s="1023"/>
      <c r="F596" s="1249" t="s">
        <v>54</v>
      </c>
      <c r="G596" s="1235" t="s">
        <v>29</v>
      </c>
      <c r="H596" s="214" t="s">
        <v>533</v>
      </c>
      <c r="I596" s="1389"/>
      <c r="J596" s="294">
        <v>75</v>
      </c>
      <c r="K596" s="218"/>
      <c r="L596" s="218">
        <v>75</v>
      </c>
      <c r="M596" s="218"/>
      <c r="N596" s="788">
        <f t="shared" si="76"/>
        <v>71.959999999999994</v>
      </c>
      <c r="O596" s="218">
        <v>71</v>
      </c>
      <c r="P596" s="218"/>
      <c r="Q596" s="218">
        <v>66</v>
      </c>
      <c r="R596" s="788">
        <f t="shared" si="77"/>
        <v>65.968000000000004</v>
      </c>
      <c r="S596" s="788">
        <f t="shared" si="78"/>
        <v>65.36</v>
      </c>
      <c r="T596" s="218"/>
      <c r="U596" s="218">
        <v>64.400000000000006</v>
      </c>
      <c r="V596" s="218"/>
      <c r="W596" s="218">
        <v>63.5</v>
      </c>
      <c r="X596" s="218"/>
      <c r="Y596" s="218">
        <v>63.5</v>
      </c>
      <c r="Z596" s="218">
        <v>63.5</v>
      </c>
      <c r="AA596" s="218">
        <v>63.5</v>
      </c>
      <c r="AB596" s="218">
        <v>63.1</v>
      </c>
      <c r="AC596" s="218">
        <v>62.7</v>
      </c>
      <c r="AD596" s="218"/>
      <c r="AE596" s="218"/>
      <c r="AF596" s="218"/>
      <c r="AG596" s="219"/>
      <c r="AH596" s="1102"/>
      <c r="AI596" s="1345"/>
      <c r="AJ596" s="387"/>
    </row>
    <row r="597" spans="2:36" x14ac:dyDescent="0.2">
      <c r="B597" s="1017"/>
      <c r="C597" s="1047"/>
      <c r="D597" s="1024"/>
      <c r="E597" s="1025"/>
      <c r="F597" s="1250"/>
      <c r="G597" s="1236"/>
      <c r="H597" s="214" t="s">
        <v>11</v>
      </c>
      <c r="I597" s="1389"/>
      <c r="J597" s="177"/>
      <c r="K597" s="178" t="s">
        <v>9</v>
      </c>
      <c r="L597" s="178"/>
      <c r="M597" s="178"/>
      <c r="N597" s="788" t="str">
        <f t="shared" si="76"/>
        <v/>
      </c>
      <c r="O597" s="178"/>
      <c r="P597" s="178"/>
      <c r="Q597" s="178"/>
      <c r="R597" s="788" t="str">
        <f t="shared" si="77"/>
        <v/>
      </c>
      <c r="S597" s="788" t="str">
        <f t="shared" si="78"/>
        <v/>
      </c>
      <c r="T597" s="178"/>
      <c r="U597" s="178"/>
      <c r="V597" s="178"/>
      <c r="W597" s="178"/>
      <c r="X597" s="178"/>
      <c r="Y597" s="178"/>
      <c r="Z597" s="178"/>
      <c r="AA597" s="178"/>
      <c r="AB597" s="178"/>
      <c r="AC597" s="178"/>
      <c r="AD597" s="179"/>
      <c r="AE597" s="179"/>
      <c r="AF597" s="179"/>
      <c r="AG597" s="180"/>
      <c r="AH597" s="1102"/>
      <c r="AI597" s="1345"/>
    </row>
    <row r="598" spans="2:36" x14ac:dyDescent="0.2">
      <c r="B598" s="1017"/>
      <c r="C598" s="1047"/>
      <c r="D598" s="1024"/>
      <c r="E598" s="1025"/>
      <c r="F598" s="1250"/>
      <c r="G598" s="1236"/>
      <c r="H598" s="214" t="s">
        <v>12</v>
      </c>
      <c r="I598" s="1389"/>
      <c r="J598" s="177"/>
      <c r="K598" s="178" t="s">
        <v>9</v>
      </c>
      <c r="L598" s="178"/>
      <c r="M598" s="178"/>
      <c r="N598" s="788" t="str">
        <f t="shared" si="76"/>
        <v/>
      </c>
      <c r="O598" s="178"/>
      <c r="P598" s="178"/>
      <c r="Q598" s="178"/>
      <c r="R598" s="788" t="str">
        <f t="shared" si="77"/>
        <v/>
      </c>
      <c r="S598" s="788" t="str">
        <f t="shared" si="78"/>
        <v/>
      </c>
      <c r="T598" s="178"/>
      <c r="U598" s="178"/>
      <c r="V598" s="178"/>
      <c r="W598" s="178"/>
      <c r="X598" s="178"/>
      <c r="Y598" s="178"/>
      <c r="Z598" s="178"/>
      <c r="AA598" s="178"/>
      <c r="AB598" s="178"/>
      <c r="AC598" s="178"/>
      <c r="AD598" s="179"/>
      <c r="AE598" s="179"/>
      <c r="AF598" s="179"/>
      <c r="AG598" s="180"/>
      <c r="AH598" s="1102"/>
      <c r="AI598" s="1345"/>
    </row>
    <row r="599" spans="2:36" x14ac:dyDescent="0.2">
      <c r="B599" s="1018"/>
      <c r="C599" s="1048"/>
      <c r="D599" s="1026"/>
      <c r="E599" s="1027"/>
      <c r="F599" s="1251"/>
      <c r="G599" s="1237"/>
      <c r="H599" s="214" t="s">
        <v>13</v>
      </c>
      <c r="I599" s="1389"/>
      <c r="J599" s="177"/>
      <c r="K599" s="178" t="s">
        <v>9</v>
      </c>
      <c r="L599" s="178"/>
      <c r="M599" s="178"/>
      <c r="N599" s="788" t="str">
        <f t="shared" si="76"/>
        <v/>
      </c>
      <c r="O599" s="178"/>
      <c r="P599" s="178"/>
      <c r="Q599" s="178"/>
      <c r="R599" s="788" t="str">
        <f t="shared" si="77"/>
        <v/>
      </c>
      <c r="S599" s="788" t="str">
        <f t="shared" si="78"/>
        <v/>
      </c>
      <c r="T599" s="178"/>
      <c r="U599" s="178"/>
      <c r="V599" s="178"/>
      <c r="W599" s="178"/>
      <c r="X599" s="178"/>
      <c r="Y599" s="178"/>
      <c r="Z599" s="178"/>
      <c r="AA599" s="178"/>
      <c r="AB599" s="178"/>
      <c r="AC599" s="178"/>
      <c r="AD599" s="179"/>
      <c r="AE599" s="179"/>
      <c r="AF599" s="179"/>
      <c r="AG599" s="180"/>
      <c r="AH599" s="1102"/>
      <c r="AI599" s="1345"/>
    </row>
    <row r="600" spans="2:36" x14ac:dyDescent="0.2">
      <c r="B600" s="1016" t="s">
        <v>184</v>
      </c>
      <c r="C600" s="1050">
        <v>233</v>
      </c>
      <c r="D600" s="1022" t="s">
        <v>127</v>
      </c>
      <c r="E600" s="1023"/>
      <c r="F600" s="1249" t="s">
        <v>54</v>
      </c>
      <c r="G600" s="1235" t="s">
        <v>29</v>
      </c>
      <c r="H600" s="214" t="s">
        <v>527</v>
      </c>
      <c r="I600" s="1389"/>
      <c r="J600" s="294">
        <v>75</v>
      </c>
      <c r="K600" s="218"/>
      <c r="L600" s="218">
        <v>75</v>
      </c>
      <c r="M600" s="218"/>
      <c r="N600" s="788">
        <f t="shared" si="76"/>
        <v>71.959999999999994</v>
      </c>
      <c r="O600" s="218">
        <v>71</v>
      </c>
      <c r="P600" s="218"/>
      <c r="Q600" s="218">
        <v>66</v>
      </c>
      <c r="R600" s="788">
        <f t="shared" si="77"/>
        <v>65.968000000000004</v>
      </c>
      <c r="S600" s="788">
        <f t="shared" si="78"/>
        <v>65.36</v>
      </c>
      <c r="T600" s="218"/>
      <c r="U600" s="218">
        <v>64.400000000000006</v>
      </c>
      <c r="V600" s="218"/>
      <c r="W600" s="218">
        <v>63.5</v>
      </c>
      <c r="X600" s="218"/>
      <c r="Y600" s="218">
        <v>63.5</v>
      </c>
      <c r="Z600" s="218">
        <v>63.5</v>
      </c>
      <c r="AA600" s="218">
        <v>63.5</v>
      </c>
      <c r="AB600" s="218">
        <v>63.1</v>
      </c>
      <c r="AC600" s="218">
        <v>62.7</v>
      </c>
      <c r="AD600" s="218"/>
      <c r="AE600" s="218"/>
      <c r="AF600" s="218"/>
      <c r="AG600" s="219"/>
      <c r="AH600" s="1102"/>
      <c r="AI600" s="1345"/>
    </row>
    <row r="601" spans="2:36" x14ac:dyDescent="0.2">
      <c r="B601" s="1017"/>
      <c r="C601" s="1047"/>
      <c r="D601" s="1024"/>
      <c r="E601" s="1025"/>
      <c r="F601" s="1250"/>
      <c r="G601" s="1236"/>
      <c r="H601" s="214" t="s">
        <v>26</v>
      </c>
      <c r="I601" s="1389"/>
      <c r="J601" s="177"/>
      <c r="K601" s="178" t="s">
        <v>9</v>
      </c>
      <c r="L601" s="178"/>
      <c r="M601" s="178"/>
      <c r="N601" s="788" t="str">
        <f t="shared" si="76"/>
        <v/>
      </c>
      <c r="O601" s="178"/>
      <c r="P601" s="178"/>
      <c r="Q601" s="178"/>
      <c r="R601" s="788" t="str">
        <f t="shared" si="77"/>
        <v/>
      </c>
      <c r="S601" s="788" t="str">
        <f t="shared" si="78"/>
        <v/>
      </c>
      <c r="T601" s="178"/>
      <c r="U601" s="178"/>
      <c r="V601" s="178"/>
      <c r="W601" s="178"/>
      <c r="X601" s="178"/>
      <c r="Y601" s="178"/>
      <c r="Z601" s="178"/>
      <c r="AA601" s="178"/>
      <c r="AB601" s="178"/>
      <c r="AC601" s="178"/>
      <c r="AD601" s="179"/>
      <c r="AE601" s="179"/>
      <c r="AF601" s="179"/>
      <c r="AG601" s="180"/>
      <c r="AH601" s="1102"/>
      <c r="AI601" s="1345"/>
    </row>
    <row r="602" spans="2:36" x14ac:dyDescent="0.2">
      <c r="B602" s="1017"/>
      <c r="C602" s="1047"/>
      <c r="D602" s="1024"/>
      <c r="E602" s="1025"/>
      <c r="F602" s="1250"/>
      <c r="G602" s="1236"/>
      <c r="H602" s="214" t="s">
        <v>15</v>
      </c>
      <c r="I602" s="1389"/>
      <c r="J602" s="177"/>
      <c r="K602" s="178" t="s">
        <v>9</v>
      </c>
      <c r="L602" s="178"/>
      <c r="M602" s="178"/>
      <c r="N602" s="788" t="str">
        <f t="shared" si="76"/>
        <v/>
      </c>
      <c r="O602" s="178"/>
      <c r="P602" s="178"/>
      <c r="Q602" s="178"/>
      <c r="R602" s="788" t="str">
        <f t="shared" si="77"/>
        <v/>
      </c>
      <c r="S602" s="788" t="str">
        <f t="shared" si="78"/>
        <v/>
      </c>
      <c r="T602" s="178"/>
      <c r="U602" s="178"/>
      <c r="V602" s="178"/>
      <c r="W602" s="178"/>
      <c r="X602" s="178"/>
      <c r="Y602" s="178"/>
      <c r="Z602" s="178"/>
      <c r="AA602" s="178"/>
      <c r="AB602" s="178"/>
      <c r="AC602" s="178"/>
      <c r="AD602" s="179"/>
      <c r="AE602" s="179"/>
      <c r="AF602" s="179"/>
      <c r="AG602" s="180"/>
      <c r="AH602" s="1102"/>
      <c r="AI602" s="1345"/>
    </row>
    <row r="603" spans="2:36" x14ac:dyDescent="0.2">
      <c r="B603" s="1018"/>
      <c r="C603" s="1048"/>
      <c r="D603" s="1026"/>
      <c r="E603" s="1027"/>
      <c r="F603" s="1251"/>
      <c r="G603" s="1237"/>
      <c r="H603" s="214" t="s">
        <v>27</v>
      </c>
      <c r="I603" s="1389"/>
      <c r="J603" s="177"/>
      <c r="K603" s="178" t="s">
        <v>9</v>
      </c>
      <c r="L603" s="178"/>
      <c r="M603" s="178"/>
      <c r="N603" s="788" t="str">
        <f t="shared" si="76"/>
        <v/>
      </c>
      <c r="O603" s="178"/>
      <c r="P603" s="178"/>
      <c r="Q603" s="178"/>
      <c r="R603" s="788" t="str">
        <f t="shared" si="77"/>
        <v/>
      </c>
      <c r="S603" s="788" t="str">
        <f t="shared" si="78"/>
        <v/>
      </c>
      <c r="T603" s="178"/>
      <c r="U603" s="178"/>
      <c r="V603" s="178"/>
      <c r="W603" s="178"/>
      <c r="X603" s="178"/>
      <c r="Y603" s="178"/>
      <c r="Z603" s="178"/>
      <c r="AA603" s="178"/>
      <c r="AB603" s="178"/>
      <c r="AC603" s="178"/>
      <c r="AD603" s="179"/>
      <c r="AE603" s="179"/>
      <c r="AF603" s="179"/>
      <c r="AG603" s="180"/>
      <c r="AH603" s="1102"/>
      <c r="AI603" s="1345"/>
    </row>
    <row r="604" spans="2:36" x14ac:dyDescent="0.2">
      <c r="B604" s="1016" t="s">
        <v>184</v>
      </c>
      <c r="C604" s="1050">
        <v>61</v>
      </c>
      <c r="D604" s="1022" t="s">
        <v>240</v>
      </c>
      <c r="E604" s="1023"/>
      <c r="F604" s="1249" t="s">
        <v>54</v>
      </c>
      <c r="G604" s="1235" t="s">
        <v>29</v>
      </c>
      <c r="H604" s="214" t="s">
        <v>534</v>
      </c>
      <c r="I604" s="1389"/>
      <c r="J604" s="294">
        <v>75</v>
      </c>
      <c r="K604" s="218"/>
      <c r="L604" s="218">
        <v>75</v>
      </c>
      <c r="M604" s="218"/>
      <c r="N604" s="788">
        <f t="shared" si="76"/>
        <v>71.959999999999994</v>
      </c>
      <c r="O604" s="218">
        <v>71</v>
      </c>
      <c r="P604" s="218"/>
      <c r="Q604" s="218">
        <v>66</v>
      </c>
      <c r="R604" s="788">
        <f t="shared" si="77"/>
        <v>65.968000000000004</v>
      </c>
      <c r="S604" s="788">
        <f t="shared" si="78"/>
        <v>65.36</v>
      </c>
      <c r="T604" s="218"/>
      <c r="U604" s="218">
        <v>64.400000000000006</v>
      </c>
      <c r="V604" s="218"/>
      <c r="W604" s="218">
        <v>63.5</v>
      </c>
      <c r="X604" s="218"/>
      <c r="Y604" s="218">
        <v>63.5</v>
      </c>
      <c r="Z604" s="218">
        <v>63.5</v>
      </c>
      <c r="AA604" s="218">
        <v>63.5</v>
      </c>
      <c r="AB604" s="218">
        <v>63.1</v>
      </c>
      <c r="AC604" s="218">
        <v>62.7</v>
      </c>
      <c r="AD604" s="218"/>
      <c r="AE604" s="218"/>
      <c r="AF604" s="218"/>
      <c r="AG604" s="219"/>
      <c r="AH604" s="1102"/>
      <c r="AI604" s="1345"/>
    </row>
    <row r="605" spans="2:36" x14ac:dyDescent="0.2">
      <c r="B605" s="1017"/>
      <c r="C605" s="1047"/>
      <c r="D605" s="1024"/>
      <c r="E605" s="1025"/>
      <c r="F605" s="1250"/>
      <c r="G605" s="1236"/>
      <c r="H605" s="214" t="s">
        <v>17</v>
      </c>
      <c r="I605" s="1389"/>
      <c r="J605" s="177"/>
      <c r="K605" s="178" t="s">
        <v>9</v>
      </c>
      <c r="L605" s="178"/>
      <c r="M605" s="178"/>
      <c r="N605" s="788" t="str">
        <f t="shared" si="76"/>
        <v/>
      </c>
      <c r="O605" s="178"/>
      <c r="P605" s="178"/>
      <c r="Q605" s="178"/>
      <c r="R605" s="788" t="str">
        <f t="shared" si="77"/>
        <v/>
      </c>
      <c r="S605" s="788" t="str">
        <f t="shared" si="78"/>
        <v/>
      </c>
      <c r="T605" s="178"/>
      <c r="U605" s="178"/>
      <c r="V605" s="178"/>
      <c r="W605" s="178"/>
      <c r="X605" s="178"/>
      <c r="Y605" s="178"/>
      <c r="Z605" s="178"/>
      <c r="AA605" s="178"/>
      <c r="AB605" s="178"/>
      <c r="AC605" s="178"/>
      <c r="AD605" s="218"/>
      <c r="AE605" s="218"/>
      <c r="AF605" s="218"/>
      <c r="AG605" s="219"/>
      <c r="AH605" s="1102"/>
      <c r="AI605" s="1345"/>
    </row>
    <row r="606" spans="2:36" x14ac:dyDescent="0.2">
      <c r="B606" s="1018"/>
      <c r="C606" s="1048"/>
      <c r="D606" s="1026"/>
      <c r="E606" s="1027"/>
      <c r="F606" s="1251"/>
      <c r="G606" s="1237"/>
      <c r="H606" s="214" t="s">
        <v>18</v>
      </c>
      <c r="I606" s="1389"/>
      <c r="J606" s="177"/>
      <c r="K606" s="178" t="s">
        <v>9</v>
      </c>
      <c r="L606" s="178"/>
      <c r="M606" s="178"/>
      <c r="N606" s="788" t="str">
        <f t="shared" si="76"/>
        <v/>
      </c>
      <c r="O606" s="178"/>
      <c r="P606" s="178"/>
      <c r="Q606" s="178"/>
      <c r="R606" s="788" t="str">
        <f t="shared" si="77"/>
        <v/>
      </c>
      <c r="S606" s="788" t="str">
        <f t="shared" si="78"/>
        <v/>
      </c>
      <c r="T606" s="178"/>
      <c r="U606" s="178"/>
      <c r="V606" s="178"/>
      <c r="W606" s="178"/>
      <c r="X606" s="178"/>
      <c r="Y606" s="178"/>
      <c r="Z606" s="178"/>
      <c r="AA606" s="178"/>
      <c r="AB606" s="178"/>
      <c r="AC606" s="178"/>
      <c r="AD606" s="179"/>
      <c r="AE606" s="179"/>
      <c r="AF606" s="179"/>
      <c r="AG606" s="180"/>
      <c r="AH606" s="1102"/>
      <c r="AI606" s="1345"/>
    </row>
    <row r="607" spans="2:36" x14ac:dyDescent="0.2">
      <c r="B607" s="1016" t="s">
        <v>184</v>
      </c>
      <c r="C607" s="1050">
        <v>64.5</v>
      </c>
      <c r="D607" s="1510" t="s">
        <v>191</v>
      </c>
      <c r="E607" s="1511"/>
      <c r="F607" s="1249" t="s">
        <v>54</v>
      </c>
      <c r="G607" s="1235" t="s">
        <v>29</v>
      </c>
      <c r="H607" s="214" t="s">
        <v>524</v>
      </c>
      <c r="I607" s="1389"/>
      <c r="J607" s="294">
        <v>75</v>
      </c>
      <c r="K607" s="218"/>
      <c r="L607" s="218">
        <v>75</v>
      </c>
      <c r="M607" s="218"/>
      <c r="N607" s="788">
        <f t="shared" si="76"/>
        <v>71.959999999999994</v>
      </c>
      <c r="O607" s="218">
        <v>71</v>
      </c>
      <c r="P607" s="218"/>
      <c r="Q607" s="218">
        <v>66</v>
      </c>
      <c r="R607" s="788">
        <f t="shared" si="77"/>
        <v>65.968000000000004</v>
      </c>
      <c r="S607" s="788">
        <f t="shared" si="78"/>
        <v>65.36</v>
      </c>
      <c r="T607" s="218"/>
      <c r="U607" s="218">
        <v>64.400000000000006</v>
      </c>
      <c r="V607" s="218"/>
      <c r="W607" s="218">
        <v>63.5</v>
      </c>
      <c r="X607" s="218"/>
      <c r="Y607" s="218">
        <v>63.5</v>
      </c>
      <c r="Z607" s="218">
        <v>63.5</v>
      </c>
      <c r="AA607" s="218">
        <v>63.5</v>
      </c>
      <c r="AB607" s="218">
        <v>63.1</v>
      </c>
      <c r="AC607" s="218">
        <v>62.7</v>
      </c>
      <c r="AD607" s="218"/>
      <c r="AE607" s="218"/>
      <c r="AF607" s="218"/>
      <c r="AG607" s="219"/>
      <c r="AH607" s="1102"/>
      <c r="AI607" s="1345"/>
    </row>
    <row r="608" spans="2:36" x14ac:dyDescent="0.2">
      <c r="B608" s="1018"/>
      <c r="C608" s="1048"/>
      <c r="D608" s="1046"/>
      <c r="E608" s="1492"/>
      <c r="F608" s="1250"/>
      <c r="G608" s="1236"/>
      <c r="H608" s="176" t="s">
        <v>20</v>
      </c>
      <c r="I608" s="1389"/>
      <c r="J608" s="177"/>
      <c r="K608" s="178" t="s">
        <v>9</v>
      </c>
      <c r="L608" s="178"/>
      <c r="M608" s="178"/>
      <c r="N608" s="788" t="str">
        <f t="shared" si="76"/>
        <v/>
      </c>
      <c r="O608" s="178"/>
      <c r="P608" s="178"/>
      <c r="Q608" s="178"/>
      <c r="R608" s="788" t="str">
        <f t="shared" si="77"/>
        <v/>
      </c>
      <c r="S608" s="788" t="str">
        <f t="shared" si="78"/>
        <v/>
      </c>
      <c r="T608" s="178"/>
      <c r="U608" s="178"/>
      <c r="V608" s="178"/>
      <c r="W608" s="178"/>
      <c r="X608" s="178"/>
      <c r="Y608" s="178"/>
      <c r="Z608" s="178"/>
      <c r="AA608" s="178"/>
      <c r="AB608" s="178"/>
      <c r="AC608" s="178"/>
      <c r="AD608" s="179"/>
      <c r="AE608" s="179"/>
      <c r="AF608" s="179"/>
      <c r="AG608" s="180"/>
      <c r="AH608" s="1102"/>
      <c r="AI608" s="1345"/>
    </row>
    <row r="609" spans="2:35" x14ac:dyDescent="0.2">
      <c r="B609" s="181" t="s">
        <v>102</v>
      </c>
      <c r="C609" s="295" t="s">
        <v>151</v>
      </c>
      <c r="D609" s="1252" t="s">
        <v>75</v>
      </c>
      <c r="E609" s="1253"/>
      <c r="F609" s="1251"/>
      <c r="G609" s="1237"/>
      <c r="H609" s="176" t="s">
        <v>21</v>
      </c>
      <c r="I609" s="1389"/>
      <c r="J609" s="246">
        <v>75</v>
      </c>
      <c r="K609" s="179">
        <v>75</v>
      </c>
      <c r="L609" s="179"/>
      <c r="M609" s="179"/>
      <c r="N609" s="788" t="str">
        <f t="shared" si="76"/>
        <v/>
      </c>
      <c r="O609" s="179">
        <v>71</v>
      </c>
      <c r="P609" s="179"/>
      <c r="Q609" s="179">
        <v>66.2</v>
      </c>
      <c r="R609" s="788">
        <f t="shared" si="77"/>
        <v>66.156000000000006</v>
      </c>
      <c r="S609" s="788">
        <f t="shared" si="78"/>
        <v>65.320000000000007</v>
      </c>
      <c r="T609" s="179"/>
      <c r="U609" s="179">
        <v>64</v>
      </c>
      <c r="V609" s="179"/>
      <c r="W609" s="179">
        <v>63.4</v>
      </c>
      <c r="X609" s="179"/>
      <c r="Y609" s="179">
        <v>63.4</v>
      </c>
      <c r="Z609" s="179">
        <v>63.4</v>
      </c>
      <c r="AA609" s="179">
        <v>63.4</v>
      </c>
      <c r="AB609" s="179">
        <v>63.3</v>
      </c>
      <c r="AC609" s="179">
        <v>62.8</v>
      </c>
      <c r="AD609" s="179">
        <v>62</v>
      </c>
      <c r="AE609" s="179">
        <v>60.8</v>
      </c>
      <c r="AF609" s="179">
        <v>59.3</v>
      </c>
      <c r="AG609" s="180">
        <v>57.4</v>
      </c>
      <c r="AH609" s="1102"/>
      <c r="AI609" s="1345"/>
    </row>
    <row r="610" spans="2:35" x14ac:dyDescent="0.2">
      <c r="B610" s="1016" t="s">
        <v>102</v>
      </c>
      <c r="C610" s="1019" t="s">
        <v>154</v>
      </c>
      <c r="D610" s="1022" t="s">
        <v>75</v>
      </c>
      <c r="E610" s="1023"/>
      <c r="F610" s="1249" t="s">
        <v>54</v>
      </c>
      <c r="G610" s="1235" t="s">
        <v>29</v>
      </c>
      <c r="H610" s="176">
        <v>2004</v>
      </c>
      <c r="I610" s="1389"/>
      <c r="J610" s="246">
        <v>75</v>
      </c>
      <c r="K610" s="179">
        <v>75</v>
      </c>
      <c r="L610" s="179"/>
      <c r="M610" s="179"/>
      <c r="N610" s="788" t="str">
        <f t="shared" si="76"/>
        <v/>
      </c>
      <c r="O610" s="179">
        <v>71</v>
      </c>
      <c r="P610" s="179"/>
      <c r="Q610" s="179">
        <v>66.2</v>
      </c>
      <c r="R610" s="788">
        <f t="shared" si="77"/>
        <v>66.156000000000006</v>
      </c>
      <c r="S610" s="788">
        <f t="shared" si="78"/>
        <v>65.320000000000007</v>
      </c>
      <c r="T610" s="179"/>
      <c r="U610" s="179">
        <v>64</v>
      </c>
      <c r="V610" s="179"/>
      <c r="W610" s="179">
        <v>63.4</v>
      </c>
      <c r="X610" s="179"/>
      <c r="Y610" s="179">
        <v>63.4</v>
      </c>
      <c r="Z610" s="179">
        <v>63.4</v>
      </c>
      <c r="AA610" s="179">
        <v>63.4</v>
      </c>
      <c r="AB610" s="179">
        <v>63.3</v>
      </c>
      <c r="AC610" s="179">
        <v>62.8</v>
      </c>
      <c r="AD610" s="179">
        <v>62</v>
      </c>
      <c r="AE610" s="179">
        <v>60.8</v>
      </c>
      <c r="AF610" s="179">
        <v>59.3</v>
      </c>
      <c r="AG610" s="180">
        <v>57.4</v>
      </c>
      <c r="AH610" s="1102"/>
      <c r="AI610" s="1345"/>
    </row>
    <row r="611" spans="2:35" x14ac:dyDescent="0.2">
      <c r="B611" s="1017"/>
      <c r="C611" s="1020"/>
      <c r="D611" s="1024"/>
      <c r="E611" s="1025"/>
      <c r="F611" s="1250"/>
      <c r="G611" s="1236"/>
      <c r="H611" s="176" t="s">
        <v>22</v>
      </c>
      <c r="I611" s="1389"/>
      <c r="J611" s="177"/>
      <c r="K611" s="178" t="s">
        <v>9</v>
      </c>
      <c r="L611" s="178"/>
      <c r="M611" s="178"/>
      <c r="N611" s="788" t="str">
        <f t="shared" si="76"/>
        <v/>
      </c>
      <c r="O611" s="178"/>
      <c r="P611" s="178"/>
      <c r="Q611" s="178"/>
      <c r="R611" s="788" t="str">
        <f t="shared" si="77"/>
        <v/>
      </c>
      <c r="S611" s="788" t="str">
        <f t="shared" si="78"/>
        <v/>
      </c>
      <c r="T611" s="178"/>
      <c r="U611" s="178"/>
      <c r="V611" s="178"/>
      <c r="W611" s="178"/>
      <c r="X611" s="178"/>
      <c r="Y611" s="178"/>
      <c r="Z611" s="178"/>
      <c r="AA611" s="178"/>
      <c r="AB611" s="178"/>
      <c r="AC611" s="178"/>
      <c r="AD611" s="178"/>
      <c r="AE611" s="178"/>
      <c r="AF611" s="178"/>
      <c r="AG611" s="186"/>
      <c r="AH611" s="1102"/>
      <c r="AI611" s="1345"/>
    </row>
    <row r="612" spans="2:35" x14ac:dyDescent="0.2">
      <c r="B612" s="1018"/>
      <c r="C612" s="1021"/>
      <c r="D612" s="1026"/>
      <c r="E612" s="1027"/>
      <c r="F612" s="1251"/>
      <c r="G612" s="1237"/>
      <c r="H612" s="176" t="s">
        <v>23</v>
      </c>
      <c r="I612" s="1389"/>
      <c r="J612" s="177"/>
      <c r="K612" s="178" t="s">
        <v>9</v>
      </c>
      <c r="L612" s="178"/>
      <c r="M612" s="178"/>
      <c r="N612" s="788" t="str">
        <f t="shared" si="76"/>
        <v/>
      </c>
      <c r="O612" s="178"/>
      <c r="P612" s="178"/>
      <c r="Q612" s="178"/>
      <c r="R612" s="788" t="str">
        <f t="shared" si="77"/>
        <v/>
      </c>
      <c r="S612" s="788" t="str">
        <f t="shared" si="78"/>
        <v/>
      </c>
      <c r="T612" s="178"/>
      <c r="U612" s="178"/>
      <c r="V612" s="178"/>
      <c r="W612" s="178"/>
      <c r="X612" s="178"/>
      <c r="Y612" s="178"/>
      <c r="Z612" s="178"/>
      <c r="AA612" s="178"/>
      <c r="AB612" s="178"/>
      <c r="AC612" s="178"/>
      <c r="AD612" s="178"/>
      <c r="AE612" s="178"/>
      <c r="AF612" s="178"/>
      <c r="AG612" s="186"/>
      <c r="AH612" s="1102"/>
      <c r="AI612" s="1345"/>
    </row>
    <row r="613" spans="2:35" ht="13.5" thickBot="1" x14ac:dyDescent="0.25">
      <c r="B613" s="296" t="s">
        <v>102</v>
      </c>
      <c r="C613" s="297" t="s">
        <v>160</v>
      </c>
      <c r="D613" s="1548" t="s">
        <v>87</v>
      </c>
      <c r="E613" s="1549"/>
      <c r="F613" s="298" t="s">
        <v>54</v>
      </c>
      <c r="G613" s="193" t="s">
        <v>29</v>
      </c>
      <c r="H613" s="188">
        <v>2007</v>
      </c>
      <c r="I613" s="1390"/>
      <c r="J613" s="250">
        <v>75</v>
      </c>
      <c r="K613" s="225">
        <v>75</v>
      </c>
      <c r="L613" s="225"/>
      <c r="M613" s="225"/>
      <c r="N613" s="792" t="str">
        <f t="shared" si="76"/>
        <v/>
      </c>
      <c r="O613" s="225">
        <v>71</v>
      </c>
      <c r="P613" s="225"/>
      <c r="Q613" s="225">
        <v>66.2</v>
      </c>
      <c r="R613" s="792">
        <f t="shared" si="77"/>
        <v>66.156000000000006</v>
      </c>
      <c r="S613" s="792">
        <f t="shared" si="78"/>
        <v>65.320000000000007</v>
      </c>
      <c r="T613" s="225"/>
      <c r="U613" s="225">
        <v>64</v>
      </c>
      <c r="V613" s="225"/>
      <c r="W613" s="225">
        <v>63.4</v>
      </c>
      <c r="X613" s="225"/>
      <c r="Y613" s="225">
        <v>63.4</v>
      </c>
      <c r="Z613" s="225">
        <v>63.4</v>
      </c>
      <c r="AA613" s="225">
        <v>63.4</v>
      </c>
      <c r="AB613" s="225">
        <v>63.3</v>
      </c>
      <c r="AC613" s="225">
        <v>62.8</v>
      </c>
      <c r="AD613" s="225">
        <v>62</v>
      </c>
      <c r="AE613" s="225">
        <v>60.8</v>
      </c>
      <c r="AF613" s="225">
        <v>59.3</v>
      </c>
      <c r="AG613" s="226">
        <v>57.4</v>
      </c>
      <c r="AH613" s="1102"/>
      <c r="AI613" s="1345"/>
    </row>
    <row r="614" spans="2:35" ht="13.5" thickBot="1" x14ac:dyDescent="0.25">
      <c r="B614" s="142"/>
      <c r="C614" s="247"/>
      <c r="D614" s="142"/>
      <c r="E614" s="142"/>
      <c r="F614" s="142"/>
      <c r="G614" s="196" t="s">
        <v>94</v>
      </c>
      <c r="H614" s="197"/>
      <c r="I614" s="288"/>
      <c r="J614" s="202">
        <f>MIN(J592:J613)</f>
        <v>75</v>
      </c>
      <c r="K614" s="199">
        <f>MIN(K592:K613)</f>
        <v>75</v>
      </c>
      <c r="L614" s="199">
        <f>MIN(L592:L613)</f>
        <v>75</v>
      </c>
      <c r="M614" s="199"/>
      <c r="N614" s="793">
        <f t="shared" si="76"/>
        <v>71.959999999999994</v>
      </c>
      <c r="O614" s="199">
        <f>MIN(O592:O613)</f>
        <v>71</v>
      </c>
      <c r="P614" s="199"/>
      <c r="Q614" s="199">
        <f>MIN(Q592:Q613)</f>
        <v>66</v>
      </c>
      <c r="R614" s="793">
        <f t="shared" si="77"/>
        <v>65.959999999999994</v>
      </c>
      <c r="S614" s="793">
        <f t="shared" si="78"/>
        <v>65.2</v>
      </c>
      <c r="T614" s="199"/>
      <c r="U614" s="199">
        <f>MIN(U592:U613)</f>
        <v>64</v>
      </c>
      <c r="V614" s="199"/>
      <c r="W614" s="199">
        <f>MIN(W592:W613)</f>
        <v>63.4</v>
      </c>
      <c r="X614" s="199"/>
      <c r="Y614" s="199">
        <f>MIN(Y592:Y613)</f>
        <v>63.4</v>
      </c>
      <c r="Z614" s="199">
        <f>MIN(Z592:Z613)</f>
        <v>63.4</v>
      </c>
      <c r="AA614" s="199">
        <f>MIN(AA592:AA613)</f>
        <v>63.4</v>
      </c>
      <c r="AB614" s="199">
        <f>MIN(AB592:AB613)</f>
        <v>63.1</v>
      </c>
      <c r="AC614" s="199">
        <f>MIN(AC592:AC613)</f>
        <v>62.7</v>
      </c>
      <c r="AD614" s="302"/>
      <c r="AE614" s="302"/>
      <c r="AF614" s="302"/>
      <c r="AG614" s="303"/>
      <c r="AH614" s="1103"/>
      <c r="AI614" s="1346"/>
    </row>
    <row r="619" spans="2:35" ht="15.75" x14ac:dyDescent="0.25">
      <c r="B619" s="384"/>
      <c r="C619" s="384"/>
      <c r="D619" s="384"/>
      <c r="E619" s="384"/>
      <c r="F619" s="384"/>
      <c r="G619" s="384"/>
      <c r="H619" s="384"/>
      <c r="I619" s="384"/>
      <c r="J619" s="384"/>
      <c r="K619" s="384"/>
      <c r="L619" s="384"/>
      <c r="M619" s="384"/>
      <c r="N619" s="384"/>
      <c r="O619" s="384"/>
      <c r="P619" s="384"/>
      <c r="Q619" s="384"/>
      <c r="R619" s="384"/>
      <c r="S619" s="384"/>
      <c r="T619" s="384"/>
      <c r="U619" s="384"/>
      <c r="V619" s="384"/>
      <c r="W619" s="384"/>
      <c r="X619" s="384"/>
      <c r="Y619" s="384"/>
      <c r="Z619" s="384"/>
      <c r="AA619" s="384"/>
      <c r="AB619" s="384"/>
      <c r="AC619" s="384"/>
      <c r="AD619" s="384"/>
      <c r="AE619" s="384"/>
      <c r="AF619" s="384"/>
      <c r="AG619" s="384"/>
      <c r="AH619" s="384"/>
      <c r="AI619" s="384"/>
    </row>
    <row r="621" spans="2:35" ht="13.5" thickBot="1" x14ac:dyDescent="0.25"/>
    <row r="622" spans="2:35" ht="12.75" customHeight="1" x14ac:dyDescent="0.2">
      <c r="B622" s="915"/>
      <c r="C622" s="916"/>
      <c r="D622" s="916"/>
      <c r="E622" s="916"/>
      <c r="F622" s="916"/>
      <c r="G622" s="916"/>
      <c r="H622" s="916"/>
      <c r="I622" s="917"/>
      <c r="J622" s="921" t="s">
        <v>95</v>
      </c>
      <c r="K622" s="922"/>
      <c r="L622" s="922"/>
      <c r="M622" s="922"/>
      <c r="N622" s="922"/>
      <c r="O622" s="922"/>
      <c r="P622" s="922"/>
      <c r="Q622" s="922"/>
      <c r="R622" s="922"/>
      <c r="S622" s="922"/>
      <c r="T622" s="922"/>
      <c r="U622" s="922"/>
      <c r="V622" s="922"/>
      <c r="W622" s="922"/>
      <c r="X622" s="922"/>
      <c r="Y622" s="922"/>
      <c r="Z622" s="922"/>
      <c r="AA622" s="922"/>
      <c r="AB622" s="922"/>
      <c r="AC622" s="922"/>
      <c r="AD622" s="922"/>
      <c r="AE622" s="922"/>
      <c r="AF622" s="922"/>
      <c r="AG622" s="923"/>
      <c r="AH622" s="1339" t="s">
        <v>474</v>
      </c>
      <c r="AI622" s="1339" t="s">
        <v>537</v>
      </c>
    </row>
    <row r="623" spans="2:35" ht="13.5" thickBot="1" x14ac:dyDescent="0.25">
      <c r="B623" s="918"/>
      <c r="C623" s="919"/>
      <c r="D623" s="919"/>
      <c r="E623" s="919"/>
      <c r="F623" s="919"/>
      <c r="G623" s="919"/>
      <c r="H623" s="919"/>
      <c r="I623" s="920"/>
      <c r="J623" s="949" t="s">
        <v>168</v>
      </c>
      <c r="K623" s="950"/>
      <c r="L623" s="950"/>
      <c r="M623" s="950"/>
      <c r="N623" s="950"/>
      <c r="O623" s="950"/>
      <c r="P623" s="950"/>
      <c r="Q623" s="950"/>
      <c r="R623" s="950"/>
      <c r="S623" s="950"/>
      <c r="T623" s="950"/>
      <c r="U623" s="950"/>
      <c r="V623" s="950"/>
      <c r="W623" s="950"/>
      <c r="X623" s="950"/>
      <c r="Y623" s="950"/>
      <c r="Z623" s="950"/>
      <c r="AA623" s="950"/>
      <c r="AB623" s="950"/>
      <c r="AC623" s="950"/>
      <c r="AD623" s="950"/>
      <c r="AE623" s="950"/>
      <c r="AF623" s="950"/>
      <c r="AG623" s="951"/>
      <c r="AH623" s="1345"/>
      <c r="AI623" s="1345"/>
    </row>
    <row r="624" spans="2:35" ht="13.5" thickBot="1" x14ac:dyDescent="0.25">
      <c r="B624" s="51" t="s">
        <v>41</v>
      </c>
      <c r="C624" s="52" t="s">
        <v>42</v>
      </c>
      <c r="D624" s="971" t="s">
        <v>43</v>
      </c>
      <c r="E624" s="972"/>
      <c r="F624" s="53" t="s">
        <v>47</v>
      </c>
      <c r="G624" s="305" t="s">
        <v>30</v>
      </c>
      <c r="H624" s="55" t="s">
        <v>31</v>
      </c>
      <c r="I624" s="86" t="s">
        <v>2</v>
      </c>
      <c r="J624" s="113" t="s">
        <v>3</v>
      </c>
      <c r="K624" s="114" t="s">
        <v>5</v>
      </c>
      <c r="L624" s="76">
        <v>100</v>
      </c>
      <c r="M624" s="43">
        <v>150</v>
      </c>
      <c r="N624" s="783">
        <v>176</v>
      </c>
      <c r="O624" s="43">
        <v>200</v>
      </c>
      <c r="P624" s="43">
        <v>250</v>
      </c>
      <c r="Q624" s="43">
        <v>300</v>
      </c>
      <c r="R624" s="783">
        <v>302</v>
      </c>
      <c r="S624" s="783">
        <v>340</v>
      </c>
      <c r="T624" s="43">
        <v>350</v>
      </c>
      <c r="U624" s="43">
        <v>400</v>
      </c>
      <c r="V624" s="43">
        <v>450</v>
      </c>
      <c r="W624" s="43">
        <v>500</v>
      </c>
      <c r="X624" s="43">
        <v>550</v>
      </c>
      <c r="Y624" s="43">
        <v>600</v>
      </c>
      <c r="Z624" s="43">
        <v>650</v>
      </c>
      <c r="AA624" s="43">
        <v>700</v>
      </c>
      <c r="AB624" s="43">
        <v>750</v>
      </c>
      <c r="AC624" s="43">
        <v>800</v>
      </c>
      <c r="AD624" s="43">
        <v>850</v>
      </c>
      <c r="AE624" s="43">
        <v>900</v>
      </c>
      <c r="AF624" s="43">
        <v>950</v>
      </c>
      <c r="AG624" s="77">
        <v>1000</v>
      </c>
      <c r="AH624" s="1345"/>
      <c r="AI624" s="1345"/>
    </row>
    <row r="625" spans="2:35" ht="12.75" customHeight="1" x14ac:dyDescent="0.2">
      <c r="B625" s="1135" t="s">
        <v>184</v>
      </c>
      <c r="C625" s="1193" t="s">
        <v>343</v>
      </c>
      <c r="D625" s="932" t="s">
        <v>344</v>
      </c>
      <c r="E625" s="933"/>
      <c r="F625" s="940" t="s">
        <v>345</v>
      </c>
      <c r="G625" s="1473" t="s">
        <v>355</v>
      </c>
      <c r="H625" s="60" t="s">
        <v>518</v>
      </c>
      <c r="I625" s="1398" t="s">
        <v>359</v>
      </c>
      <c r="J625" s="78">
        <v>115</v>
      </c>
      <c r="K625" s="1"/>
      <c r="L625" s="2">
        <v>115</v>
      </c>
      <c r="M625" s="2"/>
      <c r="N625" s="788">
        <f>IF(M625="",IF(L625="","",(L625-(L625-O625)/($O$5-$L$5)*($N$5-$L$5))),(M625-(M625-O625)/($O$5-$M$5)*($N$5-$M$5)))</f>
        <v>115</v>
      </c>
      <c r="O625" s="2">
        <v>115</v>
      </c>
      <c r="P625" s="2"/>
      <c r="Q625" s="2">
        <v>115</v>
      </c>
      <c r="R625" s="788">
        <f>IF(Q625="","",(Q625-(Q625-U625)/($U$5-$Q$5)*($R$5-$Q$5)))</f>
        <v>115</v>
      </c>
      <c r="S625" s="788">
        <f>IF(Q625="","",(Q625-(Q625-U625)/($U$5-$Q$5)*($S$5-$Q$5)))</f>
        <v>115</v>
      </c>
      <c r="T625" s="2"/>
      <c r="U625" s="2">
        <v>115</v>
      </c>
      <c r="V625" s="2"/>
      <c r="W625" s="2">
        <v>115</v>
      </c>
      <c r="X625" s="2"/>
      <c r="Y625" s="2">
        <v>115</v>
      </c>
      <c r="Z625" s="2">
        <v>115</v>
      </c>
      <c r="AA625" s="2">
        <v>115</v>
      </c>
      <c r="AB625" s="2"/>
      <c r="AC625" s="2"/>
      <c r="AD625" s="2"/>
      <c r="AE625" s="2"/>
      <c r="AF625" s="2"/>
      <c r="AG625" s="23"/>
      <c r="AH625" s="1345"/>
      <c r="AI625" s="1345"/>
    </row>
    <row r="626" spans="2:35" x14ac:dyDescent="0.2">
      <c r="B626" s="1135"/>
      <c r="C626" s="1193"/>
      <c r="D626" s="932"/>
      <c r="E626" s="933"/>
      <c r="F626" s="940"/>
      <c r="G626" s="962"/>
      <c r="H626" s="11" t="s">
        <v>32</v>
      </c>
      <c r="I626" s="1399"/>
      <c r="J626" s="79"/>
      <c r="K626" s="5" t="s">
        <v>9</v>
      </c>
      <c r="L626" s="5"/>
      <c r="M626" s="5"/>
      <c r="N626" s="788" t="str">
        <f t="shared" ref="N626:N647" si="79">IF(M626="",IF(L626="","",(L626-(L626-O626)/($O$5-$L$5)*($N$5-$L$5))),(M626-(M626-O626)/($O$5-$M$5)*($N$5-$M$5)))</f>
        <v/>
      </c>
      <c r="O626" s="5"/>
      <c r="P626" s="5"/>
      <c r="Q626" s="5"/>
      <c r="R626" s="788" t="str">
        <f t="shared" ref="R626:R647" si="80">IF(Q626="","",(Q626-(Q626-U626)/($U$5-$Q$5)*($R$5-$Q$5)))</f>
        <v/>
      </c>
      <c r="S626" s="788" t="str">
        <f t="shared" ref="S626:S647" si="81">IF(Q626="","",(Q626-(Q626-U626)/($U$5-$Q$5)*($S$5-$Q$5)))</f>
        <v/>
      </c>
      <c r="T626" s="5"/>
      <c r="U626" s="5"/>
      <c r="V626" s="2"/>
      <c r="W626" s="2"/>
      <c r="X626" s="2"/>
      <c r="Y626" s="2"/>
      <c r="Z626" s="2"/>
      <c r="AA626" s="2"/>
      <c r="AB626" s="2"/>
      <c r="AC626" s="2"/>
      <c r="AD626" s="2"/>
      <c r="AE626" s="2"/>
      <c r="AF626" s="2"/>
      <c r="AG626" s="23"/>
      <c r="AH626" s="1345"/>
      <c r="AI626" s="1345"/>
    </row>
    <row r="627" spans="2:35" x14ac:dyDescent="0.2">
      <c r="B627" s="1135"/>
      <c r="C627" s="1193"/>
      <c r="D627" s="932"/>
      <c r="E627" s="933"/>
      <c r="F627" s="940"/>
      <c r="G627" s="962"/>
      <c r="H627" s="11" t="s">
        <v>35</v>
      </c>
      <c r="I627" s="1399"/>
      <c r="J627" s="79"/>
      <c r="K627" s="5" t="s">
        <v>9</v>
      </c>
      <c r="L627" s="5"/>
      <c r="M627" s="5"/>
      <c r="N627" s="788" t="str">
        <f t="shared" si="79"/>
        <v/>
      </c>
      <c r="O627" s="5"/>
      <c r="P627" s="5"/>
      <c r="Q627" s="5"/>
      <c r="R627" s="788" t="str">
        <f t="shared" si="80"/>
        <v/>
      </c>
      <c r="S627" s="788" t="str">
        <f t="shared" si="81"/>
        <v/>
      </c>
      <c r="T627" s="5"/>
      <c r="U627" s="5"/>
      <c r="V627" s="2"/>
      <c r="W627" s="2"/>
      <c r="X627" s="2"/>
      <c r="Y627" s="2"/>
      <c r="Z627" s="2"/>
      <c r="AA627" s="2"/>
      <c r="AB627" s="2"/>
      <c r="AC627" s="2"/>
      <c r="AD627" s="2"/>
      <c r="AE627" s="2"/>
      <c r="AF627" s="2"/>
      <c r="AG627" s="23"/>
      <c r="AH627" s="1345"/>
      <c r="AI627" s="1345"/>
    </row>
    <row r="628" spans="2:35" x14ac:dyDescent="0.2">
      <c r="B628" s="1136"/>
      <c r="C628" s="1194"/>
      <c r="D628" s="945"/>
      <c r="E628" s="946"/>
      <c r="F628" s="948"/>
      <c r="G628" s="963"/>
      <c r="H628" s="11" t="s">
        <v>10</v>
      </c>
      <c r="I628" s="1399"/>
      <c r="J628" s="79"/>
      <c r="K628" s="5" t="s">
        <v>9</v>
      </c>
      <c r="L628" s="5"/>
      <c r="M628" s="5"/>
      <c r="N628" s="788" t="str">
        <f t="shared" si="79"/>
        <v/>
      </c>
      <c r="O628" s="5"/>
      <c r="P628" s="5"/>
      <c r="Q628" s="5"/>
      <c r="R628" s="788" t="str">
        <f t="shared" si="80"/>
        <v/>
      </c>
      <c r="S628" s="788" t="str">
        <f t="shared" si="81"/>
        <v/>
      </c>
      <c r="T628" s="5"/>
      <c r="U628" s="5"/>
      <c r="V628" s="2"/>
      <c r="W628" s="2"/>
      <c r="X628" s="2"/>
      <c r="Y628" s="2"/>
      <c r="Z628" s="2"/>
      <c r="AA628" s="2"/>
      <c r="AB628" s="2"/>
      <c r="AC628" s="2"/>
      <c r="AD628" s="2"/>
      <c r="AE628" s="2"/>
      <c r="AF628" s="2"/>
      <c r="AG628" s="23"/>
      <c r="AH628" s="1345"/>
      <c r="AI628" s="1345"/>
    </row>
    <row r="629" spans="2:35" x14ac:dyDescent="0.2">
      <c r="B629" s="1223" t="s">
        <v>184</v>
      </c>
      <c r="C629" s="1233" t="s">
        <v>356</v>
      </c>
      <c r="D629" s="930" t="s">
        <v>344</v>
      </c>
      <c r="E629" s="931"/>
      <c r="F629" s="940" t="s">
        <v>345</v>
      </c>
      <c r="G629" s="1199" t="s">
        <v>353</v>
      </c>
      <c r="H629" s="11" t="s">
        <v>519</v>
      </c>
      <c r="I629" s="1399"/>
      <c r="J629" s="78">
        <v>115</v>
      </c>
      <c r="K629" s="1"/>
      <c r="L629" s="2">
        <v>115</v>
      </c>
      <c r="M629" s="2"/>
      <c r="N629" s="788">
        <f t="shared" si="79"/>
        <v>115</v>
      </c>
      <c r="O629" s="2">
        <v>115</v>
      </c>
      <c r="P629" s="2"/>
      <c r="Q629" s="2">
        <v>115</v>
      </c>
      <c r="R629" s="788">
        <f t="shared" si="80"/>
        <v>115</v>
      </c>
      <c r="S629" s="788">
        <f t="shared" si="81"/>
        <v>115</v>
      </c>
      <c r="T629" s="2"/>
      <c r="U629" s="2">
        <v>115</v>
      </c>
      <c r="V629" s="2"/>
      <c r="W629" s="2">
        <v>115</v>
      </c>
      <c r="X629" s="2"/>
      <c r="Y629" s="2">
        <v>115</v>
      </c>
      <c r="Z629" s="2">
        <v>115</v>
      </c>
      <c r="AA629" s="2">
        <v>115</v>
      </c>
      <c r="AB629" s="2"/>
      <c r="AC629" s="2"/>
      <c r="AD629" s="2"/>
      <c r="AE629" s="2"/>
      <c r="AF629" s="2"/>
      <c r="AG629" s="23"/>
      <c r="AH629" s="1345"/>
      <c r="AI629" s="1345"/>
    </row>
    <row r="630" spans="2:35" x14ac:dyDescent="0.2">
      <c r="B630" s="1135"/>
      <c r="C630" s="1193"/>
      <c r="D630" s="932"/>
      <c r="E630" s="933"/>
      <c r="F630" s="940"/>
      <c r="G630" s="962"/>
      <c r="H630" s="11" t="s">
        <v>11</v>
      </c>
      <c r="I630" s="1399"/>
      <c r="J630" s="79"/>
      <c r="K630" s="5" t="s">
        <v>9</v>
      </c>
      <c r="L630" s="5"/>
      <c r="M630" s="5"/>
      <c r="N630" s="788" t="str">
        <f t="shared" si="79"/>
        <v/>
      </c>
      <c r="O630" s="5"/>
      <c r="P630" s="5"/>
      <c r="Q630" s="5"/>
      <c r="R630" s="788" t="str">
        <f t="shared" si="80"/>
        <v/>
      </c>
      <c r="S630" s="788" t="str">
        <f t="shared" si="81"/>
        <v/>
      </c>
      <c r="T630" s="5"/>
      <c r="U630" s="5"/>
      <c r="V630" s="2"/>
      <c r="W630" s="2"/>
      <c r="X630" s="2"/>
      <c r="Y630" s="2"/>
      <c r="Z630" s="2"/>
      <c r="AA630" s="2"/>
      <c r="AB630" s="2"/>
      <c r="AC630" s="2"/>
      <c r="AD630" s="2"/>
      <c r="AE630" s="2"/>
      <c r="AF630" s="2"/>
      <c r="AG630" s="23"/>
      <c r="AH630" s="1345"/>
      <c r="AI630" s="1345"/>
    </row>
    <row r="631" spans="2:35" x14ac:dyDescent="0.2">
      <c r="B631" s="1135"/>
      <c r="C631" s="1193"/>
      <c r="D631" s="932"/>
      <c r="E631" s="933"/>
      <c r="F631" s="940"/>
      <c r="G631" s="962"/>
      <c r="H631" s="11" t="s">
        <v>12</v>
      </c>
      <c r="I631" s="1399"/>
      <c r="J631" s="79"/>
      <c r="K631" s="5" t="s">
        <v>9</v>
      </c>
      <c r="L631" s="5"/>
      <c r="M631" s="5"/>
      <c r="N631" s="788" t="str">
        <f t="shared" si="79"/>
        <v/>
      </c>
      <c r="O631" s="5"/>
      <c r="P631" s="5"/>
      <c r="Q631" s="5"/>
      <c r="R631" s="788" t="str">
        <f t="shared" si="80"/>
        <v/>
      </c>
      <c r="S631" s="788" t="str">
        <f t="shared" si="81"/>
        <v/>
      </c>
      <c r="T631" s="5"/>
      <c r="U631" s="5"/>
      <c r="V631" s="2"/>
      <c r="W631" s="2"/>
      <c r="X631" s="2"/>
      <c r="Y631" s="2"/>
      <c r="Z631" s="2"/>
      <c r="AA631" s="2"/>
      <c r="AB631" s="2"/>
      <c r="AC631" s="2"/>
      <c r="AD631" s="2"/>
      <c r="AE631" s="2"/>
      <c r="AF631" s="2"/>
      <c r="AG631" s="23"/>
      <c r="AH631" s="1345"/>
      <c r="AI631" s="1345"/>
    </row>
    <row r="632" spans="2:35" x14ac:dyDescent="0.2">
      <c r="B632" s="1136"/>
      <c r="C632" s="1194"/>
      <c r="D632" s="945"/>
      <c r="E632" s="946"/>
      <c r="F632" s="948"/>
      <c r="G632" s="963"/>
      <c r="H632" s="11" t="s">
        <v>13</v>
      </c>
      <c r="I632" s="1399"/>
      <c r="J632" s="79"/>
      <c r="K632" s="5" t="s">
        <v>9</v>
      </c>
      <c r="L632" s="5"/>
      <c r="M632" s="5"/>
      <c r="N632" s="788" t="str">
        <f t="shared" si="79"/>
        <v/>
      </c>
      <c r="O632" s="5"/>
      <c r="P632" s="5"/>
      <c r="Q632" s="5"/>
      <c r="R632" s="788" t="str">
        <f t="shared" si="80"/>
        <v/>
      </c>
      <c r="S632" s="788" t="str">
        <f t="shared" si="81"/>
        <v/>
      </c>
      <c r="T632" s="5"/>
      <c r="U632" s="5"/>
      <c r="V632" s="2"/>
      <c r="W632" s="2"/>
      <c r="X632" s="2"/>
      <c r="Y632" s="2"/>
      <c r="Z632" s="2"/>
      <c r="AA632" s="2"/>
      <c r="AB632" s="2"/>
      <c r="AC632" s="2"/>
      <c r="AD632" s="2"/>
      <c r="AE632" s="2"/>
      <c r="AF632" s="2"/>
      <c r="AG632" s="23"/>
      <c r="AH632" s="1345"/>
      <c r="AI632" s="1345"/>
    </row>
    <row r="633" spans="2:35" ht="12.75" customHeight="1" x14ac:dyDescent="0.2">
      <c r="B633" s="1223" t="s">
        <v>184</v>
      </c>
      <c r="C633" s="1233" t="s">
        <v>357</v>
      </c>
      <c r="D633" s="930" t="s">
        <v>358</v>
      </c>
      <c r="E633" s="931"/>
      <c r="F633" s="1239" t="s">
        <v>345</v>
      </c>
      <c r="G633" s="1199" t="s">
        <v>353</v>
      </c>
      <c r="H633" s="11" t="s">
        <v>520</v>
      </c>
      <c r="I633" s="1399"/>
      <c r="J633" s="78">
        <v>115</v>
      </c>
      <c r="K633" s="1"/>
      <c r="L633" s="2">
        <v>115</v>
      </c>
      <c r="M633" s="2"/>
      <c r="N633" s="788">
        <f t="shared" si="79"/>
        <v>115</v>
      </c>
      <c r="O633" s="2">
        <v>115</v>
      </c>
      <c r="P633" s="2"/>
      <c r="Q633" s="2">
        <v>115</v>
      </c>
      <c r="R633" s="788">
        <f t="shared" si="80"/>
        <v>115</v>
      </c>
      <c r="S633" s="788">
        <f t="shared" si="81"/>
        <v>115</v>
      </c>
      <c r="T633" s="2"/>
      <c r="U633" s="2">
        <v>115</v>
      </c>
      <c r="V633" s="2"/>
      <c r="W633" s="2">
        <v>115</v>
      </c>
      <c r="X633" s="2"/>
      <c r="Y633" s="2">
        <v>115</v>
      </c>
      <c r="Z633" s="2">
        <v>115</v>
      </c>
      <c r="AA633" s="2">
        <v>115</v>
      </c>
      <c r="AB633" s="2"/>
      <c r="AC633" s="2"/>
      <c r="AD633" s="2"/>
      <c r="AE633" s="2"/>
      <c r="AF633" s="2"/>
      <c r="AG633" s="23"/>
      <c r="AH633" s="1345"/>
      <c r="AI633" s="1345"/>
    </row>
    <row r="634" spans="2:35" x14ac:dyDescent="0.2">
      <c r="B634" s="1135"/>
      <c r="C634" s="1193"/>
      <c r="D634" s="932"/>
      <c r="E634" s="933"/>
      <c r="F634" s="940"/>
      <c r="G634" s="962"/>
      <c r="H634" s="11" t="s">
        <v>14</v>
      </c>
      <c r="I634" s="1399"/>
      <c r="J634" s="79"/>
      <c r="K634" s="5" t="s">
        <v>9</v>
      </c>
      <c r="L634" s="5"/>
      <c r="M634" s="5"/>
      <c r="N634" s="788" t="str">
        <f t="shared" si="79"/>
        <v/>
      </c>
      <c r="O634" s="5"/>
      <c r="P634" s="5"/>
      <c r="Q634" s="5"/>
      <c r="R634" s="788" t="str">
        <f t="shared" si="80"/>
        <v/>
      </c>
      <c r="S634" s="788" t="str">
        <f t="shared" si="81"/>
        <v/>
      </c>
      <c r="T634" s="5"/>
      <c r="U634" s="5"/>
      <c r="V634" s="2"/>
      <c r="W634" s="2"/>
      <c r="X634" s="2"/>
      <c r="Y634" s="2"/>
      <c r="Z634" s="2"/>
      <c r="AA634" s="2"/>
      <c r="AB634" s="2"/>
      <c r="AC634" s="2"/>
      <c r="AD634" s="2"/>
      <c r="AE634" s="2"/>
      <c r="AF634" s="2"/>
      <c r="AG634" s="23"/>
      <c r="AH634" s="1345"/>
      <c r="AI634" s="1345"/>
    </row>
    <row r="635" spans="2:35" x14ac:dyDescent="0.2">
      <c r="B635" s="1135"/>
      <c r="C635" s="1193"/>
      <c r="D635" s="932"/>
      <c r="E635" s="933"/>
      <c r="F635" s="940"/>
      <c r="G635" s="962"/>
      <c r="H635" s="11" t="s">
        <v>15</v>
      </c>
      <c r="I635" s="1399"/>
      <c r="J635" s="79"/>
      <c r="K635" s="5" t="s">
        <v>9</v>
      </c>
      <c r="L635" s="5"/>
      <c r="M635" s="5"/>
      <c r="N635" s="788" t="str">
        <f t="shared" si="79"/>
        <v/>
      </c>
      <c r="O635" s="5"/>
      <c r="P635" s="5"/>
      <c r="Q635" s="5"/>
      <c r="R635" s="788" t="str">
        <f t="shared" si="80"/>
        <v/>
      </c>
      <c r="S635" s="788" t="str">
        <f t="shared" si="81"/>
        <v/>
      </c>
      <c r="T635" s="5"/>
      <c r="U635" s="5"/>
      <c r="V635" s="2"/>
      <c r="W635" s="2"/>
      <c r="X635" s="2"/>
      <c r="Y635" s="2"/>
      <c r="Z635" s="2"/>
      <c r="AA635" s="2"/>
      <c r="AB635" s="2"/>
      <c r="AC635" s="2"/>
      <c r="AD635" s="2"/>
      <c r="AE635" s="2"/>
      <c r="AF635" s="2"/>
      <c r="AG635" s="23"/>
      <c r="AH635" s="1345"/>
      <c r="AI635" s="1345"/>
    </row>
    <row r="636" spans="2:35" x14ac:dyDescent="0.2">
      <c r="B636" s="1136"/>
      <c r="C636" s="1194"/>
      <c r="D636" s="945"/>
      <c r="E636" s="946"/>
      <c r="F636" s="948"/>
      <c r="G636" s="963"/>
      <c r="H636" s="11" t="s">
        <v>16</v>
      </c>
      <c r="I636" s="1399"/>
      <c r="J636" s="79"/>
      <c r="K636" s="5" t="s">
        <v>9</v>
      </c>
      <c r="L636" s="5"/>
      <c r="M636" s="5"/>
      <c r="N636" s="788" t="str">
        <f t="shared" si="79"/>
        <v/>
      </c>
      <c r="O636" s="5"/>
      <c r="P636" s="5"/>
      <c r="Q636" s="5"/>
      <c r="R636" s="788" t="str">
        <f t="shared" si="80"/>
        <v/>
      </c>
      <c r="S636" s="788" t="str">
        <f t="shared" si="81"/>
        <v/>
      </c>
      <c r="T636" s="5"/>
      <c r="U636" s="5"/>
      <c r="V636" s="2"/>
      <c r="W636" s="2"/>
      <c r="X636" s="2"/>
      <c r="Y636" s="2"/>
      <c r="Z636" s="2"/>
      <c r="AA636" s="2"/>
      <c r="AB636" s="2"/>
      <c r="AC636" s="2"/>
      <c r="AD636" s="2"/>
      <c r="AE636" s="2"/>
      <c r="AF636" s="2"/>
      <c r="AG636" s="23"/>
      <c r="AH636" s="1345"/>
      <c r="AI636" s="1345"/>
    </row>
    <row r="637" spans="2:35" ht="12.75" customHeight="1" x14ac:dyDescent="0.2">
      <c r="B637" s="1223" t="s">
        <v>184</v>
      </c>
      <c r="C637" s="1192" t="s">
        <v>366</v>
      </c>
      <c r="D637" s="1195" t="s">
        <v>365</v>
      </c>
      <c r="E637" s="1514"/>
      <c r="F637" s="1229" t="s">
        <v>345</v>
      </c>
      <c r="G637" s="1199" t="s">
        <v>355</v>
      </c>
      <c r="H637" s="11" t="s">
        <v>521</v>
      </c>
      <c r="I637" s="1399"/>
      <c r="J637" s="78">
        <v>115</v>
      </c>
      <c r="K637" s="1"/>
      <c r="L637" s="2">
        <v>115</v>
      </c>
      <c r="M637" s="2"/>
      <c r="N637" s="788">
        <f t="shared" si="79"/>
        <v>115</v>
      </c>
      <c r="O637" s="2">
        <v>115</v>
      </c>
      <c r="P637" s="2"/>
      <c r="Q637" s="2">
        <v>115</v>
      </c>
      <c r="R637" s="788">
        <f t="shared" si="80"/>
        <v>115</v>
      </c>
      <c r="S637" s="788">
        <f t="shared" si="81"/>
        <v>115</v>
      </c>
      <c r="T637" s="2"/>
      <c r="U637" s="2">
        <v>115</v>
      </c>
      <c r="V637" s="2"/>
      <c r="W637" s="2">
        <v>115</v>
      </c>
      <c r="X637" s="2"/>
      <c r="Y637" s="2">
        <v>115</v>
      </c>
      <c r="Z637" s="2">
        <v>115</v>
      </c>
      <c r="AA637" s="2">
        <v>115</v>
      </c>
      <c r="AB637" s="4"/>
      <c r="AC637" s="4"/>
      <c r="AD637" s="4"/>
      <c r="AE637" s="4"/>
      <c r="AF637" s="4"/>
      <c r="AG637" s="25"/>
      <c r="AH637" s="1345"/>
      <c r="AI637" s="1345"/>
    </row>
    <row r="638" spans="2:35" x14ac:dyDescent="0.2">
      <c r="B638" s="1135"/>
      <c r="C638" s="1193"/>
      <c r="D638" s="1205"/>
      <c r="E638" s="1515"/>
      <c r="F638" s="940"/>
      <c r="G638" s="1221"/>
      <c r="H638" s="1" t="s">
        <v>17</v>
      </c>
      <c r="I638" s="1399"/>
      <c r="J638" s="79"/>
      <c r="K638" s="5" t="s">
        <v>9</v>
      </c>
      <c r="L638" s="5"/>
      <c r="M638" s="5"/>
      <c r="N638" s="788" t="str">
        <f t="shared" si="79"/>
        <v/>
      </c>
      <c r="O638" s="5"/>
      <c r="P638" s="5"/>
      <c r="Q638" s="5"/>
      <c r="R638" s="788" t="str">
        <f t="shared" si="80"/>
        <v/>
      </c>
      <c r="S638" s="788" t="str">
        <f t="shared" si="81"/>
        <v/>
      </c>
      <c r="T638" s="5"/>
      <c r="U638" s="5"/>
      <c r="V638" s="5"/>
      <c r="W638" s="5"/>
      <c r="X638" s="5"/>
      <c r="Y638" s="5"/>
      <c r="Z638" s="5"/>
      <c r="AA638" s="5"/>
      <c r="AB638" s="5"/>
      <c r="AC638" s="5"/>
      <c r="AD638" s="5"/>
      <c r="AE638" s="5"/>
      <c r="AF638" s="5"/>
      <c r="AG638" s="24"/>
      <c r="AH638" s="1345"/>
      <c r="AI638" s="1345"/>
    </row>
    <row r="639" spans="2:35" x14ac:dyDescent="0.2">
      <c r="B639" s="1136"/>
      <c r="C639" s="1194"/>
      <c r="D639" s="1516"/>
      <c r="E639" s="1517"/>
      <c r="F639" s="948"/>
      <c r="G639" s="1222"/>
      <c r="H639" s="1" t="s">
        <v>18</v>
      </c>
      <c r="I639" s="1399"/>
      <c r="J639" s="79"/>
      <c r="K639" s="5" t="s">
        <v>9</v>
      </c>
      <c r="L639" s="5"/>
      <c r="M639" s="5"/>
      <c r="N639" s="788" t="str">
        <f t="shared" si="79"/>
        <v/>
      </c>
      <c r="O639" s="5"/>
      <c r="P639" s="5"/>
      <c r="Q639" s="5"/>
      <c r="R639" s="788" t="str">
        <f t="shared" si="80"/>
        <v/>
      </c>
      <c r="S639" s="788" t="str">
        <f t="shared" si="81"/>
        <v/>
      </c>
      <c r="T639" s="5"/>
      <c r="U639" s="5"/>
      <c r="V639" s="5"/>
      <c r="W639" s="5"/>
      <c r="X639" s="5"/>
      <c r="Y639" s="5"/>
      <c r="Z639" s="5"/>
      <c r="AA639" s="5"/>
      <c r="AB639" s="5"/>
      <c r="AC639" s="5"/>
      <c r="AD639" s="5"/>
      <c r="AE639" s="5"/>
      <c r="AF639" s="5"/>
      <c r="AG639" s="24"/>
      <c r="AH639" s="1345"/>
      <c r="AI639" s="1345"/>
    </row>
    <row r="640" spans="2:35" ht="12.75" customHeight="1" x14ac:dyDescent="0.2">
      <c r="B640" s="1223" t="s">
        <v>184</v>
      </c>
      <c r="C640" s="1192" t="s">
        <v>528</v>
      </c>
      <c r="D640" s="1195" t="s">
        <v>369</v>
      </c>
      <c r="E640" s="1514"/>
      <c r="F640" s="1229" t="s">
        <v>345</v>
      </c>
      <c r="G640" s="1230" t="s">
        <v>371</v>
      </c>
      <c r="H640" s="11" t="s">
        <v>535</v>
      </c>
      <c r="I640" s="1399"/>
      <c r="J640" s="78">
        <v>115</v>
      </c>
      <c r="K640" s="1"/>
      <c r="L640" s="2">
        <v>115</v>
      </c>
      <c r="M640" s="2"/>
      <c r="N640" s="788">
        <f t="shared" si="79"/>
        <v>115</v>
      </c>
      <c r="O640" s="2">
        <v>115</v>
      </c>
      <c r="P640" s="2"/>
      <c r="Q640" s="2">
        <v>115</v>
      </c>
      <c r="R640" s="788">
        <f t="shared" si="80"/>
        <v>115</v>
      </c>
      <c r="S640" s="788">
        <f t="shared" si="81"/>
        <v>115</v>
      </c>
      <c r="T640" s="2"/>
      <c r="U640" s="2">
        <v>115</v>
      </c>
      <c r="V640" s="2"/>
      <c r="W640" s="2">
        <v>115</v>
      </c>
      <c r="X640" s="2"/>
      <c r="Y640" s="2">
        <v>115</v>
      </c>
      <c r="Z640" s="2">
        <v>115</v>
      </c>
      <c r="AA640" s="2">
        <v>115</v>
      </c>
      <c r="AB640" s="2"/>
      <c r="AC640" s="2"/>
      <c r="AD640" s="2"/>
      <c r="AE640" s="2"/>
      <c r="AF640" s="2"/>
      <c r="AG640" s="23"/>
      <c r="AH640" s="1345"/>
      <c r="AI640" s="1345"/>
    </row>
    <row r="641" spans="2:35" x14ac:dyDescent="0.2">
      <c r="B641" s="1135"/>
      <c r="C641" s="1193"/>
      <c r="D641" s="1205"/>
      <c r="E641" s="1515"/>
      <c r="F641" s="940"/>
      <c r="G641" s="1231"/>
      <c r="H641" s="1" t="s">
        <v>20</v>
      </c>
      <c r="I641" s="1399"/>
      <c r="J641" s="79"/>
      <c r="K641" s="5" t="s">
        <v>9</v>
      </c>
      <c r="L641" s="5"/>
      <c r="M641" s="5"/>
      <c r="N641" s="788" t="str">
        <f t="shared" si="79"/>
        <v/>
      </c>
      <c r="O641" s="5"/>
      <c r="P641" s="5"/>
      <c r="Q641" s="5"/>
      <c r="R641" s="788" t="str">
        <f t="shared" si="80"/>
        <v/>
      </c>
      <c r="S641" s="788" t="str">
        <f t="shared" si="81"/>
        <v/>
      </c>
      <c r="T641" s="5"/>
      <c r="U641" s="5"/>
      <c r="V641" s="5"/>
      <c r="W641" s="5"/>
      <c r="X641" s="5"/>
      <c r="Y641" s="5"/>
      <c r="Z641" s="5"/>
      <c r="AA641" s="5"/>
      <c r="AB641" s="5"/>
      <c r="AC641" s="5"/>
      <c r="AD641" s="5"/>
      <c r="AE641" s="5"/>
      <c r="AF641" s="5"/>
      <c r="AG641" s="24"/>
      <c r="AH641" s="1345"/>
      <c r="AI641" s="1345"/>
    </row>
    <row r="642" spans="2:35" x14ac:dyDescent="0.2">
      <c r="B642" s="1136"/>
      <c r="C642" s="1194"/>
      <c r="D642" s="1516"/>
      <c r="E642" s="1517"/>
      <c r="F642" s="948"/>
      <c r="G642" s="1232"/>
      <c r="H642" s="1" t="s">
        <v>21</v>
      </c>
      <c r="I642" s="1399"/>
      <c r="J642" s="79"/>
      <c r="K642" s="5" t="s">
        <v>9</v>
      </c>
      <c r="L642" s="5"/>
      <c r="M642" s="5"/>
      <c r="N642" s="788" t="str">
        <f t="shared" si="79"/>
        <v/>
      </c>
      <c r="O642" s="5"/>
      <c r="P642" s="5"/>
      <c r="Q642" s="5"/>
      <c r="R642" s="788" t="str">
        <f t="shared" si="80"/>
        <v/>
      </c>
      <c r="S642" s="788" t="str">
        <f t="shared" si="81"/>
        <v/>
      </c>
      <c r="T642" s="5"/>
      <c r="U642" s="5"/>
      <c r="V642" s="5"/>
      <c r="W642" s="5"/>
      <c r="X642" s="5"/>
      <c r="Y642" s="5"/>
      <c r="Z642" s="5"/>
      <c r="AA642" s="5"/>
      <c r="AB642" s="5"/>
      <c r="AC642" s="5"/>
      <c r="AD642" s="5"/>
      <c r="AE642" s="5"/>
      <c r="AF642" s="5"/>
      <c r="AG642" s="24"/>
      <c r="AH642" s="1345"/>
      <c r="AI642" s="1345"/>
    </row>
    <row r="643" spans="2:35" x14ac:dyDescent="0.2">
      <c r="B643" s="1223" t="s">
        <v>102</v>
      </c>
      <c r="C643" s="1192" t="s">
        <v>200</v>
      </c>
      <c r="D643" s="930" t="s">
        <v>75</v>
      </c>
      <c r="E643" s="931"/>
      <c r="F643" s="1229" t="s">
        <v>370</v>
      </c>
      <c r="G643" s="1230" t="s">
        <v>371</v>
      </c>
      <c r="H643" s="1">
        <v>2004</v>
      </c>
      <c r="I643" s="1399"/>
      <c r="J643" s="78">
        <v>115</v>
      </c>
      <c r="K643" s="1"/>
      <c r="L643" s="2">
        <v>115</v>
      </c>
      <c r="M643" s="2"/>
      <c r="N643" s="788">
        <f t="shared" si="79"/>
        <v>115</v>
      </c>
      <c r="O643" s="2">
        <v>115</v>
      </c>
      <c r="P643" s="2"/>
      <c r="Q643" s="2">
        <v>115</v>
      </c>
      <c r="R643" s="788">
        <f t="shared" si="80"/>
        <v>115</v>
      </c>
      <c r="S643" s="788">
        <f t="shared" si="81"/>
        <v>115</v>
      </c>
      <c r="T643" s="2"/>
      <c r="U643" s="2">
        <v>115</v>
      </c>
      <c r="V643" s="2"/>
      <c r="W643" s="2">
        <v>115</v>
      </c>
      <c r="X643" s="2"/>
      <c r="Y643" s="2">
        <v>115</v>
      </c>
      <c r="Z643" s="2">
        <v>115</v>
      </c>
      <c r="AA643" s="2">
        <v>113.6</v>
      </c>
      <c r="AB643" s="2">
        <v>105.7</v>
      </c>
      <c r="AC643" s="2">
        <v>96.2</v>
      </c>
      <c r="AD643" s="2">
        <v>85.8</v>
      </c>
      <c r="AE643" s="2">
        <v>75.400000000000006</v>
      </c>
      <c r="AF643" s="2">
        <v>66.3</v>
      </c>
      <c r="AG643" s="23"/>
      <c r="AH643" s="1345"/>
      <c r="AI643" s="1345"/>
    </row>
    <row r="644" spans="2:35" x14ac:dyDescent="0.2">
      <c r="B644" s="1135"/>
      <c r="C644" s="1193"/>
      <c r="D644" s="932"/>
      <c r="E644" s="933"/>
      <c r="F644" s="940"/>
      <c r="G644" s="1231"/>
      <c r="H644" s="1" t="s">
        <v>22</v>
      </c>
      <c r="I644" s="1399"/>
      <c r="J644" s="79"/>
      <c r="K644" s="5" t="s">
        <v>9</v>
      </c>
      <c r="L644" s="5"/>
      <c r="M644" s="5"/>
      <c r="N644" s="788" t="str">
        <f t="shared" si="79"/>
        <v/>
      </c>
      <c r="O644" s="5"/>
      <c r="P644" s="5"/>
      <c r="Q644" s="5"/>
      <c r="R644" s="788" t="str">
        <f t="shared" si="80"/>
        <v/>
      </c>
      <c r="S644" s="788" t="str">
        <f t="shared" si="81"/>
        <v/>
      </c>
      <c r="T644" s="5"/>
      <c r="U644" s="5"/>
      <c r="V644" s="5"/>
      <c r="W644" s="5"/>
      <c r="X644" s="5"/>
      <c r="Y644" s="5"/>
      <c r="Z644" s="5"/>
      <c r="AA644" s="5"/>
      <c r="AB644" s="5"/>
      <c r="AC644" s="5"/>
      <c r="AD644" s="5"/>
      <c r="AE644" s="5"/>
      <c r="AF644" s="5"/>
      <c r="AG644" s="24"/>
      <c r="AH644" s="1345"/>
      <c r="AI644" s="1345"/>
    </row>
    <row r="645" spans="2:35" x14ac:dyDescent="0.2">
      <c r="B645" s="1136"/>
      <c r="C645" s="1194"/>
      <c r="D645" s="945"/>
      <c r="E645" s="946"/>
      <c r="F645" s="948"/>
      <c r="G645" s="1232"/>
      <c r="H645" s="1" t="s">
        <v>23</v>
      </c>
      <c r="I645" s="1399"/>
      <c r="J645" s="79"/>
      <c r="K645" s="5" t="s">
        <v>9</v>
      </c>
      <c r="L645" s="5"/>
      <c r="M645" s="5"/>
      <c r="N645" s="788" t="str">
        <f t="shared" si="79"/>
        <v/>
      </c>
      <c r="O645" s="5"/>
      <c r="P645" s="5"/>
      <c r="Q645" s="5"/>
      <c r="R645" s="788" t="str">
        <f t="shared" si="80"/>
        <v/>
      </c>
      <c r="S645" s="788" t="str">
        <f t="shared" si="81"/>
        <v/>
      </c>
      <c r="T645" s="5"/>
      <c r="U645" s="5"/>
      <c r="V645" s="5"/>
      <c r="W645" s="5"/>
      <c r="X645" s="5"/>
      <c r="Y645" s="5"/>
      <c r="Z645" s="5"/>
      <c r="AA645" s="5"/>
      <c r="AB645" s="5"/>
      <c r="AC645" s="5"/>
      <c r="AD645" s="5"/>
      <c r="AE645" s="5"/>
      <c r="AF645" s="5"/>
      <c r="AG645" s="24"/>
      <c r="AH645" s="1345"/>
      <c r="AI645" s="1345"/>
    </row>
    <row r="646" spans="2:35" ht="13.5" thickBot="1" x14ac:dyDescent="0.25">
      <c r="B646" s="365" t="s">
        <v>102</v>
      </c>
      <c r="C646" s="320" t="s">
        <v>119</v>
      </c>
      <c r="D646" s="1176" t="s">
        <v>87</v>
      </c>
      <c r="E646" s="1158"/>
      <c r="F646" s="317" t="s">
        <v>212</v>
      </c>
      <c r="G646" s="319" t="s">
        <v>371</v>
      </c>
      <c r="H646" s="26">
        <v>2007</v>
      </c>
      <c r="I646" s="1400"/>
      <c r="J646" s="115">
        <v>115</v>
      </c>
      <c r="K646" s="116"/>
      <c r="L646" s="116">
        <v>115</v>
      </c>
      <c r="M646" s="116"/>
      <c r="N646" s="792">
        <f t="shared" si="79"/>
        <v>115</v>
      </c>
      <c r="O646" s="116">
        <v>115</v>
      </c>
      <c r="P646" s="116"/>
      <c r="Q646" s="116">
        <v>115</v>
      </c>
      <c r="R646" s="792">
        <f t="shared" si="80"/>
        <v>115</v>
      </c>
      <c r="S646" s="792">
        <f t="shared" si="81"/>
        <v>115</v>
      </c>
      <c r="T646" s="116"/>
      <c r="U646" s="116">
        <v>115</v>
      </c>
      <c r="V646" s="116"/>
      <c r="W646" s="116">
        <v>115</v>
      </c>
      <c r="X646" s="116"/>
      <c r="Y646" s="116">
        <v>115</v>
      </c>
      <c r="Z646" s="116">
        <v>115</v>
      </c>
      <c r="AA646" s="116">
        <v>113.6</v>
      </c>
      <c r="AB646" s="116">
        <v>105.7</v>
      </c>
      <c r="AC646" s="116">
        <v>96.2</v>
      </c>
      <c r="AD646" s="116">
        <v>85.8</v>
      </c>
      <c r="AE646" s="116">
        <v>75.400000000000006</v>
      </c>
      <c r="AF646" s="116">
        <v>66.3</v>
      </c>
      <c r="AG646" s="117"/>
      <c r="AH646" s="1345"/>
      <c r="AI646" s="1345"/>
    </row>
    <row r="647" spans="2:35" ht="13.5" thickBot="1" x14ac:dyDescent="0.25">
      <c r="G647" s="912" t="s">
        <v>94</v>
      </c>
      <c r="H647" s="913"/>
      <c r="I647" s="913"/>
      <c r="J647" s="118">
        <f>MIN(J625:J646)</f>
        <v>115</v>
      </c>
      <c r="K647" s="119"/>
      <c r="L647" s="119">
        <f>MIN(L625:L646)</f>
        <v>115</v>
      </c>
      <c r="M647" s="119"/>
      <c r="N647" s="793">
        <f t="shared" si="79"/>
        <v>115</v>
      </c>
      <c r="O647" s="119">
        <f>MIN(O625:O646)</f>
        <v>115</v>
      </c>
      <c r="P647" s="119"/>
      <c r="Q647" s="119">
        <f>MIN(Q625:Q646)</f>
        <v>115</v>
      </c>
      <c r="R647" s="793">
        <f t="shared" si="80"/>
        <v>115</v>
      </c>
      <c r="S647" s="793">
        <f t="shared" si="81"/>
        <v>115</v>
      </c>
      <c r="T647" s="119"/>
      <c r="U647" s="119">
        <f>MIN(U625:U646)</f>
        <v>115</v>
      </c>
      <c r="V647" s="119"/>
      <c r="W647" s="119">
        <f>MIN(W625:W646)</f>
        <v>115</v>
      </c>
      <c r="X647" s="119"/>
      <c r="Y647" s="119">
        <f>MIN(Y625:Y646)</f>
        <v>115</v>
      </c>
      <c r="Z647" s="119">
        <f>MIN(Z625:Z646)</f>
        <v>115</v>
      </c>
      <c r="AA647" s="366"/>
      <c r="AB647" s="131"/>
      <c r="AC647" s="131"/>
      <c r="AD647" s="131"/>
      <c r="AE647" s="131"/>
      <c r="AF647" s="131"/>
      <c r="AG647" s="132"/>
      <c r="AH647" s="1345"/>
      <c r="AI647" s="1345"/>
    </row>
    <row r="648" spans="2:35" ht="13.5" thickBot="1" x14ac:dyDescent="0.25">
      <c r="G648" s="912" t="s">
        <v>175</v>
      </c>
      <c r="H648" s="913"/>
      <c r="I648" s="913"/>
      <c r="J648" s="913"/>
      <c r="K648" s="913"/>
      <c r="L648" s="913"/>
      <c r="M648" s="913"/>
      <c r="N648" s="913"/>
      <c r="O648" s="913"/>
      <c r="P648" s="913"/>
      <c r="Q648" s="913"/>
      <c r="R648" s="913"/>
      <c r="S648" s="913"/>
      <c r="T648" s="913"/>
      <c r="U648" s="913"/>
      <c r="V648" s="1472"/>
      <c r="W648" s="130" t="s">
        <v>172</v>
      </c>
      <c r="X648" s="63"/>
      <c r="Y648" s="49" t="s">
        <v>172</v>
      </c>
      <c r="Z648" s="49" t="s">
        <v>172</v>
      </c>
      <c r="AA648" s="527"/>
      <c r="AB648" s="133"/>
      <c r="AC648" s="133"/>
      <c r="AD648" s="133"/>
      <c r="AE648" s="133"/>
      <c r="AF648" s="133"/>
      <c r="AG648" s="134"/>
      <c r="AH648" s="1346"/>
      <c r="AI648" s="1346"/>
    </row>
    <row r="650" spans="2:35" ht="13.5" thickBot="1" x14ac:dyDescent="0.25"/>
    <row r="651" spans="2:35" ht="12.75" customHeight="1" x14ac:dyDescent="0.2">
      <c r="B651" s="915"/>
      <c r="C651" s="916"/>
      <c r="D651" s="916"/>
      <c r="E651" s="916"/>
      <c r="F651" s="916"/>
      <c r="G651" s="916"/>
      <c r="H651" s="916"/>
      <c r="I651" s="917"/>
      <c r="J651" s="921" t="s">
        <v>95</v>
      </c>
      <c r="K651" s="922"/>
      <c r="L651" s="922"/>
      <c r="M651" s="922"/>
      <c r="N651" s="922"/>
      <c r="O651" s="922"/>
      <c r="P651" s="922"/>
      <c r="Q651" s="922"/>
      <c r="R651" s="922"/>
      <c r="S651" s="922"/>
      <c r="T651" s="922"/>
      <c r="U651" s="922"/>
      <c r="V651" s="922"/>
      <c r="W651" s="922"/>
      <c r="X651" s="922"/>
      <c r="Y651" s="922"/>
      <c r="Z651" s="922"/>
      <c r="AA651" s="922"/>
      <c r="AB651" s="922"/>
      <c r="AC651" s="922"/>
      <c r="AD651" s="922"/>
      <c r="AE651" s="922"/>
      <c r="AF651" s="922"/>
      <c r="AG651" s="923"/>
      <c r="AH651" s="1339" t="s">
        <v>474</v>
      </c>
      <c r="AI651" s="1339" t="s">
        <v>537</v>
      </c>
    </row>
    <row r="652" spans="2:35" ht="13.5" thickBot="1" x14ac:dyDescent="0.25">
      <c r="B652" s="918"/>
      <c r="C652" s="919"/>
      <c r="D652" s="919"/>
      <c r="E652" s="919"/>
      <c r="F652" s="919"/>
      <c r="G652" s="919"/>
      <c r="H652" s="919"/>
      <c r="I652" s="920"/>
      <c r="J652" s="949" t="s">
        <v>168</v>
      </c>
      <c r="K652" s="950"/>
      <c r="L652" s="950"/>
      <c r="M652" s="950"/>
      <c r="N652" s="950"/>
      <c r="O652" s="950"/>
      <c r="P652" s="950"/>
      <c r="Q652" s="950"/>
      <c r="R652" s="950"/>
      <c r="S652" s="950"/>
      <c r="T652" s="950"/>
      <c r="U652" s="950"/>
      <c r="V652" s="950"/>
      <c r="W652" s="950"/>
      <c r="X652" s="950"/>
      <c r="Y652" s="950"/>
      <c r="Z652" s="950"/>
      <c r="AA652" s="950"/>
      <c r="AB652" s="950"/>
      <c r="AC652" s="950"/>
      <c r="AD652" s="950"/>
      <c r="AE652" s="950"/>
      <c r="AF652" s="950"/>
      <c r="AG652" s="951"/>
      <c r="AH652" s="1345"/>
      <c r="AI652" s="1345"/>
    </row>
    <row r="653" spans="2:35" ht="13.5" thickBot="1" x14ac:dyDescent="0.25">
      <c r="B653" s="51" t="s">
        <v>41</v>
      </c>
      <c r="C653" s="52" t="s">
        <v>42</v>
      </c>
      <c r="D653" s="971" t="s">
        <v>43</v>
      </c>
      <c r="E653" s="972"/>
      <c r="F653" s="53" t="s">
        <v>47</v>
      </c>
      <c r="G653" s="305" t="s">
        <v>30</v>
      </c>
      <c r="H653" s="55" t="s">
        <v>31</v>
      </c>
      <c r="I653" s="86" t="s">
        <v>2</v>
      </c>
      <c r="J653" s="113" t="s">
        <v>3</v>
      </c>
      <c r="K653" s="114" t="s">
        <v>5</v>
      </c>
      <c r="L653" s="76">
        <v>100</v>
      </c>
      <c r="M653" s="43">
        <v>150</v>
      </c>
      <c r="N653" s="783">
        <v>176</v>
      </c>
      <c r="O653" s="43">
        <v>200</v>
      </c>
      <c r="P653" s="43">
        <v>250</v>
      </c>
      <c r="Q653" s="43">
        <v>300</v>
      </c>
      <c r="R653" s="783">
        <v>302</v>
      </c>
      <c r="S653" s="783">
        <v>340</v>
      </c>
      <c r="T653" s="43">
        <v>350</v>
      </c>
      <c r="U653" s="43">
        <v>400</v>
      </c>
      <c r="V653" s="43">
        <v>450</v>
      </c>
      <c r="W653" s="43">
        <v>500</v>
      </c>
      <c r="X653" s="43">
        <v>550</v>
      </c>
      <c r="Y653" s="43">
        <v>600</v>
      </c>
      <c r="Z653" s="43">
        <v>650</v>
      </c>
      <c r="AA653" s="43">
        <v>700</v>
      </c>
      <c r="AB653" s="43">
        <v>750</v>
      </c>
      <c r="AC653" s="43">
        <v>800</v>
      </c>
      <c r="AD653" s="43">
        <v>850</v>
      </c>
      <c r="AE653" s="43">
        <v>900</v>
      </c>
      <c r="AF653" s="43">
        <v>950</v>
      </c>
      <c r="AG653" s="77">
        <v>1000</v>
      </c>
      <c r="AH653" s="1345"/>
      <c r="AI653" s="1345"/>
    </row>
    <row r="654" spans="2:35" x14ac:dyDescent="0.2">
      <c r="B654" s="1135" t="s">
        <v>184</v>
      </c>
      <c r="C654" s="1193" t="s">
        <v>343</v>
      </c>
      <c r="D654" s="932" t="s">
        <v>344</v>
      </c>
      <c r="E654" s="933"/>
      <c r="F654" s="940" t="s">
        <v>345</v>
      </c>
      <c r="G654" s="1473" t="s">
        <v>353</v>
      </c>
      <c r="H654" s="60" t="s">
        <v>518</v>
      </c>
      <c r="I654" s="1398" t="s">
        <v>360</v>
      </c>
      <c r="J654" s="78">
        <v>125</v>
      </c>
      <c r="K654" s="1"/>
      <c r="L654" s="2">
        <v>125</v>
      </c>
      <c r="M654" s="2"/>
      <c r="N654" s="788">
        <f>IF(M654="",IF(L654="","",(L654-(L654-O654)/($O$5-$L$5)*($N$5-$L$5))),(M654-(M654-O654)/($O$5-$M$5)*($N$5-$M$5)))</f>
        <v>125</v>
      </c>
      <c r="O654" s="2">
        <v>125</v>
      </c>
      <c r="P654" s="2"/>
      <c r="Q654" s="2">
        <v>125</v>
      </c>
      <c r="R654" s="788">
        <f>IF(Q654="","",(Q654-(Q654-U654)/($U$5-$Q$5)*($R$5-$Q$5)))</f>
        <v>125</v>
      </c>
      <c r="S654" s="788">
        <f>IF(Q654="","",(Q654-(Q654-U654)/($U$5-$Q$5)*($S$5-$Q$5)))</f>
        <v>125</v>
      </c>
      <c r="T654" s="2"/>
      <c r="U654" s="2">
        <v>125</v>
      </c>
      <c r="V654" s="2"/>
      <c r="W654" s="2">
        <v>125</v>
      </c>
      <c r="X654" s="2"/>
      <c r="Y654" s="2">
        <v>125</v>
      </c>
      <c r="Z654" s="2">
        <v>125</v>
      </c>
      <c r="AA654" s="2">
        <v>125</v>
      </c>
      <c r="AB654" s="2"/>
      <c r="AC654" s="2"/>
      <c r="AD654" s="2"/>
      <c r="AE654" s="2"/>
      <c r="AF654" s="2"/>
      <c r="AG654" s="23"/>
      <c r="AH654" s="1345"/>
      <c r="AI654" s="1345"/>
    </row>
    <row r="655" spans="2:35" x14ac:dyDescent="0.2">
      <c r="B655" s="1135"/>
      <c r="C655" s="1193"/>
      <c r="D655" s="932"/>
      <c r="E655" s="933"/>
      <c r="F655" s="940"/>
      <c r="G655" s="962"/>
      <c r="H655" s="11" t="s">
        <v>32</v>
      </c>
      <c r="I655" s="1399"/>
      <c r="J655" s="79"/>
      <c r="K655" s="5" t="s">
        <v>9</v>
      </c>
      <c r="L655" s="5"/>
      <c r="M655" s="5"/>
      <c r="N655" s="788" t="str">
        <f t="shared" ref="N655:N676" si="82">IF(M655="",IF(L655="","",(L655-(L655-O655)/($O$5-$L$5)*($N$5-$L$5))),(M655-(M655-O655)/($O$5-$M$5)*($N$5-$M$5)))</f>
        <v/>
      </c>
      <c r="O655" s="5"/>
      <c r="P655" s="5"/>
      <c r="Q655" s="5"/>
      <c r="R655" s="788" t="str">
        <f t="shared" ref="R655:R676" si="83">IF(Q655="","",(Q655-(Q655-U655)/($U$5-$Q$5)*($R$5-$Q$5)))</f>
        <v/>
      </c>
      <c r="S655" s="788" t="str">
        <f t="shared" ref="S655:S676" si="84">IF(Q655="","",(Q655-(Q655-U655)/($U$5-$Q$5)*($S$5-$Q$5)))</f>
        <v/>
      </c>
      <c r="T655" s="5"/>
      <c r="U655" s="5"/>
      <c r="V655" s="2"/>
      <c r="W655" s="2"/>
      <c r="X655" s="2"/>
      <c r="Y655" s="2"/>
      <c r="Z655" s="2"/>
      <c r="AA655" s="2"/>
      <c r="AB655" s="2"/>
      <c r="AC655" s="2"/>
      <c r="AD655" s="2"/>
      <c r="AE655" s="2"/>
      <c r="AF655" s="2"/>
      <c r="AG655" s="23"/>
      <c r="AH655" s="1345"/>
      <c r="AI655" s="1345"/>
    </row>
    <row r="656" spans="2:35" x14ac:dyDescent="0.2">
      <c r="B656" s="1135"/>
      <c r="C656" s="1193"/>
      <c r="D656" s="932"/>
      <c r="E656" s="933"/>
      <c r="F656" s="940"/>
      <c r="G656" s="962"/>
      <c r="H656" s="11" t="s">
        <v>35</v>
      </c>
      <c r="I656" s="1399"/>
      <c r="J656" s="79"/>
      <c r="K656" s="5" t="s">
        <v>9</v>
      </c>
      <c r="L656" s="5"/>
      <c r="M656" s="5"/>
      <c r="N656" s="788" t="str">
        <f t="shared" si="82"/>
        <v/>
      </c>
      <c r="O656" s="5"/>
      <c r="P656" s="5"/>
      <c r="Q656" s="5"/>
      <c r="R656" s="788" t="str">
        <f t="shared" si="83"/>
        <v/>
      </c>
      <c r="S656" s="788" t="str">
        <f t="shared" si="84"/>
        <v/>
      </c>
      <c r="T656" s="5"/>
      <c r="U656" s="5"/>
      <c r="V656" s="2"/>
      <c r="W656" s="2"/>
      <c r="X656" s="2"/>
      <c r="Y656" s="2"/>
      <c r="Z656" s="2"/>
      <c r="AA656" s="2"/>
      <c r="AB656" s="2"/>
      <c r="AC656" s="2"/>
      <c r="AD656" s="2"/>
      <c r="AE656" s="2"/>
      <c r="AF656" s="2"/>
      <c r="AG656" s="23"/>
      <c r="AH656" s="1345"/>
      <c r="AI656" s="1345"/>
    </row>
    <row r="657" spans="2:35" x14ac:dyDescent="0.2">
      <c r="B657" s="1136"/>
      <c r="C657" s="1194"/>
      <c r="D657" s="945"/>
      <c r="E657" s="946"/>
      <c r="F657" s="948"/>
      <c r="G657" s="963"/>
      <c r="H657" s="11" t="s">
        <v>10</v>
      </c>
      <c r="I657" s="1399"/>
      <c r="J657" s="79"/>
      <c r="K657" s="5" t="s">
        <v>9</v>
      </c>
      <c r="L657" s="5"/>
      <c r="M657" s="5"/>
      <c r="N657" s="788" t="str">
        <f t="shared" si="82"/>
        <v/>
      </c>
      <c r="O657" s="5"/>
      <c r="P657" s="5"/>
      <c r="Q657" s="5"/>
      <c r="R657" s="788" t="str">
        <f t="shared" si="83"/>
        <v/>
      </c>
      <c r="S657" s="788" t="str">
        <f t="shared" si="84"/>
        <v/>
      </c>
      <c r="T657" s="5"/>
      <c r="U657" s="5"/>
      <c r="V657" s="2"/>
      <c r="W657" s="2"/>
      <c r="X657" s="2"/>
      <c r="Y657" s="2"/>
      <c r="Z657" s="2"/>
      <c r="AA657" s="2"/>
      <c r="AB657" s="2"/>
      <c r="AC657" s="2"/>
      <c r="AD657" s="2"/>
      <c r="AE657" s="2"/>
      <c r="AF657" s="2"/>
      <c r="AG657" s="23"/>
      <c r="AH657" s="1345"/>
      <c r="AI657" s="1345"/>
    </row>
    <row r="658" spans="2:35" ht="12.75" customHeight="1" x14ac:dyDescent="0.2">
      <c r="B658" s="1223" t="s">
        <v>184</v>
      </c>
      <c r="C658" s="1233" t="s">
        <v>356</v>
      </c>
      <c r="D658" s="930" t="s">
        <v>344</v>
      </c>
      <c r="E658" s="931"/>
      <c r="F658" s="940" t="s">
        <v>345</v>
      </c>
      <c r="G658" s="1199" t="s">
        <v>354</v>
      </c>
      <c r="H658" s="11" t="s">
        <v>519</v>
      </c>
      <c r="I658" s="1399"/>
      <c r="J658" s="78">
        <v>125</v>
      </c>
      <c r="K658" s="1"/>
      <c r="L658" s="2">
        <v>125</v>
      </c>
      <c r="M658" s="2"/>
      <c r="N658" s="788">
        <f t="shared" si="82"/>
        <v>125</v>
      </c>
      <c r="O658" s="2">
        <v>125</v>
      </c>
      <c r="P658" s="2"/>
      <c r="Q658" s="2">
        <v>125</v>
      </c>
      <c r="R658" s="788">
        <f t="shared" si="83"/>
        <v>125</v>
      </c>
      <c r="S658" s="788">
        <f t="shared" si="84"/>
        <v>125</v>
      </c>
      <c r="T658" s="2"/>
      <c r="U658" s="2">
        <v>125</v>
      </c>
      <c r="V658" s="2"/>
      <c r="W658" s="2">
        <v>125</v>
      </c>
      <c r="X658" s="2"/>
      <c r="Y658" s="2">
        <v>125</v>
      </c>
      <c r="Z658" s="2">
        <v>125</v>
      </c>
      <c r="AA658" s="2">
        <v>125</v>
      </c>
      <c r="AB658" s="2"/>
      <c r="AC658" s="2"/>
      <c r="AD658" s="2"/>
      <c r="AE658" s="2"/>
      <c r="AF658" s="2"/>
      <c r="AG658" s="23"/>
      <c r="AH658" s="1345"/>
      <c r="AI658" s="1345"/>
    </row>
    <row r="659" spans="2:35" x14ac:dyDescent="0.2">
      <c r="B659" s="1135"/>
      <c r="C659" s="1193"/>
      <c r="D659" s="932"/>
      <c r="E659" s="933"/>
      <c r="F659" s="940"/>
      <c r="G659" s="962"/>
      <c r="H659" s="11" t="s">
        <v>11</v>
      </c>
      <c r="I659" s="1399"/>
      <c r="J659" s="79"/>
      <c r="K659" s="5" t="s">
        <v>9</v>
      </c>
      <c r="L659" s="5"/>
      <c r="M659" s="5"/>
      <c r="N659" s="788" t="str">
        <f t="shared" si="82"/>
        <v/>
      </c>
      <c r="O659" s="5"/>
      <c r="P659" s="5"/>
      <c r="Q659" s="5"/>
      <c r="R659" s="788" t="str">
        <f t="shared" si="83"/>
        <v/>
      </c>
      <c r="S659" s="788" t="str">
        <f t="shared" si="84"/>
        <v/>
      </c>
      <c r="T659" s="5"/>
      <c r="U659" s="5"/>
      <c r="V659" s="2"/>
      <c r="W659" s="2"/>
      <c r="X659" s="2"/>
      <c r="Y659" s="2"/>
      <c r="Z659" s="2"/>
      <c r="AA659" s="2"/>
      <c r="AB659" s="2"/>
      <c r="AC659" s="2"/>
      <c r="AD659" s="2"/>
      <c r="AE659" s="2"/>
      <c r="AF659" s="2"/>
      <c r="AG659" s="23"/>
      <c r="AH659" s="1345"/>
      <c r="AI659" s="1345"/>
    </row>
    <row r="660" spans="2:35" x14ac:dyDescent="0.2">
      <c r="B660" s="1135"/>
      <c r="C660" s="1193"/>
      <c r="D660" s="932"/>
      <c r="E660" s="933"/>
      <c r="F660" s="940"/>
      <c r="G660" s="962"/>
      <c r="H660" s="11" t="s">
        <v>12</v>
      </c>
      <c r="I660" s="1399"/>
      <c r="J660" s="79"/>
      <c r="K660" s="5" t="s">
        <v>9</v>
      </c>
      <c r="L660" s="5"/>
      <c r="M660" s="5"/>
      <c r="N660" s="788" t="str">
        <f t="shared" si="82"/>
        <v/>
      </c>
      <c r="O660" s="5"/>
      <c r="P660" s="5"/>
      <c r="Q660" s="5"/>
      <c r="R660" s="788" t="str">
        <f t="shared" si="83"/>
        <v/>
      </c>
      <c r="S660" s="788" t="str">
        <f t="shared" si="84"/>
        <v/>
      </c>
      <c r="T660" s="5"/>
      <c r="U660" s="5"/>
      <c r="V660" s="2"/>
      <c r="W660" s="2"/>
      <c r="X660" s="2"/>
      <c r="Y660" s="2"/>
      <c r="Z660" s="2"/>
      <c r="AA660" s="2"/>
      <c r="AB660" s="2"/>
      <c r="AC660" s="2"/>
      <c r="AD660" s="2"/>
      <c r="AE660" s="2"/>
      <c r="AF660" s="2"/>
      <c r="AG660" s="23"/>
      <c r="AH660" s="1345"/>
      <c r="AI660" s="1345"/>
    </row>
    <row r="661" spans="2:35" x14ac:dyDescent="0.2">
      <c r="B661" s="1136"/>
      <c r="C661" s="1194"/>
      <c r="D661" s="945"/>
      <c r="E661" s="946"/>
      <c r="F661" s="948"/>
      <c r="G661" s="963"/>
      <c r="H661" s="11" t="s">
        <v>13</v>
      </c>
      <c r="I661" s="1399"/>
      <c r="J661" s="79"/>
      <c r="K661" s="5" t="s">
        <v>9</v>
      </c>
      <c r="L661" s="5"/>
      <c r="M661" s="5"/>
      <c r="N661" s="788" t="str">
        <f t="shared" si="82"/>
        <v/>
      </c>
      <c r="O661" s="5"/>
      <c r="P661" s="5"/>
      <c r="Q661" s="5"/>
      <c r="R661" s="788" t="str">
        <f t="shared" si="83"/>
        <v/>
      </c>
      <c r="S661" s="788" t="str">
        <f t="shared" si="84"/>
        <v/>
      </c>
      <c r="T661" s="5"/>
      <c r="U661" s="5"/>
      <c r="V661" s="2"/>
      <c r="W661" s="2"/>
      <c r="X661" s="2"/>
      <c r="Y661" s="2"/>
      <c r="Z661" s="2"/>
      <c r="AA661" s="2"/>
      <c r="AB661" s="2"/>
      <c r="AC661" s="2"/>
      <c r="AD661" s="2"/>
      <c r="AE661" s="2"/>
      <c r="AF661" s="2"/>
      <c r="AG661" s="23"/>
      <c r="AH661" s="1345"/>
      <c r="AI661" s="1345"/>
    </row>
    <row r="662" spans="2:35" ht="12.75" customHeight="1" x14ac:dyDescent="0.2">
      <c r="B662" s="1223" t="s">
        <v>184</v>
      </c>
      <c r="C662" s="1233" t="s">
        <v>357</v>
      </c>
      <c r="D662" s="930" t="s">
        <v>358</v>
      </c>
      <c r="E662" s="931"/>
      <c r="F662" s="940" t="s">
        <v>345</v>
      </c>
      <c r="G662" s="1199" t="s">
        <v>354</v>
      </c>
      <c r="H662" s="11" t="s">
        <v>520</v>
      </c>
      <c r="I662" s="1399"/>
      <c r="J662" s="78">
        <v>125</v>
      </c>
      <c r="K662" s="1"/>
      <c r="L662" s="2">
        <v>125</v>
      </c>
      <c r="M662" s="2"/>
      <c r="N662" s="788">
        <f t="shared" si="82"/>
        <v>125</v>
      </c>
      <c r="O662" s="2">
        <v>125</v>
      </c>
      <c r="P662" s="2"/>
      <c r="Q662" s="2">
        <v>125</v>
      </c>
      <c r="R662" s="788">
        <f t="shared" si="83"/>
        <v>125</v>
      </c>
      <c r="S662" s="788">
        <f t="shared" si="84"/>
        <v>125</v>
      </c>
      <c r="T662" s="2"/>
      <c r="U662" s="2">
        <v>125</v>
      </c>
      <c r="V662" s="2"/>
      <c r="W662" s="2">
        <v>125</v>
      </c>
      <c r="X662" s="2"/>
      <c r="Y662" s="2">
        <v>125</v>
      </c>
      <c r="Z662" s="2">
        <v>125</v>
      </c>
      <c r="AA662" s="2">
        <v>125</v>
      </c>
      <c r="AB662" s="2"/>
      <c r="AC662" s="2"/>
      <c r="AD662" s="2"/>
      <c r="AE662" s="2"/>
      <c r="AF662" s="2"/>
      <c r="AG662" s="23"/>
      <c r="AH662" s="1345"/>
      <c r="AI662" s="1345"/>
    </row>
    <row r="663" spans="2:35" x14ac:dyDescent="0.2">
      <c r="B663" s="1135"/>
      <c r="C663" s="1193"/>
      <c r="D663" s="932"/>
      <c r="E663" s="933"/>
      <c r="F663" s="940"/>
      <c r="G663" s="962"/>
      <c r="H663" s="11" t="s">
        <v>14</v>
      </c>
      <c r="I663" s="1399"/>
      <c r="J663" s="79"/>
      <c r="K663" s="5" t="s">
        <v>9</v>
      </c>
      <c r="L663" s="5"/>
      <c r="M663" s="5"/>
      <c r="N663" s="788" t="str">
        <f t="shared" si="82"/>
        <v/>
      </c>
      <c r="O663" s="5"/>
      <c r="P663" s="5"/>
      <c r="Q663" s="5"/>
      <c r="R663" s="788" t="str">
        <f t="shared" si="83"/>
        <v/>
      </c>
      <c r="S663" s="788" t="str">
        <f t="shared" si="84"/>
        <v/>
      </c>
      <c r="T663" s="5"/>
      <c r="U663" s="5"/>
      <c r="V663" s="2"/>
      <c r="W663" s="2"/>
      <c r="X663" s="2"/>
      <c r="Y663" s="2"/>
      <c r="Z663" s="2"/>
      <c r="AA663" s="2"/>
      <c r="AB663" s="2"/>
      <c r="AC663" s="2"/>
      <c r="AD663" s="2"/>
      <c r="AE663" s="2"/>
      <c r="AF663" s="2"/>
      <c r="AG663" s="23"/>
      <c r="AH663" s="1345"/>
      <c r="AI663" s="1345"/>
    </row>
    <row r="664" spans="2:35" x14ac:dyDescent="0.2">
      <c r="B664" s="1135"/>
      <c r="C664" s="1193"/>
      <c r="D664" s="932"/>
      <c r="E664" s="933"/>
      <c r="F664" s="940"/>
      <c r="G664" s="962"/>
      <c r="H664" s="11" t="s">
        <v>15</v>
      </c>
      <c r="I664" s="1399"/>
      <c r="J664" s="79"/>
      <c r="K664" s="5" t="s">
        <v>9</v>
      </c>
      <c r="L664" s="5"/>
      <c r="M664" s="5"/>
      <c r="N664" s="788" t="str">
        <f t="shared" si="82"/>
        <v/>
      </c>
      <c r="O664" s="5"/>
      <c r="P664" s="5"/>
      <c r="Q664" s="5"/>
      <c r="R664" s="788" t="str">
        <f t="shared" si="83"/>
        <v/>
      </c>
      <c r="S664" s="788" t="str">
        <f t="shared" si="84"/>
        <v/>
      </c>
      <c r="T664" s="5"/>
      <c r="U664" s="5"/>
      <c r="V664" s="2"/>
      <c r="W664" s="2"/>
      <c r="X664" s="2"/>
      <c r="Y664" s="2"/>
      <c r="Z664" s="2"/>
      <c r="AA664" s="2"/>
      <c r="AB664" s="2"/>
      <c r="AC664" s="2"/>
      <c r="AD664" s="2"/>
      <c r="AE664" s="2"/>
      <c r="AF664" s="2"/>
      <c r="AG664" s="23"/>
      <c r="AH664" s="1345"/>
      <c r="AI664" s="1345"/>
    </row>
    <row r="665" spans="2:35" x14ac:dyDescent="0.2">
      <c r="B665" s="1136"/>
      <c r="C665" s="1194"/>
      <c r="D665" s="945"/>
      <c r="E665" s="946"/>
      <c r="F665" s="948"/>
      <c r="G665" s="963"/>
      <c r="H665" s="11" t="s">
        <v>16</v>
      </c>
      <c r="I665" s="1399"/>
      <c r="J665" s="79"/>
      <c r="K665" s="5" t="s">
        <v>9</v>
      </c>
      <c r="L665" s="5"/>
      <c r="M665" s="5"/>
      <c r="N665" s="788" t="str">
        <f t="shared" si="82"/>
        <v/>
      </c>
      <c r="O665" s="5"/>
      <c r="P665" s="5"/>
      <c r="Q665" s="5"/>
      <c r="R665" s="788" t="str">
        <f t="shared" si="83"/>
        <v/>
      </c>
      <c r="S665" s="788" t="str">
        <f t="shared" si="84"/>
        <v/>
      </c>
      <c r="T665" s="5"/>
      <c r="U665" s="5"/>
      <c r="V665" s="2"/>
      <c r="W665" s="2"/>
      <c r="X665" s="2"/>
      <c r="Y665" s="2"/>
      <c r="Z665" s="2"/>
      <c r="AA665" s="2"/>
      <c r="AB665" s="2"/>
      <c r="AC665" s="2"/>
      <c r="AD665" s="2"/>
      <c r="AE665" s="2"/>
      <c r="AF665" s="2"/>
      <c r="AG665" s="23"/>
      <c r="AH665" s="1345"/>
      <c r="AI665" s="1345"/>
    </row>
    <row r="666" spans="2:35" ht="12.75" customHeight="1" x14ac:dyDescent="0.2">
      <c r="B666" s="1223" t="s">
        <v>184</v>
      </c>
      <c r="C666" s="1192" t="s">
        <v>366</v>
      </c>
      <c r="D666" s="930" t="s">
        <v>358</v>
      </c>
      <c r="E666" s="931"/>
      <c r="F666" s="1229" t="s">
        <v>345</v>
      </c>
      <c r="G666" s="1199" t="s">
        <v>355</v>
      </c>
      <c r="H666" s="11" t="s">
        <v>521</v>
      </c>
      <c r="I666" s="1399"/>
      <c r="J666" s="78">
        <v>125</v>
      </c>
      <c r="K666" s="1"/>
      <c r="L666" s="2">
        <v>125</v>
      </c>
      <c r="M666" s="2"/>
      <c r="N666" s="788">
        <f t="shared" si="82"/>
        <v>125</v>
      </c>
      <c r="O666" s="2">
        <v>125</v>
      </c>
      <c r="P666" s="2"/>
      <c r="Q666" s="2">
        <v>125</v>
      </c>
      <c r="R666" s="788">
        <f t="shared" si="83"/>
        <v>125</v>
      </c>
      <c r="S666" s="788">
        <f t="shared" si="84"/>
        <v>125</v>
      </c>
      <c r="T666" s="2"/>
      <c r="U666" s="2">
        <v>125</v>
      </c>
      <c r="V666" s="2"/>
      <c r="W666" s="2">
        <v>125</v>
      </c>
      <c r="X666" s="2"/>
      <c r="Y666" s="2">
        <v>125</v>
      </c>
      <c r="Z666" s="2">
        <v>125</v>
      </c>
      <c r="AA666" s="2">
        <v>125</v>
      </c>
      <c r="AB666" s="4"/>
      <c r="AC666" s="4"/>
      <c r="AD666" s="4"/>
      <c r="AE666" s="4"/>
      <c r="AF666" s="4"/>
      <c r="AG666" s="25"/>
      <c r="AH666" s="1345"/>
      <c r="AI666" s="1345"/>
    </row>
    <row r="667" spans="2:35" x14ac:dyDescent="0.2">
      <c r="B667" s="1135"/>
      <c r="C667" s="1193"/>
      <c r="D667" s="932"/>
      <c r="E667" s="933"/>
      <c r="F667" s="940"/>
      <c r="G667" s="1221"/>
      <c r="H667" s="1" t="s">
        <v>17</v>
      </c>
      <c r="I667" s="1399"/>
      <c r="J667" s="79"/>
      <c r="K667" s="5" t="s">
        <v>9</v>
      </c>
      <c r="L667" s="5"/>
      <c r="M667" s="5"/>
      <c r="N667" s="788" t="str">
        <f t="shared" si="82"/>
        <v/>
      </c>
      <c r="O667" s="5"/>
      <c r="P667" s="5"/>
      <c r="Q667" s="5"/>
      <c r="R667" s="788" t="str">
        <f t="shared" si="83"/>
        <v/>
      </c>
      <c r="S667" s="788" t="str">
        <f t="shared" si="84"/>
        <v/>
      </c>
      <c r="T667" s="5"/>
      <c r="U667" s="5"/>
      <c r="V667" s="5"/>
      <c r="W667" s="5"/>
      <c r="X667" s="5"/>
      <c r="Y667" s="5"/>
      <c r="Z667" s="5"/>
      <c r="AA667" s="5"/>
      <c r="AB667" s="5"/>
      <c r="AC667" s="5"/>
      <c r="AD667" s="5"/>
      <c r="AE667" s="5"/>
      <c r="AF667" s="5"/>
      <c r="AG667" s="24"/>
      <c r="AH667" s="1345"/>
      <c r="AI667" s="1345"/>
    </row>
    <row r="668" spans="2:35" x14ac:dyDescent="0.2">
      <c r="B668" s="1136"/>
      <c r="C668" s="1194"/>
      <c r="D668" s="945"/>
      <c r="E668" s="946"/>
      <c r="F668" s="948"/>
      <c r="G668" s="1222"/>
      <c r="H668" s="1" t="s">
        <v>18</v>
      </c>
      <c r="I668" s="1399"/>
      <c r="J668" s="79"/>
      <c r="K668" s="5" t="s">
        <v>9</v>
      </c>
      <c r="L668" s="5"/>
      <c r="M668" s="5"/>
      <c r="N668" s="788" t="str">
        <f t="shared" si="82"/>
        <v/>
      </c>
      <c r="O668" s="5"/>
      <c r="P668" s="5"/>
      <c r="Q668" s="5"/>
      <c r="R668" s="788" t="str">
        <f t="shared" si="83"/>
        <v/>
      </c>
      <c r="S668" s="788" t="str">
        <f t="shared" si="84"/>
        <v/>
      </c>
      <c r="T668" s="5"/>
      <c r="U668" s="5"/>
      <c r="V668" s="5"/>
      <c r="W668" s="5"/>
      <c r="X668" s="5"/>
      <c r="Y668" s="5"/>
      <c r="Z668" s="5"/>
      <c r="AA668" s="5"/>
      <c r="AB668" s="5"/>
      <c r="AC668" s="5"/>
      <c r="AD668" s="5"/>
      <c r="AE668" s="5"/>
      <c r="AF668" s="5"/>
      <c r="AG668" s="24"/>
      <c r="AH668" s="1345"/>
      <c r="AI668" s="1345"/>
    </row>
    <row r="669" spans="2:35" ht="12.75" customHeight="1" x14ac:dyDescent="0.2">
      <c r="B669" s="1223" t="s">
        <v>184</v>
      </c>
      <c r="C669" s="1192" t="s">
        <v>528</v>
      </c>
      <c r="D669" s="1195" t="s">
        <v>508</v>
      </c>
      <c r="E669" s="1514"/>
      <c r="F669" s="1229" t="s">
        <v>345</v>
      </c>
      <c r="G669" s="1199" t="s">
        <v>372</v>
      </c>
      <c r="H669" s="11" t="s">
        <v>535</v>
      </c>
      <c r="I669" s="1399"/>
      <c r="J669" s="78">
        <v>125</v>
      </c>
      <c r="K669" s="1"/>
      <c r="L669" s="2">
        <v>125</v>
      </c>
      <c r="M669" s="2"/>
      <c r="N669" s="788">
        <f t="shared" si="82"/>
        <v>125</v>
      </c>
      <c r="O669" s="2">
        <v>125</v>
      </c>
      <c r="P669" s="2"/>
      <c r="Q669" s="2">
        <v>125</v>
      </c>
      <c r="R669" s="788">
        <f t="shared" si="83"/>
        <v>125</v>
      </c>
      <c r="S669" s="788">
        <f t="shared" si="84"/>
        <v>125</v>
      </c>
      <c r="T669" s="2"/>
      <c r="U669" s="2">
        <v>125</v>
      </c>
      <c r="V669" s="2"/>
      <c r="W669" s="2">
        <v>125</v>
      </c>
      <c r="X669" s="2"/>
      <c r="Y669" s="2">
        <v>125</v>
      </c>
      <c r="Z669" s="2">
        <v>125</v>
      </c>
      <c r="AA669" s="2">
        <v>125</v>
      </c>
      <c r="AB669" s="2"/>
      <c r="AC669" s="2"/>
      <c r="AD669" s="2"/>
      <c r="AE669" s="2"/>
      <c r="AF669" s="2"/>
      <c r="AG669" s="23"/>
      <c r="AH669" s="1345"/>
      <c r="AI669" s="1345"/>
    </row>
    <row r="670" spans="2:35" x14ac:dyDescent="0.2">
      <c r="B670" s="1135"/>
      <c r="C670" s="1193"/>
      <c r="D670" s="1205"/>
      <c r="E670" s="1515"/>
      <c r="F670" s="940"/>
      <c r="G670" s="1221"/>
      <c r="H670" s="1" t="s">
        <v>20</v>
      </c>
      <c r="I670" s="1399"/>
      <c r="J670" s="79"/>
      <c r="K670" s="5" t="s">
        <v>9</v>
      </c>
      <c r="L670" s="5"/>
      <c r="M670" s="5"/>
      <c r="N670" s="788" t="str">
        <f t="shared" si="82"/>
        <v/>
      </c>
      <c r="O670" s="5"/>
      <c r="P670" s="5"/>
      <c r="Q670" s="5"/>
      <c r="R670" s="788" t="str">
        <f t="shared" si="83"/>
        <v/>
      </c>
      <c r="S670" s="788" t="str">
        <f t="shared" si="84"/>
        <v/>
      </c>
      <c r="T670" s="5"/>
      <c r="U670" s="5"/>
      <c r="V670" s="5"/>
      <c r="W670" s="5"/>
      <c r="X670" s="5"/>
      <c r="Y670" s="5"/>
      <c r="Z670" s="5"/>
      <c r="AA670" s="5"/>
      <c r="AB670" s="5"/>
      <c r="AC670" s="5"/>
      <c r="AD670" s="5"/>
      <c r="AE670" s="5"/>
      <c r="AF670" s="5"/>
      <c r="AG670" s="24"/>
      <c r="AH670" s="1345"/>
      <c r="AI670" s="1345"/>
    </row>
    <row r="671" spans="2:35" x14ac:dyDescent="0.2">
      <c r="B671" s="1136"/>
      <c r="C671" s="1194"/>
      <c r="D671" s="1516"/>
      <c r="E671" s="1517"/>
      <c r="F671" s="948"/>
      <c r="G671" s="1222"/>
      <c r="H671" s="1" t="s">
        <v>21</v>
      </c>
      <c r="I671" s="1399"/>
      <c r="J671" s="79"/>
      <c r="K671" s="5" t="s">
        <v>9</v>
      </c>
      <c r="L671" s="5"/>
      <c r="M671" s="5"/>
      <c r="N671" s="788" t="str">
        <f t="shared" si="82"/>
        <v/>
      </c>
      <c r="O671" s="5"/>
      <c r="P671" s="5"/>
      <c r="Q671" s="5"/>
      <c r="R671" s="788" t="str">
        <f t="shared" si="83"/>
        <v/>
      </c>
      <c r="S671" s="788" t="str">
        <f t="shared" si="84"/>
        <v/>
      </c>
      <c r="T671" s="5"/>
      <c r="U671" s="5"/>
      <c r="V671" s="5"/>
      <c r="W671" s="5"/>
      <c r="X671" s="5"/>
      <c r="Y671" s="5"/>
      <c r="Z671" s="5"/>
      <c r="AA671" s="5"/>
      <c r="AB671" s="5"/>
      <c r="AC671" s="5"/>
      <c r="AD671" s="5"/>
      <c r="AE671" s="5"/>
      <c r="AF671" s="5"/>
      <c r="AG671" s="24"/>
      <c r="AH671" s="1345"/>
      <c r="AI671" s="1345"/>
    </row>
    <row r="672" spans="2:35" x14ac:dyDescent="0.2">
      <c r="B672" s="1223" t="s">
        <v>102</v>
      </c>
      <c r="C672" s="1192" t="s">
        <v>200</v>
      </c>
      <c r="D672" s="930" t="s">
        <v>75</v>
      </c>
      <c r="E672" s="931"/>
      <c r="F672" s="1229" t="s">
        <v>370</v>
      </c>
      <c r="G672" s="1199" t="s">
        <v>372</v>
      </c>
      <c r="H672" s="1">
        <v>2004</v>
      </c>
      <c r="I672" s="1399"/>
      <c r="J672" s="78">
        <v>125</v>
      </c>
      <c r="K672" s="1"/>
      <c r="L672" s="2">
        <v>125</v>
      </c>
      <c r="M672" s="2"/>
      <c r="N672" s="788">
        <f t="shared" si="82"/>
        <v>125</v>
      </c>
      <c r="O672" s="2">
        <v>125</v>
      </c>
      <c r="P672" s="2"/>
      <c r="Q672" s="2">
        <v>125</v>
      </c>
      <c r="R672" s="788">
        <f t="shared" si="83"/>
        <v>125</v>
      </c>
      <c r="S672" s="788">
        <f t="shared" si="84"/>
        <v>125</v>
      </c>
      <c r="T672" s="2"/>
      <c r="U672" s="2">
        <v>125</v>
      </c>
      <c r="V672" s="2"/>
      <c r="W672" s="2">
        <v>125</v>
      </c>
      <c r="X672" s="2"/>
      <c r="Y672" s="2">
        <v>125</v>
      </c>
      <c r="Z672" s="2">
        <v>125</v>
      </c>
      <c r="AA672" s="2">
        <v>125</v>
      </c>
      <c r="AB672" s="2">
        <v>123.5</v>
      </c>
      <c r="AC672" s="2">
        <v>114.8</v>
      </c>
      <c r="AD672" s="2">
        <v>104.6</v>
      </c>
      <c r="AE672" s="2">
        <v>93.3</v>
      </c>
      <c r="AF672" s="2">
        <v>82</v>
      </c>
      <c r="AG672" s="23">
        <v>72.099999999999994</v>
      </c>
      <c r="AH672" s="1345"/>
      <c r="AI672" s="1345"/>
    </row>
    <row r="673" spans="2:35" x14ac:dyDescent="0.2">
      <c r="B673" s="1135"/>
      <c r="C673" s="1193"/>
      <c r="D673" s="932"/>
      <c r="E673" s="933"/>
      <c r="F673" s="940"/>
      <c r="G673" s="1221"/>
      <c r="H673" s="1" t="s">
        <v>22</v>
      </c>
      <c r="I673" s="1399"/>
      <c r="J673" s="79"/>
      <c r="K673" s="5" t="s">
        <v>9</v>
      </c>
      <c r="L673" s="5"/>
      <c r="M673" s="5"/>
      <c r="N673" s="788" t="str">
        <f t="shared" si="82"/>
        <v/>
      </c>
      <c r="O673" s="5"/>
      <c r="P673" s="5"/>
      <c r="Q673" s="5"/>
      <c r="R673" s="788" t="str">
        <f t="shared" si="83"/>
        <v/>
      </c>
      <c r="S673" s="788" t="str">
        <f t="shared" si="84"/>
        <v/>
      </c>
      <c r="T673" s="5"/>
      <c r="U673" s="5"/>
      <c r="V673" s="5"/>
      <c r="W673" s="5"/>
      <c r="X673" s="5"/>
      <c r="Y673" s="5"/>
      <c r="Z673" s="5"/>
      <c r="AA673" s="5"/>
      <c r="AB673" s="5"/>
      <c r="AC673" s="5"/>
      <c r="AD673" s="5"/>
      <c r="AE673" s="5"/>
      <c r="AF673" s="5"/>
      <c r="AG673" s="24"/>
      <c r="AH673" s="1345"/>
      <c r="AI673" s="1345"/>
    </row>
    <row r="674" spans="2:35" x14ac:dyDescent="0.2">
      <c r="B674" s="1136"/>
      <c r="C674" s="1194"/>
      <c r="D674" s="945"/>
      <c r="E674" s="946"/>
      <c r="F674" s="948"/>
      <c r="G674" s="1222"/>
      <c r="H674" s="1" t="s">
        <v>23</v>
      </c>
      <c r="I674" s="1399"/>
      <c r="J674" s="79"/>
      <c r="K674" s="5" t="s">
        <v>9</v>
      </c>
      <c r="L674" s="5"/>
      <c r="M674" s="5"/>
      <c r="N674" s="788" t="str">
        <f t="shared" si="82"/>
        <v/>
      </c>
      <c r="O674" s="5"/>
      <c r="P674" s="5"/>
      <c r="Q674" s="5"/>
      <c r="R674" s="788" t="str">
        <f t="shared" si="83"/>
        <v/>
      </c>
      <c r="S674" s="788" t="str">
        <f t="shared" si="84"/>
        <v/>
      </c>
      <c r="T674" s="5"/>
      <c r="U674" s="5"/>
      <c r="V674" s="5"/>
      <c r="W674" s="5"/>
      <c r="X674" s="5"/>
      <c r="Y674" s="5"/>
      <c r="Z674" s="5"/>
      <c r="AA674" s="5"/>
      <c r="AB674" s="5"/>
      <c r="AC674" s="5"/>
      <c r="AD674" s="5"/>
      <c r="AE674" s="5"/>
      <c r="AF674" s="5"/>
      <c r="AG674" s="24"/>
      <c r="AH674" s="1345"/>
      <c r="AI674" s="1345"/>
    </row>
    <row r="675" spans="2:35" ht="13.5" thickBot="1" x14ac:dyDescent="0.25">
      <c r="B675" s="365" t="s">
        <v>102</v>
      </c>
      <c r="C675" s="320" t="s">
        <v>119</v>
      </c>
      <c r="D675" s="1176" t="s">
        <v>87</v>
      </c>
      <c r="E675" s="1158"/>
      <c r="F675" s="317" t="s">
        <v>212</v>
      </c>
      <c r="G675" s="319" t="s">
        <v>372</v>
      </c>
      <c r="H675" s="26">
        <v>2007</v>
      </c>
      <c r="I675" s="1400"/>
      <c r="J675" s="115">
        <v>125</v>
      </c>
      <c r="K675" s="116"/>
      <c r="L675" s="116">
        <v>125</v>
      </c>
      <c r="M675" s="116"/>
      <c r="N675" s="792">
        <f t="shared" si="82"/>
        <v>125</v>
      </c>
      <c r="O675" s="116">
        <v>125</v>
      </c>
      <c r="P675" s="116"/>
      <c r="Q675" s="116">
        <v>125</v>
      </c>
      <c r="R675" s="792">
        <f t="shared" si="83"/>
        <v>125</v>
      </c>
      <c r="S675" s="792">
        <f t="shared" si="84"/>
        <v>125</v>
      </c>
      <c r="T675" s="116"/>
      <c r="U675" s="116">
        <v>125</v>
      </c>
      <c r="V675" s="116"/>
      <c r="W675" s="116">
        <v>125</v>
      </c>
      <c r="X675" s="116"/>
      <c r="Y675" s="116">
        <v>125</v>
      </c>
      <c r="Z675" s="116">
        <v>125</v>
      </c>
      <c r="AA675" s="116">
        <v>125</v>
      </c>
      <c r="AB675" s="116">
        <v>123.5</v>
      </c>
      <c r="AC675" s="116">
        <v>114.8</v>
      </c>
      <c r="AD675" s="116">
        <v>104.6</v>
      </c>
      <c r="AE675" s="116">
        <v>93.3</v>
      </c>
      <c r="AF675" s="116">
        <v>82</v>
      </c>
      <c r="AG675" s="117">
        <v>72.099999999999994</v>
      </c>
      <c r="AH675" s="1345"/>
      <c r="AI675" s="1345"/>
    </row>
    <row r="676" spans="2:35" ht="13.5" thickBot="1" x14ac:dyDescent="0.25">
      <c r="G676" s="912" t="s">
        <v>94</v>
      </c>
      <c r="H676" s="913"/>
      <c r="I676" s="913"/>
      <c r="J676" s="118">
        <f>MIN(J654:J675)</f>
        <v>125</v>
      </c>
      <c r="K676" s="119"/>
      <c r="L676" s="119">
        <f>MIN(L654:L675)</f>
        <v>125</v>
      </c>
      <c r="M676" s="119"/>
      <c r="N676" s="793">
        <f t="shared" si="82"/>
        <v>125</v>
      </c>
      <c r="O676" s="119">
        <f>MIN(O654:O675)</f>
        <v>125</v>
      </c>
      <c r="P676" s="119"/>
      <c r="Q676" s="119">
        <f>MIN(Q654:Q675)</f>
        <v>125</v>
      </c>
      <c r="R676" s="793">
        <f t="shared" si="83"/>
        <v>125</v>
      </c>
      <c r="S676" s="793">
        <f t="shared" si="84"/>
        <v>125</v>
      </c>
      <c r="T676" s="119"/>
      <c r="U676" s="119">
        <f>MIN(U654:U675)</f>
        <v>125</v>
      </c>
      <c r="V676" s="119"/>
      <c r="W676" s="119">
        <f>MIN(W654:W675)</f>
        <v>125</v>
      </c>
      <c r="X676" s="119"/>
      <c r="Y676" s="119">
        <f>MIN(Y654:Y675)</f>
        <v>125</v>
      </c>
      <c r="Z676" s="119">
        <f>MIN(Z654:Z675)</f>
        <v>125</v>
      </c>
      <c r="AA676" s="366"/>
      <c r="AB676" s="131"/>
      <c r="AC676" s="131"/>
      <c r="AD676" s="131"/>
      <c r="AE676" s="131"/>
      <c r="AF676" s="131"/>
      <c r="AG676" s="132"/>
      <c r="AH676" s="1345"/>
      <c r="AI676" s="1345"/>
    </row>
    <row r="677" spans="2:35" ht="13.5" thickBot="1" x14ac:dyDescent="0.25">
      <c r="G677" s="912" t="s">
        <v>175</v>
      </c>
      <c r="H677" s="913"/>
      <c r="I677" s="913"/>
      <c r="J677" s="913"/>
      <c r="K677" s="913"/>
      <c r="L677" s="913"/>
      <c r="M677" s="913"/>
      <c r="N677" s="913"/>
      <c r="O677" s="913"/>
      <c r="P677" s="913"/>
      <c r="Q677" s="913"/>
      <c r="R677" s="913"/>
      <c r="S677" s="913"/>
      <c r="T677" s="913"/>
      <c r="U677" s="913"/>
      <c r="V677" s="1472"/>
      <c r="W677" s="130" t="s">
        <v>172</v>
      </c>
      <c r="X677" s="63"/>
      <c r="Y677" s="49" t="s">
        <v>172</v>
      </c>
      <c r="Z677" s="49" t="s">
        <v>172</v>
      </c>
      <c r="AA677" s="527"/>
      <c r="AB677" s="133"/>
      <c r="AC677" s="133"/>
      <c r="AD677" s="133"/>
      <c r="AE677" s="133"/>
      <c r="AF677" s="133"/>
      <c r="AG677" s="134"/>
      <c r="AH677" s="1346"/>
      <c r="AI677" s="1346"/>
    </row>
    <row r="679" spans="2:35" ht="13.5" thickBot="1" x14ac:dyDescent="0.25"/>
    <row r="680" spans="2:35" ht="12.75" customHeight="1" x14ac:dyDescent="0.2">
      <c r="B680" s="915"/>
      <c r="C680" s="916"/>
      <c r="D680" s="916"/>
      <c r="E680" s="916"/>
      <c r="F680" s="916"/>
      <c r="G680" s="916"/>
      <c r="H680" s="916"/>
      <c r="I680" s="917"/>
      <c r="J680" s="921" t="s">
        <v>95</v>
      </c>
      <c r="K680" s="922"/>
      <c r="L680" s="922"/>
      <c r="M680" s="922"/>
      <c r="N680" s="922"/>
      <c r="O680" s="922"/>
      <c r="P680" s="922"/>
      <c r="Q680" s="922"/>
      <c r="R680" s="922"/>
      <c r="S680" s="922"/>
      <c r="T680" s="922"/>
      <c r="U680" s="922"/>
      <c r="V680" s="922"/>
      <c r="W680" s="922"/>
      <c r="X680" s="922"/>
      <c r="Y680" s="922"/>
      <c r="Z680" s="922"/>
      <c r="AA680" s="922"/>
      <c r="AB680" s="922"/>
      <c r="AC680" s="922"/>
      <c r="AD680" s="922"/>
      <c r="AE680" s="922"/>
      <c r="AF680" s="922"/>
      <c r="AG680" s="923"/>
      <c r="AH680" s="1339" t="s">
        <v>474</v>
      </c>
      <c r="AI680" s="1339" t="s">
        <v>537</v>
      </c>
    </row>
    <row r="681" spans="2:35" ht="13.5" thickBot="1" x14ac:dyDescent="0.25">
      <c r="B681" s="918"/>
      <c r="C681" s="919"/>
      <c r="D681" s="919"/>
      <c r="E681" s="919"/>
      <c r="F681" s="919"/>
      <c r="G681" s="919"/>
      <c r="H681" s="919"/>
      <c r="I681" s="920"/>
      <c r="J681" s="949" t="s">
        <v>168</v>
      </c>
      <c r="K681" s="950"/>
      <c r="L681" s="950"/>
      <c r="M681" s="950"/>
      <c r="N681" s="950"/>
      <c r="O681" s="950"/>
      <c r="P681" s="950"/>
      <c r="Q681" s="950"/>
      <c r="R681" s="950"/>
      <c r="S681" s="950"/>
      <c r="T681" s="950"/>
      <c r="U681" s="950"/>
      <c r="V681" s="950"/>
      <c r="W681" s="950"/>
      <c r="X681" s="950"/>
      <c r="Y681" s="950"/>
      <c r="Z681" s="950"/>
      <c r="AA681" s="950"/>
      <c r="AB681" s="950"/>
      <c r="AC681" s="950"/>
      <c r="AD681" s="950"/>
      <c r="AE681" s="950"/>
      <c r="AF681" s="950"/>
      <c r="AG681" s="951"/>
      <c r="AH681" s="1345"/>
      <c r="AI681" s="1345"/>
    </row>
    <row r="682" spans="2:35" ht="13.5" thickBot="1" x14ac:dyDescent="0.25">
      <c r="B682" s="51" t="s">
        <v>41</v>
      </c>
      <c r="C682" s="52" t="s">
        <v>42</v>
      </c>
      <c r="D682" s="971" t="s">
        <v>43</v>
      </c>
      <c r="E682" s="972"/>
      <c r="F682" s="53" t="s">
        <v>47</v>
      </c>
      <c r="G682" s="305" t="s">
        <v>30</v>
      </c>
      <c r="H682" s="55" t="s">
        <v>31</v>
      </c>
      <c r="I682" s="86" t="s">
        <v>2</v>
      </c>
      <c r="J682" s="113" t="s">
        <v>3</v>
      </c>
      <c r="K682" s="114" t="s">
        <v>5</v>
      </c>
      <c r="L682" s="76">
        <v>100</v>
      </c>
      <c r="M682" s="43">
        <v>150</v>
      </c>
      <c r="N682" s="783">
        <v>176</v>
      </c>
      <c r="O682" s="43">
        <v>200</v>
      </c>
      <c r="P682" s="43">
        <v>250</v>
      </c>
      <c r="Q682" s="43">
        <v>300</v>
      </c>
      <c r="R682" s="783">
        <v>302</v>
      </c>
      <c r="S682" s="783">
        <v>340</v>
      </c>
      <c r="T682" s="43">
        <v>350</v>
      </c>
      <c r="U682" s="43">
        <v>400</v>
      </c>
      <c r="V682" s="43">
        <v>450</v>
      </c>
      <c r="W682" s="43">
        <v>500</v>
      </c>
      <c r="X682" s="43">
        <v>550</v>
      </c>
      <c r="Y682" s="43">
        <v>600</v>
      </c>
      <c r="Z682" s="43">
        <v>650</v>
      </c>
      <c r="AA682" s="43">
        <v>700</v>
      </c>
      <c r="AB682" s="43">
        <v>750</v>
      </c>
      <c r="AC682" s="43">
        <v>800</v>
      </c>
      <c r="AD682" s="43">
        <v>850</v>
      </c>
      <c r="AE682" s="43">
        <v>900</v>
      </c>
      <c r="AF682" s="43">
        <v>950</v>
      </c>
      <c r="AG682" s="77">
        <v>1000</v>
      </c>
      <c r="AH682" s="1345"/>
      <c r="AI682" s="1345"/>
    </row>
    <row r="683" spans="2:35" x14ac:dyDescent="0.2">
      <c r="B683" s="1203" t="s">
        <v>184</v>
      </c>
      <c r="C683" s="1193" t="s">
        <v>343</v>
      </c>
      <c r="D683" s="932" t="s">
        <v>344</v>
      </c>
      <c r="E683" s="933"/>
      <c r="F683" s="1239" t="s">
        <v>256</v>
      </c>
      <c r="G683" s="1473" t="s">
        <v>256</v>
      </c>
      <c r="H683" s="60" t="s">
        <v>518</v>
      </c>
      <c r="I683" s="1398" t="s">
        <v>488</v>
      </c>
      <c r="J683" s="78">
        <v>105</v>
      </c>
      <c r="K683" s="1"/>
      <c r="L683" s="2">
        <v>105</v>
      </c>
      <c r="M683" s="2"/>
      <c r="N683" s="788">
        <f>IF(M683="",IF(L683="","",(L683-(L683-O683)/($O$5-$L$5)*($N$5-$L$5))),(M683-(M683-O683)/($O$5-$M$5)*($N$5-$M$5)))</f>
        <v>105</v>
      </c>
      <c r="O683" s="2">
        <v>105</v>
      </c>
      <c r="P683" s="2"/>
      <c r="Q683" s="2">
        <v>105</v>
      </c>
      <c r="R683" s="788">
        <f>IF(Q683="","",(Q683-(Q683-U683)/($U$5-$Q$5)*($R$5-$Q$5)))</f>
        <v>105</v>
      </c>
      <c r="S683" s="788">
        <f>IF(Q683="","",(Q683-(Q683-U683)/($U$5-$Q$5)*($S$5-$Q$5)))</f>
        <v>105</v>
      </c>
      <c r="T683" s="2"/>
      <c r="U683" s="2">
        <v>105</v>
      </c>
      <c r="V683" s="2"/>
      <c r="W683" s="2"/>
      <c r="X683" s="2"/>
      <c r="Y683" s="2"/>
      <c r="Z683" s="2"/>
      <c r="AA683" s="2"/>
      <c r="AB683" s="2"/>
      <c r="AC683" s="2"/>
      <c r="AD683" s="2"/>
      <c r="AE683" s="2"/>
      <c r="AF683" s="2"/>
      <c r="AG683" s="23"/>
      <c r="AH683" s="1345"/>
      <c r="AI683" s="1345"/>
    </row>
    <row r="684" spans="2:35" x14ac:dyDescent="0.2">
      <c r="B684" s="1135"/>
      <c r="C684" s="1193"/>
      <c r="D684" s="932"/>
      <c r="E684" s="933"/>
      <c r="F684" s="940"/>
      <c r="G684" s="962"/>
      <c r="H684" s="11" t="s">
        <v>32</v>
      </c>
      <c r="I684" s="1399"/>
      <c r="J684" s="79"/>
      <c r="K684" s="5" t="s">
        <v>9</v>
      </c>
      <c r="L684" s="5"/>
      <c r="M684" s="5"/>
      <c r="N684" s="788" t="str">
        <f t="shared" ref="N684:N705" si="85">IF(M684="",IF(L684="","",(L684-(L684-O684)/($O$5-$L$5)*($N$5-$L$5))),(M684-(M684-O684)/($O$5-$M$5)*($N$5-$M$5)))</f>
        <v/>
      </c>
      <c r="O684" s="5"/>
      <c r="P684" s="5"/>
      <c r="Q684" s="5"/>
      <c r="R684" s="788" t="str">
        <f t="shared" ref="R684:R705" si="86">IF(Q684="","",(Q684-(Q684-U684)/($U$5-$Q$5)*($R$5-$Q$5)))</f>
        <v/>
      </c>
      <c r="S684" s="788" t="str">
        <f t="shared" ref="S684:S705" si="87">IF(Q684="","",(Q684-(Q684-U684)/($U$5-$Q$5)*($S$5-$Q$5)))</f>
        <v/>
      </c>
      <c r="T684" s="5"/>
      <c r="U684" s="5"/>
      <c r="V684" s="2"/>
      <c r="W684" s="2"/>
      <c r="X684" s="2"/>
      <c r="Y684" s="2"/>
      <c r="Z684" s="2"/>
      <c r="AA684" s="2"/>
      <c r="AB684" s="2"/>
      <c r="AC684" s="2"/>
      <c r="AD684" s="2"/>
      <c r="AE684" s="2"/>
      <c r="AF684" s="2"/>
      <c r="AG684" s="23"/>
      <c r="AH684" s="1345"/>
      <c r="AI684" s="1345"/>
    </row>
    <row r="685" spans="2:35" x14ac:dyDescent="0.2">
      <c r="B685" s="1135"/>
      <c r="C685" s="1193"/>
      <c r="D685" s="932"/>
      <c r="E685" s="933"/>
      <c r="F685" s="940"/>
      <c r="G685" s="962"/>
      <c r="H685" s="11" t="s">
        <v>35</v>
      </c>
      <c r="I685" s="1399"/>
      <c r="J685" s="79"/>
      <c r="K685" s="5" t="s">
        <v>9</v>
      </c>
      <c r="L685" s="5"/>
      <c r="M685" s="5"/>
      <c r="N685" s="788" t="str">
        <f t="shared" si="85"/>
        <v/>
      </c>
      <c r="O685" s="5"/>
      <c r="P685" s="5"/>
      <c r="Q685" s="5"/>
      <c r="R685" s="788" t="str">
        <f t="shared" si="86"/>
        <v/>
      </c>
      <c r="S685" s="788" t="str">
        <f t="shared" si="87"/>
        <v/>
      </c>
      <c r="T685" s="5"/>
      <c r="U685" s="5"/>
      <c r="V685" s="2"/>
      <c r="W685" s="2"/>
      <c r="X685" s="2"/>
      <c r="Y685" s="2"/>
      <c r="Z685" s="2"/>
      <c r="AA685" s="2"/>
      <c r="AB685" s="2"/>
      <c r="AC685" s="2"/>
      <c r="AD685" s="2"/>
      <c r="AE685" s="2"/>
      <c r="AF685" s="2"/>
      <c r="AG685" s="23"/>
      <c r="AH685" s="1345"/>
      <c r="AI685" s="1345"/>
    </row>
    <row r="686" spans="2:35" x14ac:dyDescent="0.2">
      <c r="B686" s="1136"/>
      <c r="C686" s="1194"/>
      <c r="D686" s="945"/>
      <c r="E686" s="946"/>
      <c r="F686" s="948"/>
      <c r="G686" s="963"/>
      <c r="H686" s="11" t="s">
        <v>10</v>
      </c>
      <c r="I686" s="1399"/>
      <c r="J686" s="79"/>
      <c r="K686" s="5" t="s">
        <v>9</v>
      </c>
      <c r="L686" s="5"/>
      <c r="M686" s="5"/>
      <c r="N686" s="788" t="str">
        <f t="shared" si="85"/>
        <v/>
      </c>
      <c r="O686" s="5"/>
      <c r="P686" s="5"/>
      <c r="Q686" s="5"/>
      <c r="R686" s="788" t="str">
        <f t="shared" si="86"/>
        <v/>
      </c>
      <c r="S686" s="788" t="str">
        <f t="shared" si="87"/>
        <v/>
      </c>
      <c r="T686" s="5"/>
      <c r="U686" s="5"/>
      <c r="V686" s="2"/>
      <c r="W686" s="2"/>
      <c r="X686" s="2"/>
      <c r="Y686" s="2"/>
      <c r="Z686" s="2"/>
      <c r="AA686" s="2"/>
      <c r="AB686" s="2"/>
      <c r="AC686" s="2"/>
      <c r="AD686" s="2"/>
      <c r="AE686" s="2"/>
      <c r="AF686" s="2"/>
      <c r="AG686" s="23"/>
      <c r="AH686" s="1345"/>
      <c r="AI686" s="1345"/>
    </row>
    <row r="687" spans="2:35" x14ac:dyDescent="0.2">
      <c r="B687" s="1191" t="s">
        <v>184</v>
      </c>
      <c r="C687" s="1233" t="s">
        <v>356</v>
      </c>
      <c r="D687" s="930" t="s">
        <v>344</v>
      </c>
      <c r="E687" s="931"/>
      <c r="F687" s="1239" t="s">
        <v>256</v>
      </c>
      <c r="G687" s="1199" t="s">
        <v>256</v>
      </c>
      <c r="H687" s="11" t="s">
        <v>519</v>
      </c>
      <c r="I687" s="1399"/>
      <c r="J687" s="78">
        <v>105</v>
      </c>
      <c r="K687" s="1"/>
      <c r="L687" s="2">
        <v>105</v>
      </c>
      <c r="M687" s="2"/>
      <c r="N687" s="788">
        <f t="shared" si="85"/>
        <v>105</v>
      </c>
      <c r="O687" s="2">
        <v>105</v>
      </c>
      <c r="P687" s="2"/>
      <c r="Q687" s="2">
        <v>105</v>
      </c>
      <c r="R687" s="788">
        <f t="shared" si="86"/>
        <v>105</v>
      </c>
      <c r="S687" s="788">
        <f t="shared" si="87"/>
        <v>105</v>
      </c>
      <c r="T687" s="2"/>
      <c r="U687" s="2">
        <v>105</v>
      </c>
      <c r="V687" s="2"/>
      <c r="W687" s="2"/>
      <c r="X687" s="2"/>
      <c r="Y687" s="2"/>
      <c r="Z687" s="2"/>
      <c r="AA687" s="2"/>
      <c r="AB687" s="2"/>
      <c r="AC687" s="2"/>
      <c r="AD687" s="2"/>
      <c r="AE687" s="2"/>
      <c r="AF687" s="2"/>
      <c r="AG687" s="23"/>
      <c r="AH687" s="1345"/>
      <c r="AI687" s="1345"/>
    </row>
    <row r="688" spans="2:35" x14ac:dyDescent="0.2">
      <c r="B688" s="1135"/>
      <c r="C688" s="1193"/>
      <c r="D688" s="932"/>
      <c r="E688" s="933"/>
      <c r="F688" s="940"/>
      <c r="G688" s="962"/>
      <c r="H688" s="11" t="s">
        <v>11</v>
      </c>
      <c r="I688" s="1399"/>
      <c r="J688" s="79"/>
      <c r="K688" s="5" t="s">
        <v>9</v>
      </c>
      <c r="L688" s="5"/>
      <c r="M688" s="5"/>
      <c r="N688" s="788" t="str">
        <f t="shared" si="85"/>
        <v/>
      </c>
      <c r="O688" s="5"/>
      <c r="P688" s="5"/>
      <c r="Q688" s="5"/>
      <c r="R688" s="788" t="str">
        <f t="shared" si="86"/>
        <v/>
      </c>
      <c r="S688" s="788" t="str">
        <f t="shared" si="87"/>
        <v/>
      </c>
      <c r="T688" s="5"/>
      <c r="U688" s="5"/>
      <c r="V688" s="2"/>
      <c r="W688" s="2"/>
      <c r="X688" s="2"/>
      <c r="Y688" s="2"/>
      <c r="Z688" s="2"/>
      <c r="AA688" s="2"/>
      <c r="AB688" s="2"/>
      <c r="AC688" s="2"/>
      <c r="AD688" s="2"/>
      <c r="AE688" s="2"/>
      <c r="AF688" s="2"/>
      <c r="AG688" s="23"/>
      <c r="AH688" s="1345"/>
      <c r="AI688" s="1345"/>
    </row>
    <row r="689" spans="2:35" x14ac:dyDescent="0.2">
      <c r="B689" s="1135"/>
      <c r="C689" s="1193"/>
      <c r="D689" s="932"/>
      <c r="E689" s="933"/>
      <c r="F689" s="940"/>
      <c r="G689" s="962"/>
      <c r="H689" s="11" t="s">
        <v>12</v>
      </c>
      <c r="I689" s="1399"/>
      <c r="J689" s="79"/>
      <c r="K689" s="5" t="s">
        <v>9</v>
      </c>
      <c r="L689" s="5"/>
      <c r="M689" s="5"/>
      <c r="N689" s="788" t="str">
        <f t="shared" si="85"/>
        <v/>
      </c>
      <c r="O689" s="5"/>
      <c r="P689" s="5"/>
      <c r="Q689" s="5"/>
      <c r="R689" s="788" t="str">
        <f t="shared" si="86"/>
        <v/>
      </c>
      <c r="S689" s="788" t="str">
        <f t="shared" si="87"/>
        <v/>
      </c>
      <c r="T689" s="5"/>
      <c r="U689" s="5"/>
      <c r="V689" s="2"/>
      <c r="W689" s="2"/>
      <c r="X689" s="2"/>
      <c r="Y689" s="2"/>
      <c r="Z689" s="2"/>
      <c r="AA689" s="2"/>
      <c r="AB689" s="2"/>
      <c r="AC689" s="2"/>
      <c r="AD689" s="2"/>
      <c r="AE689" s="2"/>
      <c r="AF689" s="2"/>
      <c r="AG689" s="23"/>
      <c r="AH689" s="1345"/>
      <c r="AI689" s="1345"/>
    </row>
    <row r="690" spans="2:35" x14ac:dyDescent="0.2">
      <c r="B690" s="1136"/>
      <c r="C690" s="1194"/>
      <c r="D690" s="945"/>
      <c r="E690" s="946"/>
      <c r="F690" s="948"/>
      <c r="G690" s="963"/>
      <c r="H690" s="11" t="s">
        <v>13</v>
      </c>
      <c r="I690" s="1399"/>
      <c r="J690" s="79"/>
      <c r="K690" s="5" t="s">
        <v>9</v>
      </c>
      <c r="L690" s="5"/>
      <c r="M690" s="5"/>
      <c r="N690" s="788" t="str">
        <f t="shared" si="85"/>
        <v/>
      </c>
      <c r="O690" s="5"/>
      <c r="P690" s="5"/>
      <c r="Q690" s="5"/>
      <c r="R690" s="788" t="str">
        <f t="shared" si="86"/>
        <v/>
      </c>
      <c r="S690" s="788" t="str">
        <f t="shared" si="87"/>
        <v/>
      </c>
      <c r="T690" s="5"/>
      <c r="U690" s="5"/>
      <c r="V690" s="2"/>
      <c r="W690" s="2"/>
      <c r="X690" s="2"/>
      <c r="Y690" s="2"/>
      <c r="Z690" s="2"/>
      <c r="AA690" s="2"/>
      <c r="AB690" s="2"/>
      <c r="AC690" s="2"/>
      <c r="AD690" s="2"/>
      <c r="AE690" s="2"/>
      <c r="AF690" s="2"/>
      <c r="AG690" s="23"/>
      <c r="AH690" s="1345"/>
      <c r="AI690" s="1345"/>
    </row>
    <row r="691" spans="2:35" x14ac:dyDescent="0.2">
      <c r="B691" s="1223" t="s">
        <v>184</v>
      </c>
      <c r="C691" s="1233" t="s">
        <v>357</v>
      </c>
      <c r="D691" s="930" t="s">
        <v>358</v>
      </c>
      <c r="E691" s="931"/>
      <c r="F691" s="1239" t="s">
        <v>256</v>
      </c>
      <c r="G691" s="1199" t="s">
        <v>256</v>
      </c>
      <c r="H691" s="11" t="s">
        <v>520</v>
      </c>
      <c r="I691" s="1399"/>
      <c r="J691" s="78">
        <v>105</v>
      </c>
      <c r="K691" s="1"/>
      <c r="L691" s="2">
        <v>105</v>
      </c>
      <c r="M691" s="2"/>
      <c r="N691" s="788">
        <f t="shared" si="85"/>
        <v>105</v>
      </c>
      <c r="O691" s="2">
        <v>105</v>
      </c>
      <c r="P691" s="2"/>
      <c r="Q691" s="2">
        <v>105</v>
      </c>
      <c r="R691" s="788">
        <f t="shared" si="86"/>
        <v>105</v>
      </c>
      <c r="S691" s="788">
        <f t="shared" si="87"/>
        <v>105</v>
      </c>
      <c r="T691" s="2"/>
      <c r="U691" s="2">
        <v>105</v>
      </c>
      <c r="V691" s="2"/>
      <c r="W691" s="2"/>
      <c r="X691" s="2"/>
      <c r="Y691" s="2"/>
      <c r="Z691" s="2"/>
      <c r="AA691" s="2"/>
      <c r="AB691" s="2"/>
      <c r="AC691" s="2"/>
      <c r="AD691" s="2"/>
      <c r="AE691" s="2"/>
      <c r="AF691" s="2"/>
      <c r="AG691" s="23"/>
      <c r="AH691" s="1345"/>
      <c r="AI691" s="1345"/>
    </row>
    <row r="692" spans="2:35" x14ac:dyDescent="0.2">
      <c r="B692" s="1135"/>
      <c r="C692" s="1193"/>
      <c r="D692" s="932"/>
      <c r="E692" s="933"/>
      <c r="F692" s="940"/>
      <c r="G692" s="962"/>
      <c r="H692" s="11" t="s">
        <v>14</v>
      </c>
      <c r="I692" s="1399"/>
      <c r="J692" s="79"/>
      <c r="K692" s="5" t="s">
        <v>9</v>
      </c>
      <c r="L692" s="5"/>
      <c r="M692" s="5"/>
      <c r="N692" s="788" t="str">
        <f t="shared" si="85"/>
        <v/>
      </c>
      <c r="O692" s="5"/>
      <c r="P692" s="5"/>
      <c r="Q692" s="5"/>
      <c r="R692" s="788" t="str">
        <f t="shared" si="86"/>
        <v/>
      </c>
      <c r="S692" s="788" t="str">
        <f t="shared" si="87"/>
        <v/>
      </c>
      <c r="T692" s="5"/>
      <c r="U692" s="5"/>
      <c r="V692" s="2"/>
      <c r="W692" s="2"/>
      <c r="X692" s="2"/>
      <c r="Y692" s="2"/>
      <c r="Z692" s="2"/>
      <c r="AA692" s="2"/>
      <c r="AB692" s="2"/>
      <c r="AC692" s="2"/>
      <c r="AD692" s="2"/>
      <c r="AE692" s="2"/>
      <c r="AF692" s="2"/>
      <c r="AG692" s="23"/>
      <c r="AH692" s="1345"/>
      <c r="AI692" s="1345"/>
    </row>
    <row r="693" spans="2:35" x14ac:dyDescent="0.2">
      <c r="B693" s="1135"/>
      <c r="C693" s="1193"/>
      <c r="D693" s="932"/>
      <c r="E693" s="933"/>
      <c r="F693" s="940"/>
      <c r="G693" s="962"/>
      <c r="H693" s="11" t="s">
        <v>15</v>
      </c>
      <c r="I693" s="1399"/>
      <c r="J693" s="79"/>
      <c r="K693" s="5" t="s">
        <v>9</v>
      </c>
      <c r="L693" s="5"/>
      <c r="M693" s="5"/>
      <c r="N693" s="788" t="str">
        <f t="shared" si="85"/>
        <v/>
      </c>
      <c r="O693" s="5"/>
      <c r="P693" s="5"/>
      <c r="Q693" s="5"/>
      <c r="R693" s="788" t="str">
        <f t="shared" si="86"/>
        <v/>
      </c>
      <c r="S693" s="788" t="str">
        <f t="shared" si="87"/>
        <v/>
      </c>
      <c r="T693" s="5"/>
      <c r="U693" s="5"/>
      <c r="V693" s="2"/>
      <c r="W693" s="2"/>
      <c r="X693" s="2"/>
      <c r="Y693" s="2"/>
      <c r="Z693" s="2"/>
      <c r="AA693" s="2"/>
      <c r="AB693" s="2"/>
      <c r="AC693" s="2"/>
      <c r="AD693" s="2"/>
      <c r="AE693" s="2"/>
      <c r="AF693" s="2"/>
      <c r="AG693" s="23"/>
      <c r="AH693" s="1345"/>
      <c r="AI693" s="1345"/>
    </row>
    <row r="694" spans="2:35" x14ac:dyDescent="0.2">
      <c r="B694" s="1136"/>
      <c r="C694" s="1194"/>
      <c r="D694" s="945"/>
      <c r="E694" s="946"/>
      <c r="F694" s="948"/>
      <c r="G694" s="963"/>
      <c r="H694" s="11" t="s">
        <v>16</v>
      </c>
      <c r="I694" s="1399"/>
      <c r="J694" s="79"/>
      <c r="K694" s="5" t="s">
        <v>9</v>
      </c>
      <c r="L694" s="5"/>
      <c r="M694" s="5"/>
      <c r="N694" s="788" t="str">
        <f t="shared" si="85"/>
        <v/>
      </c>
      <c r="O694" s="5"/>
      <c r="P694" s="5"/>
      <c r="Q694" s="5"/>
      <c r="R694" s="788" t="str">
        <f t="shared" si="86"/>
        <v/>
      </c>
      <c r="S694" s="788" t="str">
        <f t="shared" si="87"/>
        <v/>
      </c>
      <c r="T694" s="5"/>
      <c r="U694" s="5"/>
      <c r="V694" s="2"/>
      <c r="W694" s="2"/>
      <c r="X694" s="2"/>
      <c r="Y694" s="2"/>
      <c r="Z694" s="2"/>
      <c r="AA694" s="2"/>
      <c r="AB694" s="2"/>
      <c r="AC694" s="2"/>
      <c r="AD694" s="2"/>
      <c r="AE694" s="2"/>
      <c r="AF694" s="2"/>
      <c r="AG694" s="23"/>
      <c r="AH694" s="1345"/>
      <c r="AI694" s="1345"/>
    </row>
    <row r="695" spans="2:35" x14ac:dyDescent="0.2">
      <c r="B695" s="1191" t="s">
        <v>184</v>
      </c>
      <c r="C695" s="1192" t="s">
        <v>366</v>
      </c>
      <c r="D695" s="930" t="s">
        <v>358</v>
      </c>
      <c r="E695" s="931"/>
      <c r="F695" s="1229" t="s">
        <v>256</v>
      </c>
      <c r="G695" s="1199" t="s">
        <v>256</v>
      </c>
      <c r="H695" s="11" t="s">
        <v>521</v>
      </c>
      <c r="I695" s="1399"/>
      <c r="J695" s="78">
        <v>105</v>
      </c>
      <c r="K695" s="1"/>
      <c r="L695" s="2">
        <v>105</v>
      </c>
      <c r="M695" s="2"/>
      <c r="N695" s="788">
        <f t="shared" si="85"/>
        <v>105</v>
      </c>
      <c r="O695" s="2">
        <v>105</v>
      </c>
      <c r="P695" s="2"/>
      <c r="Q695" s="2">
        <v>105</v>
      </c>
      <c r="R695" s="788">
        <f t="shared" si="86"/>
        <v>105</v>
      </c>
      <c r="S695" s="788">
        <f t="shared" si="87"/>
        <v>105</v>
      </c>
      <c r="T695" s="2"/>
      <c r="U695" s="2">
        <v>105</v>
      </c>
      <c r="V695" s="2"/>
      <c r="W695" s="2"/>
      <c r="X695" s="2"/>
      <c r="Y695" s="2"/>
      <c r="Z695" s="2"/>
      <c r="AA695" s="2"/>
      <c r="AB695" s="4"/>
      <c r="AC695" s="4"/>
      <c r="AD695" s="4"/>
      <c r="AE695" s="4"/>
      <c r="AF695" s="4"/>
      <c r="AG695" s="25"/>
      <c r="AH695" s="1345"/>
      <c r="AI695" s="1345"/>
    </row>
    <row r="696" spans="2:35" x14ac:dyDescent="0.2">
      <c r="B696" s="1135"/>
      <c r="C696" s="1193"/>
      <c r="D696" s="932"/>
      <c r="E696" s="933"/>
      <c r="F696" s="940"/>
      <c r="G696" s="1221"/>
      <c r="H696" s="1" t="s">
        <v>17</v>
      </c>
      <c r="I696" s="1399"/>
      <c r="J696" s="79"/>
      <c r="K696" s="5" t="s">
        <v>9</v>
      </c>
      <c r="L696" s="5"/>
      <c r="M696" s="5"/>
      <c r="N696" s="788" t="str">
        <f t="shared" si="85"/>
        <v/>
      </c>
      <c r="O696" s="5"/>
      <c r="P696" s="5"/>
      <c r="Q696" s="5"/>
      <c r="R696" s="788" t="str">
        <f t="shared" si="86"/>
        <v/>
      </c>
      <c r="S696" s="788" t="str">
        <f t="shared" si="87"/>
        <v/>
      </c>
      <c r="T696" s="5"/>
      <c r="U696" s="5"/>
      <c r="V696" s="5"/>
      <c r="W696" s="5"/>
      <c r="X696" s="5"/>
      <c r="Y696" s="5"/>
      <c r="Z696" s="5"/>
      <c r="AA696" s="5"/>
      <c r="AB696" s="5"/>
      <c r="AC696" s="5"/>
      <c r="AD696" s="5"/>
      <c r="AE696" s="5"/>
      <c r="AF696" s="5"/>
      <c r="AG696" s="24"/>
      <c r="AH696" s="1345"/>
      <c r="AI696" s="1345"/>
    </row>
    <row r="697" spans="2:35" x14ac:dyDescent="0.2">
      <c r="B697" s="1136"/>
      <c r="C697" s="1194"/>
      <c r="D697" s="945"/>
      <c r="E697" s="946"/>
      <c r="F697" s="948"/>
      <c r="G697" s="1222"/>
      <c r="H697" s="1" t="s">
        <v>18</v>
      </c>
      <c r="I697" s="1399"/>
      <c r="J697" s="79"/>
      <c r="K697" s="5" t="s">
        <v>9</v>
      </c>
      <c r="L697" s="5"/>
      <c r="M697" s="5"/>
      <c r="N697" s="788" t="str">
        <f t="shared" si="85"/>
        <v/>
      </c>
      <c r="O697" s="5"/>
      <c r="P697" s="5"/>
      <c r="Q697" s="5"/>
      <c r="R697" s="788" t="str">
        <f t="shared" si="86"/>
        <v/>
      </c>
      <c r="S697" s="788" t="str">
        <f t="shared" si="87"/>
        <v/>
      </c>
      <c r="T697" s="5"/>
      <c r="U697" s="5"/>
      <c r="V697" s="5"/>
      <c r="W697" s="5"/>
      <c r="X697" s="5"/>
      <c r="Y697" s="5"/>
      <c r="Z697" s="5"/>
      <c r="AA697" s="5"/>
      <c r="AB697" s="5"/>
      <c r="AC697" s="5"/>
      <c r="AD697" s="5"/>
      <c r="AE697" s="5"/>
      <c r="AF697" s="5"/>
      <c r="AG697" s="24"/>
      <c r="AH697" s="1345"/>
      <c r="AI697" s="1345"/>
    </row>
    <row r="698" spans="2:35" ht="12.75" customHeight="1" x14ac:dyDescent="0.2">
      <c r="B698" s="1191" t="s">
        <v>184</v>
      </c>
      <c r="C698" s="1192" t="s">
        <v>492</v>
      </c>
      <c r="D698" s="930" t="s">
        <v>508</v>
      </c>
      <c r="E698" s="931"/>
      <c r="F698" s="1229" t="s">
        <v>256</v>
      </c>
      <c r="G698" s="1199" t="s">
        <v>256</v>
      </c>
      <c r="H698" s="11" t="s">
        <v>522</v>
      </c>
      <c r="I698" s="1399"/>
      <c r="J698" s="78">
        <v>105</v>
      </c>
      <c r="K698" s="1"/>
      <c r="L698" s="2">
        <v>105</v>
      </c>
      <c r="M698" s="2"/>
      <c r="N698" s="788">
        <f t="shared" si="85"/>
        <v>105</v>
      </c>
      <c r="O698" s="2">
        <v>105</v>
      </c>
      <c r="P698" s="2"/>
      <c r="Q698" s="2">
        <v>105</v>
      </c>
      <c r="R698" s="788">
        <f t="shared" si="86"/>
        <v>105</v>
      </c>
      <c r="S698" s="788">
        <f t="shared" si="87"/>
        <v>105</v>
      </c>
      <c r="T698" s="2"/>
      <c r="U698" s="2">
        <v>105</v>
      </c>
      <c r="V698" s="2"/>
      <c r="W698" s="2"/>
      <c r="X698" s="2"/>
      <c r="Y698" s="2"/>
      <c r="Z698" s="2"/>
      <c r="AA698" s="2"/>
      <c r="AB698" s="2"/>
      <c r="AC698" s="2"/>
      <c r="AD698" s="2"/>
      <c r="AE698" s="2"/>
      <c r="AF698" s="2"/>
      <c r="AG698" s="23"/>
      <c r="AH698" s="1345"/>
      <c r="AI698" s="1345"/>
    </row>
    <row r="699" spans="2:35" x14ac:dyDescent="0.2">
      <c r="B699" s="1135"/>
      <c r="C699" s="1226"/>
      <c r="D699" s="932"/>
      <c r="E699" s="933"/>
      <c r="F699" s="940"/>
      <c r="G699" s="1221"/>
      <c r="H699" s="1" t="s">
        <v>20</v>
      </c>
      <c r="I699" s="1399"/>
      <c r="J699" s="79"/>
      <c r="K699" s="5" t="s">
        <v>9</v>
      </c>
      <c r="L699" s="5"/>
      <c r="M699" s="5"/>
      <c r="N699" s="788" t="str">
        <f t="shared" si="85"/>
        <v/>
      </c>
      <c r="O699" s="5"/>
      <c r="P699" s="5"/>
      <c r="Q699" s="5"/>
      <c r="R699" s="788" t="str">
        <f t="shared" si="86"/>
        <v/>
      </c>
      <c r="S699" s="788" t="str">
        <f t="shared" si="87"/>
        <v/>
      </c>
      <c r="T699" s="5"/>
      <c r="U699" s="5"/>
      <c r="V699" s="5"/>
      <c r="W699" s="5"/>
      <c r="X699" s="5"/>
      <c r="Y699" s="5"/>
      <c r="Z699" s="5"/>
      <c r="AA699" s="5"/>
      <c r="AB699" s="5"/>
      <c r="AC699" s="5"/>
      <c r="AD699" s="5"/>
      <c r="AE699" s="5"/>
      <c r="AF699" s="5"/>
      <c r="AG699" s="24"/>
      <c r="AH699" s="1345"/>
      <c r="AI699" s="1345"/>
    </row>
    <row r="700" spans="2:35" x14ac:dyDescent="0.2">
      <c r="B700" s="1136"/>
      <c r="C700" s="1227"/>
      <c r="D700" s="945"/>
      <c r="E700" s="946"/>
      <c r="F700" s="948"/>
      <c r="G700" s="1222"/>
      <c r="H700" s="1" t="s">
        <v>21</v>
      </c>
      <c r="I700" s="1399"/>
      <c r="J700" s="79"/>
      <c r="K700" s="5" t="s">
        <v>9</v>
      </c>
      <c r="L700" s="5"/>
      <c r="M700" s="5"/>
      <c r="N700" s="788" t="str">
        <f t="shared" si="85"/>
        <v/>
      </c>
      <c r="O700" s="5"/>
      <c r="P700" s="5"/>
      <c r="Q700" s="5"/>
      <c r="R700" s="788" t="str">
        <f t="shared" si="86"/>
        <v/>
      </c>
      <c r="S700" s="788" t="str">
        <f t="shared" si="87"/>
        <v/>
      </c>
      <c r="T700" s="5"/>
      <c r="U700" s="5"/>
      <c r="V700" s="5"/>
      <c r="W700" s="5"/>
      <c r="X700" s="5"/>
      <c r="Y700" s="5"/>
      <c r="Z700" s="5"/>
      <c r="AA700" s="5"/>
      <c r="AB700" s="5"/>
      <c r="AC700" s="5"/>
      <c r="AD700" s="5"/>
      <c r="AE700" s="5"/>
      <c r="AF700" s="5"/>
      <c r="AG700" s="24"/>
      <c r="AH700" s="1345"/>
      <c r="AI700" s="1345"/>
    </row>
    <row r="701" spans="2:35" ht="12.75" customHeight="1" x14ac:dyDescent="0.2">
      <c r="B701" s="1462" t="s">
        <v>529</v>
      </c>
      <c r="C701" s="1463"/>
      <c r="D701" s="1463"/>
      <c r="E701" s="1464"/>
      <c r="F701" s="1229" t="s">
        <v>256</v>
      </c>
      <c r="G701" s="1199" t="s">
        <v>256</v>
      </c>
      <c r="H701" s="1">
        <v>2004</v>
      </c>
      <c r="I701" s="1399"/>
      <c r="J701" s="78"/>
      <c r="K701" s="385" t="s">
        <v>530</v>
      </c>
      <c r="L701" s="2"/>
      <c r="M701" s="2"/>
      <c r="N701" s="788" t="str">
        <f t="shared" si="85"/>
        <v/>
      </c>
      <c r="O701" s="2"/>
      <c r="P701" s="2"/>
      <c r="Q701" s="2"/>
      <c r="R701" s="788" t="str">
        <f t="shared" si="86"/>
        <v/>
      </c>
      <c r="S701" s="788" t="str">
        <f t="shared" si="87"/>
        <v/>
      </c>
      <c r="T701" s="2"/>
      <c r="U701" s="2"/>
      <c r="V701" s="2"/>
      <c r="W701" s="2"/>
      <c r="X701" s="2"/>
      <c r="Y701" s="2"/>
      <c r="Z701" s="2"/>
      <c r="AA701" s="2"/>
      <c r="AB701" s="2"/>
      <c r="AC701" s="2"/>
      <c r="AD701" s="2"/>
      <c r="AE701" s="2"/>
      <c r="AF701" s="2"/>
      <c r="AG701" s="23"/>
      <c r="AH701" s="1345"/>
      <c r="AI701" s="1345"/>
    </row>
    <row r="702" spans="2:35" x14ac:dyDescent="0.2">
      <c r="B702" s="1465"/>
      <c r="C702" s="1466"/>
      <c r="D702" s="1466"/>
      <c r="E702" s="1467"/>
      <c r="F702" s="940"/>
      <c r="G702" s="1221"/>
      <c r="H702" s="1" t="s">
        <v>22</v>
      </c>
      <c r="I702" s="1399"/>
      <c r="J702" s="79"/>
      <c r="K702" s="5" t="s">
        <v>9</v>
      </c>
      <c r="L702" s="5"/>
      <c r="M702" s="5"/>
      <c r="N702" s="788" t="str">
        <f t="shared" si="85"/>
        <v/>
      </c>
      <c r="O702" s="5"/>
      <c r="P702" s="5"/>
      <c r="Q702" s="5"/>
      <c r="R702" s="788" t="str">
        <f t="shared" si="86"/>
        <v/>
      </c>
      <c r="S702" s="788" t="str">
        <f t="shared" si="87"/>
        <v/>
      </c>
      <c r="T702" s="5"/>
      <c r="U702" s="5"/>
      <c r="V702" s="5"/>
      <c r="W702" s="5"/>
      <c r="X702" s="5"/>
      <c r="Y702" s="5"/>
      <c r="Z702" s="5"/>
      <c r="AA702" s="5"/>
      <c r="AB702" s="5"/>
      <c r="AC702" s="5"/>
      <c r="AD702" s="5"/>
      <c r="AE702" s="5"/>
      <c r="AF702" s="5"/>
      <c r="AG702" s="24"/>
      <c r="AH702" s="1345"/>
      <c r="AI702" s="1345"/>
    </row>
    <row r="703" spans="2:35" x14ac:dyDescent="0.2">
      <c r="B703" s="1468"/>
      <c r="C703" s="1469"/>
      <c r="D703" s="1469"/>
      <c r="E703" s="1470"/>
      <c r="F703" s="948"/>
      <c r="G703" s="1222"/>
      <c r="H703" s="1" t="s">
        <v>23</v>
      </c>
      <c r="I703" s="1399"/>
      <c r="J703" s="79"/>
      <c r="K703" s="5" t="s">
        <v>9</v>
      </c>
      <c r="L703" s="5"/>
      <c r="M703" s="5"/>
      <c r="N703" s="788" t="str">
        <f t="shared" si="85"/>
        <v/>
      </c>
      <c r="O703" s="5"/>
      <c r="P703" s="5"/>
      <c r="Q703" s="5"/>
      <c r="R703" s="788" t="str">
        <f t="shared" si="86"/>
        <v/>
      </c>
      <c r="S703" s="788" t="str">
        <f t="shared" si="87"/>
        <v/>
      </c>
      <c r="T703" s="5"/>
      <c r="U703" s="5"/>
      <c r="V703" s="5"/>
      <c r="W703" s="5"/>
      <c r="X703" s="5"/>
      <c r="Y703" s="5"/>
      <c r="Z703" s="5"/>
      <c r="AA703" s="5"/>
      <c r="AB703" s="5"/>
      <c r="AC703" s="5"/>
      <c r="AD703" s="5"/>
      <c r="AE703" s="5"/>
      <c r="AF703" s="5"/>
      <c r="AG703" s="24"/>
      <c r="AH703" s="1345"/>
      <c r="AI703" s="1345"/>
    </row>
    <row r="704" spans="2:35" ht="13.5" thickBot="1" x14ac:dyDescent="0.25">
      <c r="B704" s="365" t="s">
        <v>184</v>
      </c>
      <c r="C704" s="320" t="s">
        <v>531</v>
      </c>
      <c r="D704" s="1176" t="s">
        <v>508</v>
      </c>
      <c r="E704" s="1158"/>
      <c r="F704" s="317" t="s">
        <v>256</v>
      </c>
      <c r="G704" s="319" t="s">
        <v>256</v>
      </c>
      <c r="H704" s="386" t="s">
        <v>536</v>
      </c>
      <c r="I704" s="1400"/>
      <c r="J704" s="115">
        <v>105</v>
      </c>
      <c r="K704" s="116"/>
      <c r="L704" s="116">
        <v>105</v>
      </c>
      <c r="M704" s="116"/>
      <c r="N704" s="792">
        <f t="shared" si="85"/>
        <v>105</v>
      </c>
      <c r="O704" s="116">
        <v>105</v>
      </c>
      <c r="P704" s="116"/>
      <c r="Q704" s="116">
        <v>105</v>
      </c>
      <c r="R704" s="792">
        <f t="shared" si="86"/>
        <v>105</v>
      </c>
      <c r="S704" s="792">
        <f t="shared" si="87"/>
        <v>105</v>
      </c>
      <c r="T704" s="116"/>
      <c r="U704" s="116">
        <v>105</v>
      </c>
      <c r="V704" s="116"/>
      <c r="W704" s="116"/>
      <c r="X704" s="116"/>
      <c r="Y704" s="116"/>
      <c r="Z704" s="116"/>
      <c r="AA704" s="116"/>
      <c r="AB704" s="116"/>
      <c r="AC704" s="116"/>
      <c r="AD704" s="116"/>
      <c r="AE704" s="116"/>
      <c r="AF704" s="116"/>
      <c r="AG704" s="117"/>
      <c r="AH704" s="1345"/>
      <c r="AI704" s="1345"/>
    </row>
    <row r="705" spans="2:36" ht="13.5" thickBot="1" x14ac:dyDescent="0.25">
      <c r="G705" s="912" t="s">
        <v>94</v>
      </c>
      <c r="H705" s="913"/>
      <c r="I705" s="913"/>
      <c r="J705" s="118">
        <f>MIN(J683:J704)</f>
        <v>105</v>
      </c>
      <c r="K705" s="119"/>
      <c r="L705" s="119">
        <f>MIN(L683:L704)</f>
        <v>105</v>
      </c>
      <c r="M705" s="119"/>
      <c r="N705" s="793">
        <f t="shared" si="85"/>
        <v>105</v>
      </c>
      <c r="O705" s="119">
        <f>MIN(O683:O704)</f>
        <v>105</v>
      </c>
      <c r="P705" s="119"/>
      <c r="Q705" s="119">
        <f>MIN(Q683:Q704)</f>
        <v>105</v>
      </c>
      <c r="R705" s="793">
        <f t="shared" si="86"/>
        <v>105</v>
      </c>
      <c r="S705" s="793">
        <f t="shared" si="87"/>
        <v>105</v>
      </c>
      <c r="T705" s="119"/>
      <c r="U705" s="119">
        <f>MIN(U683:U704)</f>
        <v>105</v>
      </c>
      <c r="V705" s="366"/>
      <c r="W705" s="366"/>
      <c r="X705" s="366"/>
      <c r="Y705" s="366"/>
      <c r="Z705" s="366"/>
      <c r="AA705" s="366"/>
      <c r="AB705" s="131"/>
      <c r="AC705" s="131"/>
      <c r="AD705" s="131"/>
      <c r="AE705" s="131"/>
      <c r="AF705" s="131"/>
      <c r="AG705" s="132"/>
      <c r="AH705" s="1345"/>
      <c r="AI705" s="1345"/>
    </row>
    <row r="706" spans="2:36" ht="13.5" thickBot="1" x14ac:dyDescent="0.25">
      <c r="G706" s="912" t="s">
        <v>175</v>
      </c>
      <c r="H706" s="913"/>
      <c r="I706" s="913"/>
      <c r="J706" s="913"/>
      <c r="K706" s="913"/>
      <c r="L706" s="913"/>
      <c r="M706" s="913"/>
      <c r="N706" s="913"/>
      <c r="O706" s="913"/>
      <c r="P706" s="913"/>
      <c r="Q706" s="913"/>
      <c r="R706" s="913"/>
      <c r="S706" s="913"/>
      <c r="T706" s="913"/>
      <c r="U706" s="913"/>
      <c r="V706" s="1472"/>
      <c r="W706" s="130" t="s">
        <v>172</v>
      </c>
      <c r="X706" s="63"/>
      <c r="Y706" s="49" t="s">
        <v>172</v>
      </c>
      <c r="Z706" s="49" t="s">
        <v>172</v>
      </c>
      <c r="AA706" s="49" t="s">
        <v>172</v>
      </c>
      <c r="AB706" s="133"/>
      <c r="AC706" s="133"/>
      <c r="AD706" s="133"/>
      <c r="AE706" s="133"/>
      <c r="AF706" s="133"/>
      <c r="AG706" s="134"/>
      <c r="AH706" s="1346"/>
      <c r="AI706" s="1346"/>
    </row>
    <row r="708" spans="2:36" ht="13.5" thickBot="1" x14ac:dyDescent="0.25"/>
    <row r="709" spans="2:36" x14ac:dyDescent="0.2">
      <c r="B709" s="1234" t="s">
        <v>494</v>
      </c>
      <c r="C709" s="1129"/>
      <c r="D709" s="1129"/>
      <c r="E709" s="1129"/>
      <c r="F709" s="1129"/>
      <c r="G709" s="1129"/>
      <c r="H709" s="1129"/>
      <c r="I709" s="1130"/>
      <c r="J709" s="921" t="s">
        <v>95</v>
      </c>
      <c r="K709" s="922"/>
      <c r="L709" s="922"/>
      <c r="M709" s="922"/>
      <c r="N709" s="922"/>
      <c r="O709" s="922"/>
      <c r="P709" s="922"/>
      <c r="Q709" s="922"/>
      <c r="R709" s="922"/>
      <c r="S709" s="922"/>
      <c r="T709" s="922"/>
      <c r="U709" s="922"/>
      <c r="V709" s="922"/>
      <c r="W709" s="922"/>
      <c r="X709" s="922"/>
      <c r="Y709" s="922"/>
      <c r="Z709" s="922"/>
      <c r="AA709" s="922"/>
      <c r="AB709" s="922"/>
      <c r="AC709" s="922"/>
      <c r="AD709" s="922"/>
      <c r="AE709" s="922"/>
      <c r="AF709" s="922"/>
      <c r="AG709" s="923"/>
      <c r="AH709" s="1339" t="s">
        <v>474</v>
      </c>
      <c r="AI709" s="1339" t="s">
        <v>537</v>
      </c>
    </row>
    <row r="710" spans="2:36" ht="13.5" thickBot="1" x14ac:dyDescent="0.25">
      <c r="B710" s="1131"/>
      <c r="C710" s="1132"/>
      <c r="D710" s="1132"/>
      <c r="E710" s="1132"/>
      <c r="F710" s="1132"/>
      <c r="G710" s="1132"/>
      <c r="H710" s="1132"/>
      <c r="I710" s="1133"/>
      <c r="J710" s="949" t="s">
        <v>168</v>
      </c>
      <c r="K710" s="950"/>
      <c r="L710" s="950"/>
      <c r="M710" s="950"/>
      <c r="N710" s="950"/>
      <c r="O710" s="950"/>
      <c r="P710" s="950"/>
      <c r="Q710" s="950"/>
      <c r="R710" s="950"/>
      <c r="S710" s="950"/>
      <c r="T710" s="950"/>
      <c r="U710" s="950"/>
      <c r="V710" s="950"/>
      <c r="W710" s="950"/>
      <c r="X710" s="950"/>
      <c r="Y710" s="950"/>
      <c r="Z710" s="950"/>
      <c r="AA710" s="950"/>
      <c r="AB710" s="950"/>
      <c r="AC710" s="950"/>
      <c r="AD710" s="950"/>
      <c r="AE710" s="950"/>
      <c r="AF710" s="950"/>
      <c r="AG710" s="951"/>
      <c r="AH710" s="1345"/>
      <c r="AI710" s="1345"/>
      <c r="AJ710" s="367"/>
    </row>
    <row r="711" spans="2:36" ht="13.5" thickBot="1" x14ac:dyDescent="0.25">
      <c r="B711" s="51" t="s">
        <v>41</v>
      </c>
      <c r="C711" s="52" t="s">
        <v>42</v>
      </c>
      <c r="D711" s="971" t="s">
        <v>43</v>
      </c>
      <c r="E711" s="972"/>
      <c r="F711" s="53" t="s">
        <v>47</v>
      </c>
      <c r="G711" s="305" t="s">
        <v>30</v>
      </c>
      <c r="H711" s="55" t="s">
        <v>31</v>
      </c>
      <c r="I711" s="86" t="s">
        <v>2</v>
      </c>
      <c r="J711" s="113" t="s">
        <v>3</v>
      </c>
      <c r="K711" s="114" t="s">
        <v>5</v>
      </c>
      <c r="L711" s="76">
        <v>100</v>
      </c>
      <c r="M711" s="43">
        <v>150</v>
      </c>
      <c r="N711" s="783">
        <v>176</v>
      </c>
      <c r="O711" s="43">
        <v>200</v>
      </c>
      <c r="P711" s="43">
        <v>250</v>
      </c>
      <c r="Q711" s="43">
        <v>300</v>
      </c>
      <c r="R711" s="783">
        <v>302</v>
      </c>
      <c r="S711" s="783">
        <v>340</v>
      </c>
      <c r="T711" s="43">
        <v>350</v>
      </c>
      <c r="U711" s="43">
        <v>400</v>
      </c>
      <c r="V711" s="43">
        <v>450</v>
      </c>
      <c r="W711" s="43">
        <v>500</v>
      </c>
      <c r="X711" s="43">
        <v>550</v>
      </c>
      <c r="Y711" s="43">
        <v>600</v>
      </c>
      <c r="Z711" s="43">
        <v>650</v>
      </c>
      <c r="AA711" s="43">
        <v>700</v>
      </c>
      <c r="AB711" s="43">
        <v>750</v>
      </c>
      <c r="AC711" s="43">
        <v>800</v>
      </c>
      <c r="AD711" s="43">
        <v>850</v>
      </c>
      <c r="AE711" s="43">
        <v>900</v>
      </c>
      <c r="AF711" s="43">
        <v>950</v>
      </c>
      <c r="AG711" s="77">
        <v>1000</v>
      </c>
      <c r="AH711" s="1345"/>
      <c r="AI711" s="1345"/>
    </row>
    <row r="712" spans="2:36" x14ac:dyDescent="0.2">
      <c r="B712" s="1203" t="s">
        <v>184</v>
      </c>
      <c r="C712" s="1193" t="s">
        <v>343</v>
      </c>
      <c r="D712" s="932" t="s">
        <v>344</v>
      </c>
      <c r="E712" s="933"/>
      <c r="F712" s="1239" t="s">
        <v>256</v>
      </c>
      <c r="G712" s="1473" t="s">
        <v>256</v>
      </c>
      <c r="H712" s="60" t="s">
        <v>518</v>
      </c>
      <c r="I712" s="1398" t="s">
        <v>491</v>
      </c>
      <c r="J712" s="78">
        <v>60</v>
      </c>
      <c r="K712" s="1"/>
      <c r="L712" s="2">
        <v>60</v>
      </c>
      <c r="M712" s="2"/>
      <c r="N712" s="788">
        <f>IF(M712="",IF(L712="","",(L712-(L712-O712)/($O$5-$L$5)*($N$5-$L$5))),(M712-(M712-O712)/($O$5-$M$5)*($N$5-$M$5)))</f>
        <v>60</v>
      </c>
      <c r="O712" s="2">
        <v>60</v>
      </c>
      <c r="P712" s="2"/>
      <c r="Q712" s="2">
        <v>60</v>
      </c>
      <c r="R712" s="788">
        <f>IF(Q712="","",(Q712-(Q712-U712)/($U$5-$Q$5)*($R$5-$Q$5)))</f>
        <v>60</v>
      </c>
      <c r="S712" s="788">
        <f>IF(Q712="","",(Q712-(Q712-U712)/($U$5-$Q$5)*($S$5-$Q$5)))</f>
        <v>60</v>
      </c>
      <c r="T712" s="2"/>
      <c r="U712" s="2">
        <v>60</v>
      </c>
      <c r="V712" s="2"/>
      <c r="W712" s="2"/>
      <c r="X712" s="2"/>
      <c r="Y712" s="2"/>
      <c r="Z712" s="2"/>
      <c r="AA712" s="2"/>
      <c r="AB712" s="2"/>
      <c r="AC712" s="2"/>
      <c r="AD712" s="2"/>
      <c r="AE712" s="2"/>
      <c r="AF712" s="2"/>
      <c r="AG712" s="23"/>
      <c r="AH712" s="1345"/>
      <c r="AI712" s="1345"/>
    </row>
    <row r="713" spans="2:36" x14ac:dyDescent="0.2">
      <c r="B713" s="1135"/>
      <c r="C713" s="1193"/>
      <c r="D713" s="932"/>
      <c r="E713" s="933"/>
      <c r="F713" s="940"/>
      <c r="G713" s="962"/>
      <c r="H713" s="11" t="s">
        <v>32</v>
      </c>
      <c r="I713" s="1399"/>
      <c r="J713" s="79"/>
      <c r="K713" s="5" t="s">
        <v>9</v>
      </c>
      <c r="L713" s="5"/>
      <c r="M713" s="5"/>
      <c r="N713" s="788" t="str">
        <f t="shared" ref="N713:N734" si="88">IF(M713="",IF(L713="","",(L713-(L713-O713)/($O$5-$L$5)*($N$5-$L$5))),(M713-(M713-O713)/($O$5-$M$5)*($N$5-$M$5)))</f>
        <v/>
      </c>
      <c r="O713" s="5"/>
      <c r="P713" s="5"/>
      <c r="Q713" s="5"/>
      <c r="R713" s="788" t="str">
        <f t="shared" ref="R713:R734" si="89">IF(Q713="","",(Q713-(Q713-U713)/($U$5-$Q$5)*($R$5-$Q$5)))</f>
        <v/>
      </c>
      <c r="S713" s="788" t="str">
        <f t="shared" ref="S713:S734" si="90">IF(Q713="","",(Q713-(Q713-U713)/($U$5-$Q$5)*($S$5-$Q$5)))</f>
        <v/>
      </c>
      <c r="T713" s="5"/>
      <c r="U713" s="5"/>
      <c r="V713" s="2"/>
      <c r="W713" s="2"/>
      <c r="X713" s="2"/>
      <c r="Y713" s="2"/>
      <c r="Z713" s="2"/>
      <c r="AA713" s="2"/>
      <c r="AB713" s="2"/>
      <c r="AC713" s="2"/>
      <c r="AD713" s="2"/>
      <c r="AE713" s="2"/>
      <c r="AF713" s="2"/>
      <c r="AG713" s="23"/>
      <c r="AH713" s="1345"/>
      <c r="AI713" s="1345"/>
    </row>
    <row r="714" spans="2:36" x14ac:dyDescent="0.2">
      <c r="B714" s="1135"/>
      <c r="C714" s="1193"/>
      <c r="D714" s="932"/>
      <c r="E714" s="933"/>
      <c r="F714" s="940"/>
      <c r="G714" s="962"/>
      <c r="H714" s="11" t="s">
        <v>35</v>
      </c>
      <c r="I714" s="1399"/>
      <c r="J714" s="79"/>
      <c r="K714" s="5" t="s">
        <v>9</v>
      </c>
      <c r="L714" s="5"/>
      <c r="M714" s="5"/>
      <c r="N714" s="788" t="str">
        <f t="shared" si="88"/>
        <v/>
      </c>
      <c r="O714" s="5"/>
      <c r="P714" s="5"/>
      <c r="Q714" s="5"/>
      <c r="R714" s="788" t="str">
        <f t="shared" si="89"/>
        <v/>
      </c>
      <c r="S714" s="788" t="str">
        <f t="shared" si="90"/>
        <v/>
      </c>
      <c r="T714" s="5"/>
      <c r="U714" s="5"/>
      <c r="V714" s="2"/>
      <c r="W714" s="2"/>
      <c r="X714" s="2"/>
      <c r="Y714" s="2"/>
      <c r="Z714" s="2"/>
      <c r="AA714" s="2"/>
      <c r="AB714" s="2"/>
      <c r="AC714" s="2"/>
      <c r="AD714" s="2"/>
      <c r="AE714" s="2"/>
      <c r="AF714" s="2"/>
      <c r="AG714" s="23"/>
      <c r="AH714" s="1345"/>
      <c r="AI714" s="1345"/>
    </row>
    <row r="715" spans="2:36" x14ac:dyDescent="0.2">
      <c r="B715" s="1136"/>
      <c r="C715" s="1194"/>
      <c r="D715" s="945"/>
      <c r="E715" s="946"/>
      <c r="F715" s="948"/>
      <c r="G715" s="963"/>
      <c r="H715" s="11" t="s">
        <v>10</v>
      </c>
      <c r="I715" s="1399"/>
      <c r="J715" s="79"/>
      <c r="K715" s="5" t="s">
        <v>9</v>
      </c>
      <c r="L715" s="5"/>
      <c r="M715" s="5"/>
      <c r="N715" s="788" t="str">
        <f t="shared" si="88"/>
        <v/>
      </c>
      <c r="O715" s="5"/>
      <c r="P715" s="5"/>
      <c r="Q715" s="5"/>
      <c r="R715" s="788" t="str">
        <f t="shared" si="89"/>
        <v/>
      </c>
      <c r="S715" s="788" t="str">
        <f t="shared" si="90"/>
        <v/>
      </c>
      <c r="T715" s="5"/>
      <c r="U715" s="5"/>
      <c r="V715" s="2"/>
      <c r="W715" s="2"/>
      <c r="X715" s="2"/>
      <c r="Y715" s="2"/>
      <c r="Z715" s="2"/>
      <c r="AA715" s="2"/>
      <c r="AB715" s="2"/>
      <c r="AC715" s="2"/>
      <c r="AD715" s="2"/>
      <c r="AE715" s="2"/>
      <c r="AF715" s="2"/>
      <c r="AG715" s="23"/>
      <c r="AH715" s="1345"/>
      <c r="AI715" s="1345"/>
    </row>
    <row r="716" spans="2:36" x14ac:dyDescent="0.2">
      <c r="B716" s="1191" t="s">
        <v>184</v>
      </c>
      <c r="C716" s="1233" t="s">
        <v>356</v>
      </c>
      <c r="D716" s="930" t="s">
        <v>344</v>
      </c>
      <c r="E716" s="931"/>
      <c r="F716" s="1239" t="s">
        <v>256</v>
      </c>
      <c r="G716" s="1199" t="s">
        <v>256</v>
      </c>
      <c r="H716" s="11" t="s">
        <v>519</v>
      </c>
      <c r="I716" s="1399"/>
      <c r="J716" s="78">
        <v>60</v>
      </c>
      <c r="K716" s="1"/>
      <c r="L716" s="2">
        <v>60</v>
      </c>
      <c r="M716" s="2"/>
      <c r="N716" s="788">
        <f t="shared" si="88"/>
        <v>60</v>
      </c>
      <c r="O716" s="2">
        <v>60</v>
      </c>
      <c r="P716" s="2"/>
      <c r="Q716" s="2">
        <v>60</v>
      </c>
      <c r="R716" s="788">
        <f t="shared" si="89"/>
        <v>60</v>
      </c>
      <c r="S716" s="788">
        <f t="shared" si="90"/>
        <v>60</v>
      </c>
      <c r="T716" s="2"/>
      <c r="U716" s="2">
        <v>60</v>
      </c>
      <c r="V716" s="2"/>
      <c r="W716" s="2"/>
      <c r="X716" s="2"/>
      <c r="Y716" s="2"/>
      <c r="Z716" s="2"/>
      <c r="AA716" s="2"/>
      <c r="AB716" s="2"/>
      <c r="AC716" s="2"/>
      <c r="AD716" s="2"/>
      <c r="AE716" s="2"/>
      <c r="AF716" s="2"/>
      <c r="AG716" s="23"/>
      <c r="AH716" s="1345"/>
      <c r="AI716" s="1345"/>
    </row>
    <row r="717" spans="2:36" x14ac:dyDescent="0.2">
      <c r="B717" s="1135"/>
      <c r="C717" s="1193"/>
      <c r="D717" s="932"/>
      <c r="E717" s="933"/>
      <c r="F717" s="940"/>
      <c r="G717" s="962"/>
      <c r="H717" s="11" t="s">
        <v>11</v>
      </c>
      <c r="I717" s="1399"/>
      <c r="J717" s="79"/>
      <c r="K717" s="5" t="s">
        <v>9</v>
      </c>
      <c r="L717" s="5"/>
      <c r="M717" s="5"/>
      <c r="N717" s="788" t="str">
        <f t="shared" si="88"/>
        <v/>
      </c>
      <c r="O717" s="5"/>
      <c r="P717" s="5"/>
      <c r="Q717" s="5"/>
      <c r="R717" s="788" t="str">
        <f t="shared" si="89"/>
        <v/>
      </c>
      <c r="S717" s="788" t="str">
        <f t="shared" si="90"/>
        <v/>
      </c>
      <c r="T717" s="5"/>
      <c r="U717" s="5"/>
      <c r="V717" s="2"/>
      <c r="W717" s="2"/>
      <c r="X717" s="2"/>
      <c r="Y717" s="2"/>
      <c r="Z717" s="2"/>
      <c r="AA717" s="2"/>
      <c r="AB717" s="2"/>
      <c r="AC717" s="2"/>
      <c r="AD717" s="2"/>
      <c r="AE717" s="2"/>
      <c r="AF717" s="2"/>
      <c r="AG717" s="23"/>
      <c r="AH717" s="1345"/>
      <c r="AI717" s="1345"/>
    </row>
    <row r="718" spans="2:36" x14ac:dyDescent="0.2">
      <c r="B718" s="1135"/>
      <c r="C718" s="1193"/>
      <c r="D718" s="932"/>
      <c r="E718" s="933"/>
      <c r="F718" s="940"/>
      <c r="G718" s="962"/>
      <c r="H718" s="11" t="s">
        <v>12</v>
      </c>
      <c r="I718" s="1399"/>
      <c r="J718" s="79"/>
      <c r="K718" s="5" t="s">
        <v>9</v>
      </c>
      <c r="L718" s="5"/>
      <c r="M718" s="5"/>
      <c r="N718" s="788" t="str">
        <f t="shared" si="88"/>
        <v/>
      </c>
      <c r="O718" s="5"/>
      <c r="P718" s="5"/>
      <c r="Q718" s="5"/>
      <c r="R718" s="788" t="str">
        <f t="shared" si="89"/>
        <v/>
      </c>
      <c r="S718" s="788" t="str">
        <f t="shared" si="90"/>
        <v/>
      </c>
      <c r="T718" s="5"/>
      <c r="U718" s="5"/>
      <c r="V718" s="2"/>
      <c r="W718" s="2"/>
      <c r="X718" s="2"/>
      <c r="Y718" s="2"/>
      <c r="Z718" s="2"/>
      <c r="AA718" s="2"/>
      <c r="AB718" s="2"/>
      <c r="AC718" s="2"/>
      <c r="AD718" s="2"/>
      <c r="AE718" s="2"/>
      <c r="AF718" s="2"/>
      <c r="AG718" s="23"/>
      <c r="AH718" s="1345"/>
      <c r="AI718" s="1345"/>
    </row>
    <row r="719" spans="2:36" x14ac:dyDescent="0.2">
      <c r="B719" s="1136"/>
      <c r="C719" s="1194"/>
      <c r="D719" s="945"/>
      <c r="E719" s="946"/>
      <c r="F719" s="948"/>
      <c r="G719" s="963"/>
      <c r="H719" s="11" t="s">
        <v>13</v>
      </c>
      <c r="I719" s="1399"/>
      <c r="J719" s="79"/>
      <c r="K719" s="5" t="s">
        <v>9</v>
      </c>
      <c r="L719" s="5"/>
      <c r="M719" s="5"/>
      <c r="N719" s="788" t="str">
        <f t="shared" si="88"/>
        <v/>
      </c>
      <c r="O719" s="5"/>
      <c r="P719" s="5"/>
      <c r="Q719" s="5"/>
      <c r="R719" s="788" t="str">
        <f t="shared" si="89"/>
        <v/>
      </c>
      <c r="S719" s="788" t="str">
        <f t="shared" si="90"/>
        <v/>
      </c>
      <c r="T719" s="5"/>
      <c r="U719" s="5"/>
      <c r="V719" s="2"/>
      <c r="W719" s="2"/>
      <c r="X719" s="2"/>
      <c r="Y719" s="2"/>
      <c r="Z719" s="2"/>
      <c r="AA719" s="2"/>
      <c r="AB719" s="2"/>
      <c r="AC719" s="2"/>
      <c r="AD719" s="2"/>
      <c r="AE719" s="2"/>
      <c r="AF719" s="2"/>
      <c r="AG719" s="23"/>
      <c r="AH719" s="1345"/>
      <c r="AI719" s="1345"/>
    </row>
    <row r="720" spans="2:36" x14ac:dyDescent="0.2">
      <c r="B720" s="1223" t="s">
        <v>184</v>
      </c>
      <c r="C720" s="1233" t="s">
        <v>357</v>
      </c>
      <c r="D720" s="930" t="s">
        <v>358</v>
      </c>
      <c r="E720" s="931"/>
      <c r="F720" s="1239" t="s">
        <v>256</v>
      </c>
      <c r="G720" s="1199" t="s">
        <v>256</v>
      </c>
      <c r="H720" s="11" t="s">
        <v>520</v>
      </c>
      <c r="I720" s="1399"/>
      <c r="J720" s="78">
        <v>60</v>
      </c>
      <c r="K720" s="1"/>
      <c r="L720" s="2">
        <v>60</v>
      </c>
      <c r="M720" s="2"/>
      <c r="N720" s="788">
        <f t="shared" si="88"/>
        <v>60</v>
      </c>
      <c r="O720" s="2">
        <v>60</v>
      </c>
      <c r="P720" s="2"/>
      <c r="Q720" s="2">
        <v>60</v>
      </c>
      <c r="R720" s="788">
        <f t="shared" si="89"/>
        <v>60</v>
      </c>
      <c r="S720" s="788">
        <f t="shared" si="90"/>
        <v>60</v>
      </c>
      <c r="T720" s="2"/>
      <c r="U720" s="2">
        <v>60</v>
      </c>
      <c r="V720" s="2"/>
      <c r="W720" s="2"/>
      <c r="X720" s="2"/>
      <c r="Y720" s="2"/>
      <c r="Z720" s="2"/>
      <c r="AA720" s="2"/>
      <c r="AB720" s="2"/>
      <c r="AC720" s="2"/>
      <c r="AD720" s="2"/>
      <c r="AE720" s="2"/>
      <c r="AF720" s="2"/>
      <c r="AG720" s="23"/>
      <c r="AH720" s="1345"/>
      <c r="AI720" s="1345"/>
    </row>
    <row r="721" spans="2:35" x14ac:dyDescent="0.2">
      <c r="B721" s="1135"/>
      <c r="C721" s="1193"/>
      <c r="D721" s="932"/>
      <c r="E721" s="933"/>
      <c r="F721" s="940"/>
      <c r="G721" s="962"/>
      <c r="H721" s="11" t="s">
        <v>14</v>
      </c>
      <c r="I721" s="1399"/>
      <c r="J721" s="79"/>
      <c r="K721" s="5" t="s">
        <v>9</v>
      </c>
      <c r="L721" s="5"/>
      <c r="M721" s="5"/>
      <c r="N721" s="788" t="str">
        <f t="shared" si="88"/>
        <v/>
      </c>
      <c r="O721" s="5"/>
      <c r="P721" s="5"/>
      <c r="Q721" s="5"/>
      <c r="R721" s="788" t="str">
        <f t="shared" si="89"/>
        <v/>
      </c>
      <c r="S721" s="788" t="str">
        <f t="shared" si="90"/>
        <v/>
      </c>
      <c r="T721" s="5"/>
      <c r="U721" s="5"/>
      <c r="V721" s="2"/>
      <c r="W721" s="2"/>
      <c r="X721" s="2"/>
      <c r="Y721" s="2"/>
      <c r="Z721" s="2"/>
      <c r="AA721" s="2"/>
      <c r="AB721" s="2"/>
      <c r="AC721" s="2"/>
      <c r="AD721" s="2"/>
      <c r="AE721" s="2"/>
      <c r="AF721" s="2"/>
      <c r="AG721" s="23"/>
      <c r="AH721" s="1345"/>
      <c r="AI721" s="1345"/>
    </row>
    <row r="722" spans="2:35" x14ac:dyDescent="0.2">
      <c r="B722" s="1135"/>
      <c r="C722" s="1193"/>
      <c r="D722" s="932"/>
      <c r="E722" s="933"/>
      <c r="F722" s="940"/>
      <c r="G722" s="962"/>
      <c r="H722" s="11" t="s">
        <v>15</v>
      </c>
      <c r="I722" s="1399"/>
      <c r="J722" s="79"/>
      <c r="K722" s="5" t="s">
        <v>9</v>
      </c>
      <c r="L722" s="5"/>
      <c r="M722" s="5"/>
      <c r="N722" s="788" t="str">
        <f t="shared" si="88"/>
        <v/>
      </c>
      <c r="O722" s="5"/>
      <c r="P722" s="5"/>
      <c r="Q722" s="5"/>
      <c r="R722" s="788" t="str">
        <f t="shared" si="89"/>
        <v/>
      </c>
      <c r="S722" s="788" t="str">
        <f t="shared" si="90"/>
        <v/>
      </c>
      <c r="T722" s="5"/>
      <c r="U722" s="5"/>
      <c r="V722" s="2"/>
      <c r="W722" s="2"/>
      <c r="X722" s="2"/>
      <c r="Y722" s="2"/>
      <c r="Z722" s="2"/>
      <c r="AA722" s="2"/>
      <c r="AB722" s="2"/>
      <c r="AC722" s="2"/>
      <c r="AD722" s="2"/>
      <c r="AE722" s="2"/>
      <c r="AF722" s="2"/>
      <c r="AG722" s="23"/>
      <c r="AH722" s="1345"/>
      <c r="AI722" s="1345"/>
    </row>
    <row r="723" spans="2:35" x14ac:dyDescent="0.2">
      <c r="B723" s="1136"/>
      <c r="C723" s="1194"/>
      <c r="D723" s="945"/>
      <c r="E723" s="946"/>
      <c r="F723" s="948"/>
      <c r="G723" s="963"/>
      <c r="H723" s="11" t="s">
        <v>16</v>
      </c>
      <c r="I723" s="1399"/>
      <c r="J723" s="79"/>
      <c r="K723" s="5" t="s">
        <v>9</v>
      </c>
      <c r="L723" s="5"/>
      <c r="M723" s="5"/>
      <c r="N723" s="788" t="str">
        <f t="shared" si="88"/>
        <v/>
      </c>
      <c r="O723" s="5"/>
      <c r="P723" s="5"/>
      <c r="Q723" s="5"/>
      <c r="R723" s="788" t="str">
        <f t="shared" si="89"/>
        <v/>
      </c>
      <c r="S723" s="788" t="str">
        <f t="shared" si="90"/>
        <v/>
      </c>
      <c r="T723" s="5"/>
      <c r="U723" s="5"/>
      <c r="V723" s="2"/>
      <c r="W723" s="2"/>
      <c r="X723" s="2"/>
      <c r="Y723" s="2"/>
      <c r="Z723" s="2"/>
      <c r="AA723" s="2"/>
      <c r="AB723" s="2"/>
      <c r="AC723" s="2"/>
      <c r="AD723" s="2"/>
      <c r="AE723" s="2"/>
      <c r="AF723" s="2"/>
      <c r="AG723" s="23"/>
      <c r="AH723" s="1345"/>
      <c r="AI723" s="1345"/>
    </row>
    <row r="724" spans="2:35" x14ac:dyDescent="0.2">
      <c r="B724" s="1191" t="s">
        <v>184</v>
      </c>
      <c r="C724" s="1192" t="s">
        <v>366</v>
      </c>
      <c r="D724" s="930" t="s">
        <v>358</v>
      </c>
      <c r="E724" s="931"/>
      <c r="F724" s="1229" t="s">
        <v>256</v>
      </c>
      <c r="G724" s="1199" t="s">
        <v>256</v>
      </c>
      <c r="H724" s="11" t="s">
        <v>521</v>
      </c>
      <c r="I724" s="1399"/>
      <c r="J724" s="78">
        <v>60</v>
      </c>
      <c r="K724" s="1"/>
      <c r="L724" s="2">
        <v>60</v>
      </c>
      <c r="M724" s="2"/>
      <c r="N724" s="788">
        <f t="shared" si="88"/>
        <v>60</v>
      </c>
      <c r="O724" s="2">
        <v>60</v>
      </c>
      <c r="P724" s="2"/>
      <c r="Q724" s="2">
        <v>60</v>
      </c>
      <c r="R724" s="788">
        <f t="shared" si="89"/>
        <v>60</v>
      </c>
      <c r="S724" s="788">
        <f t="shared" si="90"/>
        <v>60</v>
      </c>
      <c r="T724" s="2"/>
      <c r="U724" s="2">
        <v>60</v>
      </c>
      <c r="V724" s="2"/>
      <c r="W724" s="2"/>
      <c r="X724" s="2"/>
      <c r="Y724" s="2"/>
      <c r="Z724" s="2"/>
      <c r="AA724" s="2"/>
      <c r="AB724" s="4"/>
      <c r="AC724" s="4"/>
      <c r="AD724" s="4"/>
      <c r="AE724" s="4"/>
      <c r="AF724" s="4"/>
      <c r="AG724" s="25"/>
      <c r="AH724" s="1345"/>
      <c r="AI724" s="1345"/>
    </row>
    <row r="725" spans="2:35" x14ac:dyDescent="0.2">
      <c r="B725" s="1135"/>
      <c r="C725" s="1193"/>
      <c r="D725" s="932"/>
      <c r="E725" s="933"/>
      <c r="F725" s="940"/>
      <c r="G725" s="1221"/>
      <c r="H725" s="1" t="s">
        <v>17</v>
      </c>
      <c r="I725" s="1399"/>
      <c r="J725" s="79"/>
      <c r="K725" s="5" t="s">
        <v>9</v>
      </c>
      <c r="L725" s="5"/>
      <c r="M725" s="5"/>
      <c r="N725" s="788" t="str">
        <f t="shared" si="88"/>
        <v/>
      </c>
      <c r="O725" s="5"/>
      <c r="P725" s="5"/>
      <c r="Q725" s="5"/>
      <c r="R725" s="788" t="str">
        <f t="shared" si="89"/>
        <v/>
      </c>
      <c r="S725" s="788" t="str">
        <f t="shared" si="90"/>
        <v/>
      </c>
      <c r="T725" s="5"/>
      <c r="U725" s="5"/>
      <c r="V725" s="5"/>
      <c r="W725" s="5"/>
      <c r="X725" s="5"/>
      <c r="Y725" s="5"/>
      <c r="Z725" s="5"/>
      <c r="AA725" s="5"/>
      <c r="AB725" s="5"/>
      <c r="AC725" s="5"/>
      <c r="AD725" s="5"/>
      <c r="AE725" s="5"/>
      <c r="AF725" s="5"/>
      <c r="AG725" s="24"/>
      <c r="AH725" s="1345"/>
      <c r="AI725" s="1345"/>
    </row>
    <row r="726" spans="2:35" x14ac:dyDescent="0.2">
      <c r="B726" s="1136"/>
      <c r="C726" s="1194"/>
      <c r="D726" s="945"/>
      <c r="E726" s="946"/>
      <c r="F726" s="948"/>
      <c r="G726" s="1222"/>
      <c r="H726" s="1" t="s">
        <v>18</v>
      </c>
      <c r="I726" s="1399"/>
      <c r="J726" s="79"/>
      <c r="K726" s="5" t="s">
        <v>9</v>
      </c>
      <c r="L726" s="5"/>
      <c r="M726" s="5"/>
      <c r="N726" s="788" t="str">
        <f t="shared" si="88"/>
        <v/>
      </c>
      <c r="O726" s="5"/>
      <c r="P726" s="5"/>
      <c r="Q726" s="5"/>
      <c r="R726" s="788" t="str">
        <f t="shared" si="89"/>
        <v/>
      </c>
      <c r="S726" s="788" t="str">
        <f t="shared" si="90"/>
        <v/>
      </c>
      <c r="T726" s="5"/>
      <c r="U726" s="5"/>
      <c r="V726" s="5"/>
      <c r="W726" s="5"/>
      <c r="X726" s="5"/>
      <c r="Y726" s="5"/>
      <c r="Z726" s="5"/>
      <c r="AA726" s="5"/>
      <c r="AB726" s="5"/>
      <c r="AC726" s="5"/>
      <c r="AD726" s="5"/>
      <c r="AE726" s="5"/>
      <c r="AF726" s="5"/>
      <c r="AG726" s="24"/>
      <c r="AH726" s="1345"/>
      <c r="AI726" s="1345"/>
    </row>
    <row r="727" spans="2:35" ht="12.75" customHeight="1" x14ac:dyDescent="0.2">
      <c r="B727" s="1191" t="s">
        <v>184</v>
      </c>
      <c r="C727" s="1192" t="s">
        <v>493</v>
      </c>
      <c r="D727" s="930" t="s">
        <v>508</v>
      </c>
      <c r="E727" s="931"/>
      <c r="F727" s="1229" t="s">
        <v>256</v>
      </c>
      <c r="G727" s="1199" t="s">
        <v>256</v>
      </c>
      <c r="H727" s="11" t="s">
        <v>522</v>
      </c>
      <c r="I727" s="1399"/>
      <c r="J727" s="78">
        <v>60</v>
      </c>
      <c r="K727" s="1"/>
      <c r="L727" s="2">
        <v>60</v>
      </c>
      <c r="M727" s="2"/>
      <c r="N727" s="788">
        <f t="shared" si="88"/>
        <v>60</v>
      </c>
      <c r="O727" s="2">
        <v>60</v>
      </c>
      <c r="P727" s="2"/>
      <c r="Q727" s="2">
        <v>60</v>
      </c>
      <c r="R727" s="788">
        <f t="shared" si="89"/>
        <v>60</v>
      </c>
      <c r="S727" s="788">
        <f t="shared" si="90"/>
        <v>60</v>
      </c>
      <c r="T727" s="2"/>
      <c r="U727" s="2">
        <v>60</v>
      </c>
      <c r="V727" s="2"/>
      <c r="W727" s="2"/>
      <c r="X727" s="2"/>
      <c r="Y727" s="2"/>
      <c r="Z727" s="2"/>
      <c r="AA727" s="2"/>
      <c r="AB727" s="2"/>
      <c r="AC727" s="2"/>
      <c r="AD727" s="2"/>
      <c r="AE727" s="2"/>
      <c r="AF727" s="2"/>
      <c r="AG727" s="23"/>
      <c r="AH727" s="1345"/>
      <c r="AI727" s="1345"/>
    </row>
    <row r="728" spans="2:35" x14ac:dyDescent="0.2">
      <c r="B728" s="1135"/>
      <c r="C728" s="1226"/>
      <c r="D728" s="932"/>
      <c r="E728" s="933"/>
      <c r="F728" s="940"/>
      <c r="G728" s="1221"/>
      <c r="H728" s="1" t="s">
        <v>20</v>
      </c>
      <c r="I728" s="1399"/>
      <c r="J728" s="79"/>
      <c r="K728" s="5" t="s">
        <v>9</v>
      </c>
      <c r="L728" s="5"/>
      <c r="M728" s="5"/>
      <c r="N728" s="788" t="str">
        <f t="shared" si="88"/>
        <v/>
      </c>
      <c r="O728" s="5"/>
      <c r="P728" s="5"/>
      <c r="Q728" s="5"/>
      <c r="R728" s="788" t="str">
        <f t="shared" si="89"/>
        <v/>
      </c>
      <c r="S728" s="788" t="str">
        <f t="shared" si="90"/>
        <v/>
      </c>
      <c r="T728" s="5"/>
      <c r="U728" s="5"/>
      <c r="V728" s="5"/>
      <c r="W728" s="5"/>
      <c r="X728" s="5"/>
      <c r="Y728" s="5"/>
      <c r="Z728" s="5"/>
      <c r="AA728" s="5"/>
      <c r="AB728" s="5"/>
      <c r="AC728" s="5"/>
      <c r="AD728" s="5"/>
      <c r="AE728" s="5"/>
      <c r="AF728" s="5"/>
      <c r="AG728" s="24"/>
      <c r="AH728" s="1345"/>
      <c r="AI728" s="1345"/>
    </row>
    <row r="729" spans="2:35" x14ac:dyDescent="0.2">
      <c r="B729" s="1136"/>
      <c r="C729" s="1227"/>
      <c r="D729" s="945"/>
      <c r="E729" s="946"/>
      <c r="F729" s="948"/>
      <c r="G729" s="1222"/>
      <c r="H729" s="1" t="s">
        <v>21</v>
      </c>
      <c r="I729" s="1399"/>
      <c r="J729" s="79"/>
      <c r="K729" s="5" t="s">
        <v>9</v>
      </c>
      <c r="L729" s="5"/>
      <c r="M729" s="5"/>
      <c r="N729" s="788" t="str">
        <f t="shared" si="88"/>
        <v/>
      </c>
      <c r="O729" s="5"/>
      <c r="P729" s="5"/>
      <c r="Q729" s="5"/>
      <c r="R729" s="788" t="str">
        <f t="shared" si="89"/>
        <v/>
      </c>
      <c r="S729" s="788" t="str">
        <f t="shared" si="90"/>
        <v/>
      </c>
      <c r="T729" s="5"/>
      <c r="U729" s="5"/>
      <c r="V729" s="5"/>
      <c r="W729" s="5"/>
      <c r="X729" s="5"/>
      <c r="Y729" s="5"/>
      <c r="Z729" s="5"/>
      <c r="AA729" s="5"/>
      <c r="AB729" s="5"/>
      <c r="AC729" s="5"/>
      <c r="AD729" s="5"/>
      <c r="AE729" s="5"/>
      <c r="AF729" s="5"/>
      <c r="AG729" s="24"/>
      <c r="AH729" s="1345"/>
      <c r="AI729" s="1345"/>
    </row>
    <row r="730" spans="2:35" x14ac:dyDescent="0.2">
      <c r="B730" s="1471" t="s">
        <v>529</v>
      </c>
      <c r="C730" s="1348"/>
      <c r="D730" s="1348"/>
      <c r="E730" s="1349"/>
      <c r="F730" s="1229" t="s">
        <v>256</v>
      </c>
      <c r="G730" s="1199" t="s">
        <v>256</v>
      </c>
      <c r="H730" s="1">
        <v>2004</v>
      </c>
      <c r="I730" s="1399"/>
      <c r="J730" s="78"/>
      <c r="K730" s="385" t="s">
        <v>530</v>
      </c>
      <c r="L730" s="2"/>
      <c r="M730" s="2"/>
      <c r="N730" s="788" t="str">
        <f t="shared" si="88"/>
        <v/>
      </c>
      <c r="O730" s="2">
        <v>60</v>
      </c>
      <c r="P730" s="2"/>
      <c r="Q730" s="2">
        <v>60</v>
      </c>
      <c r="R730" s="788">
        <f t="shared" si="89"/>
        <v>60</v>
      </c>
      <c r="S730" s="788">
        <f t="shared" si="90"/>
        <v>60</v>
      </c>
      <c r="T730" s="2"/>
      <c r="U730" s="2">
        <v>60</v>
      </c>
      <c r="V730" s="2"/>
      <c r="W730" s="2"/>
      <c r="X730" s="2"/>
      <c r="Y730" s="2"/>
      <c r="Z730" s="2"/>
      <c r="AA730" s="2"/>
      <c r="AB730" s="2"/>
      <c r="AC730" s="2"/>
      <c r="AD730" s="2"/>
      <c r="AE730" s="2"/>
      <c r="AF730" s="2"/>
      <c r="AG730" s="23"/>
      <c r="AH730" s="1345"/>
      <c r="AI730" s="1345"/>
    </row>
    <row r="731" spans="2:35" x14ac:dyDescent="0.2">
      <c r="B731" s="1350"/>
      <c r="C731" s="1351"/>
      <c r="D731" s="1351"/>
      <c r="E731" s="1352"/>
      <c r="F731" s="940"/>
      <c r="G731" s="1221"/>
      <c r="H731" s="1" t="s">
        <v>22</v>
      </c>
      <c r="I731" s="1399"/>
      <c r="J731" s="79"/>
      <c r="K731" s="5" t="s">
        <v>9</v>
      </c>
      <c r="L731" s="5"/>
      <c r="M731" s="5"/>
      <c r="N731" s="788" t="str">
        <f t="shared" si="88"/>
        <v/>
      </c>
      <c r="O731" s="5"/>
      <c r="P731" s="5"/>
      <c r="Q731" s="5"/>
      <c r="R731" s="788" t="str">
        <f t="shared" si="89"/>
        <v/>
      </c>
      <c r="S731" s="788" t="str">
        <f t="shared" si="90"/>
        <v/>
      </c>
      <c r="T731" s="5"/>
      <c r="U731" s="5"/>
      <c r="V731" s="5"/>
      <c r="W731" s="5"/>
      <c r="X731" s="5"/>
      <c r="Y731" s="5"/>
      <c r="Z731" s="5"/>
      <c r="AA731" s="5"/>
      <c r="AB731" s="5"/>
      <c r="AC731" s="5"/>
      <c r="AD731" s="5"/>
      <c r="AE731" s="5"/>
      <c r="AF731" s="5"/>
      <c r="AG731" s="24"/>
      <c r="AH731" s="1345"/>
      <c r="AI731" s="1345"/>
    </row>
    <row r="732" spans="2:35" x14ac:dyDescent="0.2">
      <c r="B732" s="1353"/>
      <c r="C732" s="1354"/>
      <c r="D732" s="1354"/>
      <c r="E732" s="1355"/>
      <c r="F732" s="948"/>
      <c r="G732" s="1222"/>
      <c r="H732" s="1" t="s">
        <v>23</v>
      </c>
      <c r="I732" s="1399"/>
      <c r="J732" s="79"/>
      <c r="K732" s="5" t="s">
        <v>9</v>
      </c>
      <c r="L732" s="5"/>
      <c r="M732" s="5"/>
      <c r="N732" s="788" t="str">
        <f t="shared" si="88"/>
        <v/>
      </c>
      <c r="O732" s="5"/>
      <c r="P732" s="5"/>
      <c r="Q732" s="5"/>
      <c r="R732" s="788" t="str">
        <f t="shared" si="89"/>
        <v/>
      </c>
      <c r="S732" s="788" t="str">
        <f t="shared" si="90"/>
        <v/>
      </c>
      <c r="T732" s="5"/>
      <c r="U732" s="5"/>
      <c r="V732" s="5"/>
      <c r="W732" s="5"/>
      <c r="X732" s="5"/>
      <c r="Y732" s="5"/>
      <c r="Z732" s="5"/>
      <c r="AA732" s="5"/>
      <c r="AB732" s="5"/>
      <c r="AC732" s="5"/>
      <c r="AD732" s="5"/>
      <c r="AE732" s="5"/>
      <c r="AF732" s="5"/>
      <c r="AG732" s="24"/>
      <c r="AH732" s="1345"/>
      <c r="AI732" s="1345"/>
    </row>
    <row r="733" spans="2:35" ht="13.5" thickBot="1" x14ac:dyDescent="0.25">
      <c r="B733" s="365" t="s">
        <v>184</v>
      </c>
      <c r="C733" s="320" t="s">
        <v>532</v>
      </c>
      <c r="D733" s="1176" t="s">
        <v>508</v>
      </c>
      <c r="E733" s="1158"/>
      <c r="F733" s="317" t="s">
        <v>256</v>
      </c>
      <c r="G733" s="319" t="s">
        <v>256</v>
      </c>
      <c r="H733" s="386" t="s">
        <v>536</v>
      </c>
      <c r="I733" s="1400"/>
      <c r="J733" s="115">
        <v>60</v>
      </c>
      <c r="K733" s="116"/>
      <c r="L733" s="116">
        <v>60</v>
      </c>
      <c r="M733" s="116"/>
      <c r="N733" s="792">
        <f t="shared" si="88"/>
        <v>60</v>
      </c>
      <c r="O733" s="116">
        <v>60</v>
      </c>
      <c r="P733" s="116"/>
      <c r="Q733" s="116">
        <v>60</v>
      </c>
      <c r="R733" s="792">
        <f t="shared" si="89"/>
        <v>60</v>
      </c>
      <c r="S733" s="792">
        <f t="shared" si="90"/>
        <v>60</v>
      </c>
      <c r="T733" s="116"/>
      <c r="U733" s="116">
        <v>60</v>
      </c>
      <c r="V733" s="116"/>
      <c r="W733" s="116"/>
      <c r="X733" s="116"/>
      <c r="Y733" s="116"/>
      <c r="Z733" s="116"/>
      <c r="AA733" s="116"/>
      <c r="AB733" s="116"/>
      <c r="AC733" s="116"/>
      <c r="AD733" s="116"/>
      <c r="AE733" s="116"/>
      <c r="AF733" s="116"/>
      <c r="AG733" s="117"/>
      <c r="AH733" s="1345"/>
      <c r="AI733" s="1345"/>
    </row>
    <row r="734" spans="2:35" ht="13.5" thickBot="1" x14ac:dyDescent="0.25">
      <c r="G734" s="912" t="s">
        <v>94</v>
      </c>
      <c r="H734" s="913"/>
      <c r="I734" s="913"/>
      <c r="J734" s="118">
        <f>MIN(J712:J733)</f>
        <v>60</v>
      </c>
      <c r="K734" s="119"/>
      <c r="L734" s="119">
        <f>MIN(L712:L733)</f>
        <v>60</v>
      </c>
      <c r="M734" s="119"/>
      <c r="N734" s="793">
        <f t="shared" si="88"/>
        <v>60</v>
      </c>
      <c r="O734" s="119">
        <f>MIN(O712:O733)</f>
        <v>60</v>
      </c>
      <c r="P734" s="119"/>
      <c r="Q734" s="119">
        <f>MIN(Q712:Q733)</f>
        <v>60</v>
      </c>
      <c r="R734" s="793">
        <f t="shared" si="89"/>
        <v>60</v>
      </c>
      <c r="S734" s="793">
        <f t="shared" si="90"/>
        <v>60</v>
      </c>
      <c r="T734" s="119"/>
      <c r="U734" s="119">
        <f>MIN(U712:U733)</f>
        <v>60</v>
      </c>
      <c r="V734" s="366"/>
      <c r="W734" s="366">
        <f>MIN(W712:W733)</f>
        <v>0</v>
      </c>
      <c r="X734" s="366"/>
      <c r="Y734" s="366">
        <f>MIN(Y712:Y733)</f>
        <v>0</v>
      </c>
      <c r="Z734" s="366">
        <f>MIN(Z712:Z733)</f>
        <v>0</v>
      </c>
      <c r="AA734" s="366">
        <f>MIN(AA712:AA733)</f>
        <v>0</v>
      </c>
      <c r="AB734" s="131"/>
      <c r="AC734" s="131"/>
      <c r="AD734" s="131"/>
      <c r="AE734" s="131"/>
      <c r="AF734" s="131"/>
      <c r="AG734" s="132"/>
      <c r="AH734" s="1345"/>
      <c r="AI734" s="1345"/>
    </row>
    <row r="735" spans="2:35" ht="13.5" thickBot="1" x14ac:dyDescent="0.25">
      <c r="G735" s="912" t="s">
        <v>175</v>
      </c>
      <c r="H735" s="913"/>
      <c r="I735" s="913"/>
      <c r="J735" s="913"/>
      <c r="K735" s="913"/>
      <c r="L735" s="913"/>
      <c r="M735" s="913"/>
      <c r="N735" s="913"/>
      <c r="O735" s="913"/>
      <c r="P735" s="913"/>
      <c r="Q735" s="913"/>
      <c r="R735" s="913"/>
      <c r="S735" s="913"/>
      <c r="T735" s="913"/>
      <c r="U735" s="913"/>
      <c r="V735" s="1472"/>
      <c r="W735" s="130" t="s">
        <v>172</v>
      </c>
      <c r="X735" s="63"/>
      <c r="Y735" s="49" t="s">
        <v>172</v>
      </c>
      <c r="Z735" s="49" t="s">
        <v>172</v>
      </c>
      <c r="AA735" s="49" t="s">
        <v>172</v>
      </c>
      <c r="AB735" s="133"/>
      <c r="AC735" s="133"/>
      <c r="AD735" s="133"/>
      <c r="AE735" s="133"/>
      <c r="AF735" s="133"/>
      <c r="AG735" s="134"/>
      <c r="AH735" s="1346"/>
      <c r="AI735" s="1346"/>
    </row>
    <row r="736" spans="2:35" x14ac:dyDescent="0.2">
      <c r="G736" s="388"/>
      <c r="H736" s="388"/>
      <c r="I736" s="388"/>
      <c r="J736" s="388"/>
      <c r="K736" s="388"/>
      <c r="L736" s="388"/>
      <c r="M736" s="388"/>
      <c r="N736" s="773"/>
      <c r="O736" s="388"/>
      <c r="P736" s="388"/>
      <c r="Q736" s="388"/>
      <c r="R736" s="773"/>
      <c r="S736" s="773"/>
      <c r="T736" s="388"/>
      <c r="U736" s="388"/>
      <c r="V736" s="388"/>
      <c r="W736" s="17"/>
      <c r="X736" s="17"/>
      <c r="Y736" s="17"/>
      <c r="Z736" s="17"/>
      <c r="AA736" s="17"/>
      <c r="AB736" s="93"/>
      <c r="AC736" s="93"/>
      <c r="AD736" s="93"/>
      <c r="AE736" s="93"/>
      <c r="AF736" s="93"/>
      <c r="AG736" s="93"/>
      <c r="AH736" s="389"/>
      <c r="AI736" s="389"/>
    </row>
    <row r="737" spans="1:35" ht="13.5" thickBot="1" x14ac:dyDescent="0.25"/>
    <row r="738" spans="1:35" x14ac:dyDescent="0.2">
      <c r="B738" s="915"/>
      <c r="C738" s="916"/>
      <c r="D738" s="916"/>
      <c r="E738" s="916"/>
      <c r="F738" s="916"/>
      <c r="G738" s="916"/>
      <c r="H738" s="916"/>
      <c r="I738" s="917"/>
      <c r="J738" s="921" t="s">
        <v>95</v>
      </c>
      <c r="K738" s="922"/>
      <c r="L738" s="922"/>
      <c r="M738" s="922"/>
      <c r="N738" s="922"/>
      <c r="O738" s="922"/>
      <c r="P738" s="922"/>
      <c r="Q738" s="922"/>
      <c r="R738" s="922"/>
      <c r="S738" s="922"/>
      <c r="T738" s="922"/>
      <c r="U738" s="922"/>
      <c r="V738" s="922"/>
      <c r="W738" s="922"/>
      <c r="X738" s="922"/>
      <c r="Y738" s="922"/>
      <c r="Z738" s="922"/>
      <c r="AA738" s="922"/>
      <c r="AB738" s="922"/>
      <c r="AC738" s="922"/>
      <c r="AD738" s="922"/>
      <c r="AE738" s="922"/>
      <c r="AF738" s="922"/>
      <c r="AG738" s="923"/>
      <c r="AH738" s="1339" t="s">
        <v>552</v>
      </c>
      <c r="AI738" s="1339" t="s">
        <v>553</v>
      </c>
    </row>
    <row r="739" spans="1:35" ht="13.5" thickBot="1" x14ac:dyDescent="0.25">
      <c r="B739" s="918"/>
      <c r="C739" s="919"/>
      <c r="D739" s="919"/>
      <c r="E739" s="919"/>
      <c r="F739" s="919"/>
      <c r="G739" s="919"/>
      <c r="H739" s="919"/>
      <c r="I739" s="920"/>
      <c r="J739" s="949" t="s">
        <v>168</v>
      </c>
      <c r="K739" s="950"/>
      <c r="L739" s="950"/>
      <c r="M739" s="950"/>
      <c r="N739" s="950"/>
      <c r="O739" s="950"/>
      <c r="P739" s="950"/>
      <c r="Q739" s="950"/>
      <c r="R739" s="950"/>
      <c r="S739" s="950"/>
      <c r="T739" s="950"/>
      <c r="U739" s="950"/>
      <c r="V739" s="950"/>
      <c r="W739" s="950"/>
      <c r="X739" s="950"/>
      <c r="Y739" s="950"/>
      <c r="Z739" s="950"/>
      <c r="AA739" s="950"/>
      <c r="AB739" s="950"/>
      <c r="AC739" s="950"/>
      <c r="AD739" s="950"/>
      <c r="AE739" s="950"/>
      <c r="AF739" s="950"/>
      <c r="AG739" s="951"/>
      <c r="AH739" s="1102"/>
      <c r="AI739" s="1102"/>
    </row>
    <row r="740" spans="1:35" ht="13.5" thickBot="1" x14ac:dyDescent="0.25">
      <c r="B740" s="51" t="s">
        <v>41</v>
      </c>
      <c r="C740" s="52" t="s">
        <v>42</v>
      </c>
      <c r="D740" s="971" t="s">
        <v>43</v>
      </c>
      <c r="E740" s="972"/>
      <c r="F740" s="53" t="s">
        <v>47</v>
      </c>
      <c r="G740" s="54" t="s">
        <v>30</v>
      </c>
      <c r="H740" s="55" t="s">
        <v>31</v>
      </c>
      <c r="I740" s="86" t="s">
        <v>2</v>
      </c>
      <c r="J740" s="87" t="s">
        <v>3</v>
      </c>
      <c r="K740" s="88" t="s">
        <v>5</v>
      </c>
      <c r="L740" s="89">
        <v>100</v>
      </c>
      <c r="M740" s="55">
        <v>150</v>
      </c>
      <c r="N740" s="783">
        <v>176</v>
      </c>
      <c r="O740" s="55">
        <v>200</v>
      </c>
      <c r="P740" s="55">
        <v>250</v>
      </c>
      <c r="Q740" s="55">
        <v>300</v>
      </c>
      <c r="R740" s="783">
        <v>302</v>
      </c>
      <c r="S740" s="783">
        <v>340</v>
      </c>
      <c r="T740" s="783">
        <v>350</v>
      </c>
      <c r="U740" s="55">
        <v>400</v>
      </c>
      <c r="V740" s="55">
        <v>450</v>
      </c>
      <c r="W740" s="55">
        <v>500</v>
      </c>
      <c r="X740" s="55">
        <v>550</v>
      </c>
      <c r="Y740" s="55">
        <v>600</v>
      </c>
      <c r="Z740" s="55">
        <v>650</v>
      </c>
      <c r="AA740" s="55">
        <v>700</v>
      </c>
      <c r="AB740" s="55">
        <v>750</v>
      </c>
      <c r="AC740" s="55">
        <v>800</v>
      </c>
      <c r="AD740" s="55">
        <v>850</v>
      </c>
      <c r="AE740" s="55">
        <v>900</v>
      </c>
      <c r="AF740" s="55">
        <v>950</v>
      </c>
      <c r="AG740" s="86">
        <v>1000</v>
      </c>
      <c r="AH740" s="1102"/>
      <c r="AI740" s="1102"/>
    </row>
    <row r="741" spans="1:35" x14ac:dyDescent="0.2">
      <c r="A741" s="367"/>
      <c r="B741" s="1188" t="s">
        <v>106</v>
      </c>
      <c r="C741" s="1189" t="s">
        <v>199</v>
      </c>
      <c r="D741" s="1006" t="s">
        <v>74</v>
      </c>
      <c r="E741" s="1007"/>
      <c r="F741" s="1285" t="s">
        <v>96</v>
      </c>
      <c r="G741" s="1179" t="s">
        <v>203</v>
      </c>
      <c r="H741" s="19">
        <v>1989</v>
      </c>
      <c r="I741" s="1430" t="s">
        <v>645</v>
      </c>
      <c r="J741" s="90">
        <v>145</v>
      </c>
      <c r="K741" s="19">
        <v>145</v>
      </c>
      <c r="L741" s="20">
        <v>145</v>
      </c>
      <c r="M741" s="20"/>
      <c r="N741" s="788">
        <f>IF(M741="",IF(L741="","",(L741-(L741-O741)/($O$5-$L$5)*($N$5-$L$5))),(M741-(M741-O741)/($O$5-$M$5)*($N$5-$M$5)))</f>
        <v>145</v>
      </c>
      <c r="O741" s="20">
        <v>145</v>
      </c>
      <c r="P741" s="20"/>
      <c r="Q741" s="20">
        <v>145</v>
      </c>
      <c r="R741" s="788">
        <f>IF(Q741="","",(Q741-(Q741-U741)/($U$5-$Q$5)*($R$5-$Q$5)))</f>
        <v>144.91999999999999</v>
      </c>
      <c r="S741" s="788">
        <f>IF(Q741="","",(Q741-(Q741-U741)/($U$5-$Q$5)*($S$5-$Q$5)))</f>
        <v>143.4</v>
      </c>
      <c r="T741" s="788">
        <f>IF(Q741="","",(Q741-(Q741-U741)/($U$5-$Q$5)*($T$5-$Q$5)))</f>
        <v>143</v>
      </c>
      <c r="U741" s="20">
        <v>141</v>
      </c>
      <c r="V741" s="20"/>
      <c r="W741" s="20">
        <v>140</v>
      </c>
      <c r="X741" s="20"/>
      <c r="Y741" s="20">
        <v>136.1</v>
      </c>
      <c r="Z741" s="20"/>
      <c r="AA741" s="20"/>
      <c r="AB741" s="20"/>
      <c r="AC741" s="20"/>
      <c r="AD741" s="20"/>
      <c r="AE741" s="20"/>
      <c r="AF741" s="20"/>
      <c r="AG741" s="21"/>
      <c r="AH741" s="1102"/>
      <c r="AI741" s="1102"/>
    </row>
    <row r="742" spans="1:35" x14ac:dyDescent="0.2">
      <c r="A742" s="367"/>
      <c r="B742" s="925"/>
      <c r="C742" s="928"/>
      <c r="D742" s="932"/>
      <c r="E742" s="933"/>
      <c r="F742" s="940"/>
      <c r="G742" s="962"/>
      <c r="H742" s="1" t="s">
        <v>32</v>
      </c>
      <c r="I742" s="1431"/>
      <c r="J742" s="83"/>
      <c r="K742" s="5" t="s">
        <v>9</v>
      </c>
      <c r="L742" s="5"/>
      <c r="M742" s="5"/>
      <c r="N742" s="788" t="str">
        <f t="shared" ref="N742:N766" si="91">IF(M742="",IF(L742="","",(L742-(L742-O742)/($O$5-$L$5)*($N$5-$L$5))),(M742-(M742-O742)/($O$5-$M$5)*($N$5-$M$5)))</f>
        <v/>
      </c>
      <c r="O742" s="5"/>
      <c r="P742" s="5"/>
      <c r="Q742" s="5"/>
      <c r="R742" s="788" t="str">
        <f t="shared" ref="R742:R766" si="92">IF(Q742="","",(Q742-(Q742-U742)/($U$5-$Q$5)*($R$5-$Q$5)))</f>
        <v/>
      </c>
      <c r="S742" s="788" t="str">
        <f t="shared" ref="S742:S766" si="93">IF(Q742="","",(Q742-(Q742-U742)/($U$5-$Q$5)*($S$5-$Q$5)))</f>
        <v/>
      </c>
      <c r="T742" s="788" t="str">
        <f t="shared" ref="T742:T766" si="94">IF(Q742="","",(Q742-(Q742-U742)/($U$5-$Q$5)*($T$5-$Q$5)))</f>
        <v/>
      </c>
      <c r="U742" s="5"/>
      <c r="V742" s="5"/>
      <c r="W742" s="5"/>
      <c r="X742" s="5"/>
      <c r="Y742" s="5"/>
      <c r="Z742" s="5"/>
      <c r="AA742" s="5"/>
      <c r="AB742" s="5"/>
      <c r="AC742" s="5"/>
      <c r="AD742" s="5"/>
      <c r="AE742" s="5"/>
      <c r="AF742" s="5"/>
      <c r="AG742" s="24"/>
      <c r="AH742" s="1102"/>
      <c r="AI742" s="1102"/>
    </row>
    <row r="743" spans="1:35" x14ac:dyDescent="0.2">
      <c r="A743" s="367"/>
      <c r="B743" s="925"/>
      <c r="C743" s="928"/>
      <c r="D743" s="932"/>
      <c r="E743" s="933"/>
      <c r="F743" s="940"/>
      <c r="G743" s="962"/>
      <c r="H743" s="1" t="s">
        <v>35</v>
      </c>
      <c r="I743" s="1431"/>
      <c r="J743" s="83"/>
      <c r="K743" s="5" t="s">
        <v>9</v>
      </c>
      <c r="L743" s="5"/>
      <c r="M743" s="5"/>
      <c r="N743" s="788" t="str">
        <f t="shared" si="91"/>
        <v/>
      </c>
      <c r="O743" s="5"/>
      <c r="P743" s="5"/>
      <c r="Q743" s="5"/>
      <c r="R743" s="788" t="str">
        <f t="shared" si="92"/>
        <v/>
      </c>
      <c r="S743" s="788" t="str">
        <f t="shared" si="93"/>
        <v/>
      </c>
      <c r="T743" s="788" t="str">
        <f t="shared" si="94"/>
        <v/>
      </c>
      <c r="U743" s="5"/>
      <c r="V743" s="5"/>
      <c r="W743" s="5"/>
      <c r="X743" s="5"/>
      <c r="Y743" s="5"/>
      <c r="Z743" s="5"/>
      <c r="AA743" s="5"/>
      <c r="AB743" s="5"/>
      <c r="AC743" s="5"/>
      <c r="AD743" s="5"/>
      <c r="AE743" s="5"/>
      <c r="AF743" s="5"/>
      <c r="AG743" s="24"/>
      <c r="AH743" s="1102"/>
      <c r="AI743" s="1102"/>
    </row>
    <row r="744" spans="1:35" x14ac:dyDescent="0.2">
      <c r="A744" s="367"/>
      <c r="B744" s="985"/>
      <c r="C744" s="986"/>
      <c r="D744" s="945"/>
      <c r="E744" s="946"/>
      <c r="F744" s="948"/>
      <c r="G744" s="963"/>
      <c r="H744" s="1" t="s">
        <v>10</v>
      </c>
      <c r="I744" s="1431"/>
      <c r="J744" s="83"/>
      <c r="K744" s="5" t="s">
        <v>9</v>
      </c>
      <c r="L744" s="5"/>
      <c r="M744" s="5"/>
      <c r="N744" s="788" t="str">
        <f t="shared" si="91"/>
        <v/>
      </c>
      <c r="O744" s="5"/>
      <c r="P744" s="5"/>
      <c r="Q744" s="5"/>
      <c r="R744" s="788" t="str">
        <f t="shared" si="92"/>
        <v/>
      </c>
      <c r="S744" s="788" t="str">
        <f t="shared" si="93"/>
        <v/>
      </c>
      <c r="T744" s="788" t="str">
        <f t="shared" si="94"/>
        <v/>
      </c>
      <c r="U744" s="5"/>
      <c r="V744" s="5"/>
      <c r="W744" s="5"/>
      <c r="X744" s="5"/>
      <c r="Y744" s="5"/>
      <c r="Z744" s="5"/>
      <c r="AA744" s="5"/>
      <c r="AB744" s="5"/>
      <c r="AC744" s="5"/>
      <c r="AD744" s="5"/>
      <c r="AE744" s="5"/>
      <c r="AF744" s="5"/>
      <c r="AG744" s="24"/>
      <c r="AH744" s="1102"/>
      <c r="AI744" s="1102"/>
    </row>
    <row r="745" spans="1:35" x14ac:dyDescent="0.2">
      <c r="A745" s="367"/>
      <c r="B745" s="924" t="s">
        <v>102</v>
      </c>
      <c r="C745" s="927" t="s">
        <v>104</v>
      </c>
      <c r="D745" s="930" t="s">
        <v>75</v>
      </c>
      <c r="E745" s="931"/>
      <c r="F745" s="939" t="s">
        <v>540</v>
      </c>
      <c r="G745" s="961" t="s">
        <v>203</v>
      </c>
      <c r="H745" s="1">
        <v>1992</v>
      </c>
      <c r="I745" s="1431"/>
      <c r="J745" s="84">
        <v>145</v>
      </c>
      <c r="K745" s="2">
        <v>145</v>
      </c>
      <c r="L745" s="2">
        <v>145</v>
      </c>
      <c r="M745" s="2"/>
      <c r="N745" s="788">
        <f t="shared" si="91"/>
        <v>145</v>
      </c>
      <c r="O745" s="2">
        <v>145</v>
      </c>
      <c r="P745" s="2"/>
      <c r="Q745" s="2">
        <v>145</v>
      </c>
      <c r="R745" s="788">
        <f t="shared" si="92"/>
        <v>144.91999999999999</v>
      </c>
      <c r="S745" s="788">
        <f t="shared" si="93"/>
        <v>143.4</v>
      </c>
      <c r="T745" s="788">
        <f t="shared" si="94"/>
        <v>143</v>
      </c>
      <c r="U745" s="2">
        <v>141</v>
      </c>
      <c r="V745" s="2"/>
      <c r="W745" s="2">
        <v>140</v>
      </c>
      <c r="X745" s="2"/>
      <c r="Y745" s="2">
        <v>136.1</v>
      </c>
      <c r="Z745" s="2"/>
      <c r="AA745" s="2"/>
      <c r="AB745" s="2"/>
      <c r="AC745" s="2"/>
      <c r="AD745" s="2"/>
      <c r="AE745" s="2"/>
      <c r="AF745" s="2"/>
      <c r="AG745" s="23"/>
      <c r="AH745" s="1102"/>
      <c r="AI745" s="1102"/>
    </row>
    <row r="746" spans="1:35" x14ac:dyDescent="0.2">
      <c r="A746" s="367"/>
      <c r="B746" s="925"/>
      <c r="C746" s="928"/>
      <c r="D746" s="932"/>
      <c r="E746" s="933"/>
      <c r="F746" s="940"/>
      <c r="G746" s="962"/>
      <c r="H746" s="1" t="s">
        <v>11</v>
      </c>
      <c r="I746" s="1431"/>
      <c r="J746" s="83"/>
      <c r="K746" s="5" t="s">
        <v>9</v>
      </c>
      <c r="L746" s="5"/>
      <c r="M746" s="5"/>
      <c r="N746" s="788" t="str">
        <f t="shared" si="91"/>
        <v/>
      </c>
      <c r="O746" s="5"/>
      <c r="P746" s="5"/>
      <c r="Q746" s="5"/>
      <c r="R746" s="788" t="str">
        <f t="shared" si="92"/>
        <v/>
      </c>
      <c r="S746" s="788" t="str">
        <f t="shared" si="93"/>
        <v/>
      </c>
      <c r="T746" s="788" t="str">
        <f t="shared" si="94"/>
        <v/>
      </c>
      <c r="U746" s="5"/>
      <c r="V746" s="5"/>
      <c r="W746" s="5"/>
      <c r="X746" s="5"/>
      <c r="Y746" s="5"/>
      <c r="Z746" s="5"/>
      <c r="AA746" s="5"/>
      <c r="AB746" s="5"/>
      <c r="AC746" s="5"/>
      <c r="AD746" s="5"/>
      <c r="AE746" s="5"/>
      <c r="AF746" s="5"/>
      <c r="AG746" s="24"/>
      <c r="AH746" s="1102"/>
      <c r="AI746" s="1102"/>
    </row>
    <row r="747" spans="1:35" x14ac:dyDescent="0.2">
      <c r="A747" s="367"/>
      <c r="B747" s="925"/>
      <c r="C747" s="928"/>
      <c r="D747" s="932"/>
      <c r="E747" s="933"/>
      <c r="F747" s="940"/>
      <c r="G747" s="962"/>
      <c r="H747" s="1" t="s">
        <v>12</v>
      </c>
      <c r="I747" s="1431"/>
      <c r="J747" s="83"/>
      <c r="K747" s="5" t="s">
        <v>9</v>
      </c>
      <c r="L747" s="5"/>
      <c r="M747" s="5"/>
      <c r="N747" s="788" t="str">
        <f t="shared" si="91"/>
        <v/>
      </c>
      <c r="O747" s="5"/>
      <c r="P747" s="5"/>
      <c r="Q747" s="5"/>
      <c r="R747" s="788" t="str">
        <f t="shared" si="92"/>
        <v/>
      </c>
      <c r="S747" s="788" t="str">
        <f t="shared" si="93"/>
        <v/>
      </c>
      <c r="T747" s="788" t="str">
        <f t="shared" si="94"/>
        <v/>
      </c>
      <c r="U747" s="5"/>
      <c r="V747" s="5"/>
      <c r="W747" s="5"/>
      <c r="X747" s="5"/>
      <c r="Y747" s="5"/>
      <c r="Z747" s="5"/>
      <c r="AA747" s="5"/>
      <c r="AB747" s="5"/>
      <c r="AC747" s="5"/>
      <c r="AD747" s="5"/>
      <c r="AE747" s="5"/>
      <c r="AF747" s="5"/>
      <c r="AG747" s="24"/>
      <c r="AH747" s="1102"/>
      <c r="AI747" s="1102"/>
    </row>
    <row r="748" spans="1:35" x14ac:dyDescent="0.2">
      <c r="A748" s="367"/>
      <c r="B748" s="985"/>
      <c r="C748" s="986"/>
      <c r="D748" s="945"/>
      <c r="E748" s="946"/>
      <c r="F748" s="948"/>
      <c r="G748" s="963"/>
      <c r="H748" s="1" t="s">
        <v>13</v>
      </c>
      <c r="I748" s="1431"/>
      <c r="J748" s="83"/>
      <c r="K748" s="5" t="s">
        <v>9</v>
      </c>
      <c r="L748" s="5"/>
      <c r="M748" s="5"/>
      <c r="N748" s="788" t="str">
        <f t="shared" si="91"/>
        <v/>
      </c>
      <c r="O748" s="5"/>
      <c r="P748" s="5"/>
      <c r="Q748" s="5"/>
      <c r="R748" s="788" t="str">
        <f t="shared" si="92"/>
        <v/>
      </c>
      <c r="S748" s="788" t="str">
        <f t="shared" si="93"/>
        <v/>
      </c>
      <c r="T748" s="788" t="str">
        <f t="shared" si="94"/>
        <v/>
      </c>
      <c r="U748" s="5"/>
      <c r="V748" s="5"/>
      <c r="W748" s="5"/>
      <c r="X748" s="5"/>
      <c r="Y748" s="5"/>
      <c r="Z748" s="5"/>
      <c r="AA748" s="5"/>
      <c r="AB748" s="5"/>
      <c r="AC748" s="5"/>
      <c r="AD748" s="5"/>
      <c r="AE748" s="5"/>
      <c r="AF748" s="5"/>
      <c r="AG748" s="24"/>
      <c r="AH748" s="1102"/>
      <c r="AI748" s="1102"/>
    </row>
    <row r="749" spans="1:35" x14ac:dyDescent="0.2">
      <c r="A749" s="367"/>
      <c r="B749" s="924" t="s">
        <v>102</v>
      </c>
      <c r="C749" s="927" t="s">
        <v>200</v>
      </c>
      <c r="D749" s="930" t="s">
        <v>117</v>
      </c>
      <c r="E749" s="931"/>
      <c r="F749" s="939" t="s">
        <v>540</v>
      </c>
      <c r="G749" s="961" t="s">
        <v>203</v>
      </c>
      <c r="H749" s="1">
        <v>1995</v>
      </c>
      <c r="I749" s="1431"/>
      <c r="J749" s="84">
        <v>145</v>
      </c>
      <c r="K749" s="1">
        <v>145</v>
      </c>
      <c r="L749" s="2">
        <v>145</v>
      </c>
      <c r="M749" s="2"/>
      <c r="N749" s="788">
        <f t="shared" si="91"/>
        <v>145</v>
      </c>
      <c r="O749" s="2">
        <v>145</v>
      </c>
      <c r="P749" s="2"/>
      <c r="Q749" s="2">
        <v>145</v>
      </c>
      <c r="R749" s="788">
        <f t="shared" si="92"/>
        <v>144.91999999999999</v>
      </c>
      <c r="S749" s="788">
        <f t="shared" si="93"/>
        <v>143.4</v>
      </c>
      <c r="T749" s="788">
        <f t="shared" si="94"/>
        <v>143</v>
      </c>
      <c r="U749" s="2">
        <v>141</v>
      </c>
      <c r="V749" s="2"/>
      <c r="W749" s="2">
        <v>140</v>
      </c>
      <c r="X749" s="2"/>
      <c r="Y749" s="2">
        <v>136.1</v>
      </c>
      <c r="Z749" s="2"/>
      <c r="AA749" s="2"/>
      <c r="AB749" s="2"/>
      <c r="AC749" s="2"/>
      <c r="AD749" s="2"/>
      <c r="AE749" s="2"/>
      <c r="AF749" s="2"/>
      <c r="AG749" s="23"/>
      <c r="AH749" s="1102"/>
      <c r="AI749" s="1102"/>
    </row>
    <row r="750" spans="1:35" x14ac:dyDescent="0.2">
      <c r="A750" s="367"/>
      <c r="B750" s="925"/>
      <c r="C750" s="928"/>
      <c r="D750" s="932"/>
      <c r="E750" s="933"/>
      <c r="F750" s="940"/>
      <c r="G750" s="962"/>
      <c r="H750" s="1" t="s">
        <v>26</v>
      </c>
      <c r="I750" s="1431"/>
      <c r="J750" s="83"/>
      <c r="K750" s="5" t="s">
        <v>9</v>
      </c>
      <c r="L750" s="5"/>
      <c r="M750" s="5"/>
      <c r="N750" s="788" t="str">
        <f t="shared" si="91"/>
        <v/>
      </c>
      <c r="O750" s="5"/>
      <c r="P750" s="5"/>
      <c r="Q750" s="5"/>
      <c r="R750" s="788" t="str">
        <f t="shared" si="92"/>
        <v/>
      </c>
      <c r="S750" s="788" t="str">
        <f t="shared" si="93"/>
        <v/>
      </c>
      <c r="T750" s="788" t="str">
        <f t="shared" si="94"/>
        <v/>
      </c>
      <c r="U750" s="5"/>
      <c r="V750" s="5"/>
      <c r="W750" s="5"/>
      <c r="X750" s="5"/>
      <c r="Y750" s="5"/>
      <c r="Z750" s="5"/>
      <c r="AA750" s="5"/>
      <c r="AB750" s="5"/>
      <c r="AC750" s="5"/>
      <c r="AD750" s="5"/>
      <c r="AE750" s="5"/>
      <c r="AF750" s="5"/>
      <c r="AG750" s="24"/>
      <c r="AH750" s="1102"/>
      <c r="AI750" s="1102"/>
    </row>
    <row r="751" spans="1:35" x14ac:dyDescent="0.2">
      <c r="A751" s="367"/>
      <c r="B751" s="925"/>
      <c r="C751" s="928"/>
      <c r="D751" s="932"/>
      <c r="E751" s="933"/>
      <c r="F751" s="940"/>
      <c r="G751" s="962"/>
      <c r="H751" s="1" t="s">
        <v>15</v>
      </c>
      <c r="I751" s="1431"/>
      <c r="J751" s="83"/>
      <c r="K751" s="5" t="s">
        <v>9</v>
      </c>
      <c r="L751" s="5"/>
      <c r="M751" s="5"/>
      <c r="N751" s="788" t="str">
        <f t="shared" si="91"/>
        <v/>
      </c>
      <c r="O751" s="5"/>
      <c r="P751" s="5"/>
      <c r="Q751" s="5"/>
      <c r="R751" s="788" t="str">
        <f t="shared" si="92"/>
        <v/>
      </c>
      <c r="S751" s="788" t="str">
        <f t="shared" si="93"/>
        <v/>
      </c>
      <c r="T751" s="788" t="str">
        <f t="shared" si="94"/>
        <v/>
      </c>
      <c r="U751" s="5"/>
      <c r="V751" s="5"/>
      <c r="W751" s="5"/>
      <c r="X751" s="5"/>
      <c r="Y751" s="5"/>
      <c r="Z751" s="5"/>
      <c r="AA751" s="5"/>
      <c r="AB751" s="5"/>
      <c r="AC751" s="5"/>
      <c r="AD751" s="5"/>
      <c r="AE751" s="5"/>
      <c r="AF751" s="5"/>
      <c r="AG751" s="24"/>
      <c r="AH751" s="1102"/>
      <c r="AI751" s="1102"/>
    </row>
    <row r="752" spans="1:35" x14ac:dyDescent="0.2">
      <c r="A752" s="367"/>
      <c r="B752" s="985"/>
      <c r="C752" s="986"/>
      <c r="D752" s="945"/>
      <c r="E752" s="946"/>
      <c r="F752" s="948"/>
      <c r="G752" s="963"/>
      <c r="H752" s="1" t="s">
        <v>27</v>
      </c>
      <c r="I752" s="1431"/>
      <c r="J752" s="83"/>
      <c r="K752" s="5" t="s">
        <v>9</v>
      </c>
      <c r="L752" s="5"/>
      <c r="M752" s="5"/>
      <c r="N752" s="788" t="str">
        <f t="shared" si="91"/>
        <v/>
      </c>
      <c r="O752" s="5"/>
      <c r="P752" s="5"/>
      <c r="Q752" s="5"/>
      <c r="R752" s="788" t="str">
        <f t="shared" si="92"/>
        <v/>
      </c>
      <c r="S752" s="788" t="str">
        <f t="shared" si="93"/>
        <v/>
      </c>
      <c r="T752" s="788" t="str">
        <f t="shared" si="94"/>
        <v/>
      </c>
      <c r="U752" s="5"/>
      <c r="V752" s="5"/>
      <c r="W752" s="5"/>
      <c r="X752" s="5"/>
      <c r="Y752" s="5"/>
      <c r="Z752" s="5"/>
      <c r="AA752" s="5"/>
      <c r="AB752" s="5"/>
      <c r="AC752" s="5"/>
      <c r="AD752" s="5"/>
      <c r="AE752" s="5"/>
      <c r="AF752" s="5"/>
      <c r="AG752" s="24"/>
      <c r="AH752" s="1102"/>
      <c r="AI752" s="1102"/>
    </row>
    <row r="753" spans="1:35" x14ac:dyDescent="0.2">
      <c r="A753" s="367"/>
      <c r="B753" s="924" t="s">
        <v>102</v>
      </c>
      <c r="C753" s="1186" t="s">
        <v>144</v>
      </c>
      <c r="D753" s="930" t="s">
        <v>75</v>
      </c>
      <c r="E753" s="931"/>
      <c r="F753" s="939" t="s">
        <v>540</v>
      </c>
      <c r="G753" s="961" t="s">
        <v>203</v>
      </c>
      <c r="H753" s="1">
        <v>1998</v>
      </c>
      <c r="I753" s="1431"/>
      <c r="J753" s="84">
        <v>145</v>
      </c>
      <c r="K753" s="2">
        <v>145</v>
      </c>
      <c r="L753" s="2">
        <v>145</v>
      </c>
      <c r="M753" s="2"/>
      <c r="N753" s="788">
        <f t="shared" si="91"/>
        <v>145</v>
      </c>
      <c r="O753" s="2">
        <v>145</v>
      </c>
      <c r="P753" s="2"/>
      <c r="Q753" s="2">
        <v>145</v>
      </c>
      <c r="R753" s="788">
        <f t="shared" si="92"/>
        <v>144.91999999999999</v>
      </c>
      <c r="S753" s="788">
        <f t="shared" si="93"/>
        <v>143.4</v>
      </c>
      <c r="T753" s="788">
        <f t="shared" si="94"/>
        <v>143</v>
      </c>
      <c r="U753" s="2">
        <v>141</v>
      </c>
      <c r="V753" s="2"/>
      <c r="W753" s="2">
        <v>140</v>
      </c>
      <c r="X753" s="2"/>
      <c r="Y753" s="2">
        <v>136.1</v>
      </c>
      <c r="Z753" s="2"/>
      <c r="AA753" s="2"/>
      <c r="AB753" s="2"/>
      <c r="AC753" s="2"/>
      <c r="AD753" s="2"/>
      <c r="AE753" s="2"/>
      <c r="AF753" s="2"/>
      <c r="AG753" s="23"/>
      <c r="AH753" s="1102"/>
      <c r="AI753" s="1102"/>
    </row>
    <row r="754" spans="1:35" x14ac:dyDescent="0.2">
      <c r="A754" s="367"/>
      <c r="B754" s="925"/>
      <c r="C754" s="1445"/>
      <c r="D754" s="932"/>
      <c r="E754" s="933"/>
      <c r="F754" s="940"/>
      <c r="G754" s="962"/>
      <c r="H754" s="1" t="s">
        <v>17</v>
      </c>
      <c r="I754" s="1431"/>
      <c r="J754" s="417">
        <v>145</v>
      </c>
      <c r="K754" s="4">
        <v>145</v>
      </c>
      <c r="L754" s="4">
        <v>145</v>
      </c>
      <c r="M754" s="4"/>
      <c r="N754" s="788">
        <f t="shared" si="91"/>
        <v>145</v>
      </c>
      <c r="O754" s="4">
        <v>145</v>
      </c>
      <c r="P754" s="4"/>
      <c r="Q754" s="4">
        <v>145</v>
      </c>
      <c r="R754" s="788">
        <f t="shared" si="92"/>
        <v>144.91800000000001</v>
      </c>
      <c r="S754" s="788">
        <f t="shared" si="93"/>
        <v>143.36000000000001</v>
      </c>
      <c r="T754" s="788">
        <f t="shared" si="94"/>
        <v>142.94999999999999</v>
      </c>
      <c r="U754" s="4">
        <v>140.9</v>
      </c>
      <c r="V754" s="4"/>
      <c r="W754" s="4">
        <v>138.19999999999999</v>
      </c>
      <c r="X754" s="4"/>
      <c r="Y754" s="4">
        <v>136.1</v>
      </c>
      <c r="Z754" s="4">
        <v>134.80000000000001</v>
      </c>
      <c r="AA754" s="4">
        <v>133</v>
      </c>
      <c r="AB754" s="4">
        <v>130.5</v>
      </c>
      <c r="AC754" s="4">
        <v>126.9</v>
      </c>
      <c r="AD754" s="4">
        <v>122</v>
      </c>
      <c r="AE754" s="4">
        <v>115.4</v>
      </c>
      <c r="AF754" s="4">
        <v>107</v>
      </c>
      <c r="AG754" s="25">
        <v>96.3</v>
      </c>
      <c r="AH754" s="1102"/>
      <c r="AI754" s="1102"/>
    </row>
    <row r="755" spans="1:35" x14ac:dyDescent="0.2">
      <c r="A755" s="367"/>
      <c r="B755" s="985"/>
      <c r="C755" s="1446"/>
      <c r="D755" s="945"/>
      <c r="E755" s="946"/>
      <c r="F755" s="948"/>
      <c r="G755" s="963"/>
      <c r="H755" s="1" t="s">
        <v>18</v>
      </c>
      <c r="I755" s="1431"/>
      <c r="J755" s="83"/>
      <c r="K755" s="5" t="s">
        <v>9</v>
      </c>
      <c r="L755" s="5"/>
      <c r="M755" s="5"/>
      <c r="N755" s="788" t="str">
        <f t="shared" si="91"/>
        <v/>
      </c>
      <c r="O755" s="5"/>
      <c r="P755" s="5"/>
      <c r="Q755" s="5"/>
      <c r="R755" s="788" t="str">
        <f t="shared" si="92"/>
        <v/>
      </c>
      <c r="S755" s="788" t="str">
        <f t="shared" si="93"/>
        <v/>
      </c>
      <c r="T755" s="788" t="str">
        <f t="shared" si="94"/>
        <v/>
      </c>
      <c r="U755" s="5"/>
      <c r="V755" s="5"/>
      <c r="W755" s="5"/>
      <c r="X755" s="5"/>
      <c r="Y755" s="5"/>
      <c r="Z755" s="5"/>
      <c r="AA755" s="5"/>
      <c r="AB755" s="5"/>
      <c r="AC755" s="5"/>
      <c r="AD755" s="5"/>
      <c r="AE755" s="5"/>
      <c r="AF755" s="5"/>
      <c r="AG755" s="24"/>
      <c r="AH755" s="1102"/>
      <c r="AI755" s="1102"/>
    </row>
    <row r="756" spans="1:35" x14ac:dyDescent="0.2">
      <c r="A756" s="367"/>
      <c r="B756" s="1185" t="s">
        <v>102</v>
      </c>
      <c r="C756" s="1186" t="s">
        <v>153</v>
      </c>
      <c r="D756" s="930" t="s">
        <v>75</v>
      </c>
      <c r="E756" s="931"/>
      <c r="F756" s="939" t="s">
        <v>540</v>
      </c>
      <c r="G756" s="961" t="s">
        <v>203</v>
      </c>
      <c r="H756" s="1">
        <v>2001</v>
      </c>
      <c r="I756" s="1431"/>
      <c r="J756" s="84">
        <v>145</v>
      </c>
      <c r="K756" s="2">
        <v>145</v>
      </c>
      <c r="L756" s="2">
        <v>145</v>
      </c>
      <c r="M756" s="2"/>
      <c r="N756" s="788">
        <f t="shared" si="91"/>
        <v>145</v>
      </c>
      <c r="O756" s="2">
        <v>145</v>
      </c>
      <c r="P756" s="2"/>
      <c r="Q756" s="2">
        <v>145</v>
      </c>
      <c r="R756" s="788">
        <f t="shared" si="92"/>
        <v>144.91800000000001</v>
      </c>
      <c r="S756" s="788">
        <f t="shared" si="93"/>
        <v>143.36000000000001</v>
      </c>
      <c r="T756" s="788">
        <f t="shared" si="94"/>
        <v>142.94999999999999</v>
      </c>
      <c r="U756" s="2">
        <v>140.9</v>
      </c>
      <c r="V756" s="2"/>
      <c r="W756" s="2">
        <v>138.19999999999999</v>
      </c>
      <c r="X756" s="2"/>
      <c r="Y756" s="2">
        <v>136.1</v>
      </c>
      <c r="Z756" s="2">
        <v>134.80000000000001</v>
      </c>
      <c r="AA756" s="2">
        <v>133</v>
      </c>
      <c r="AB756" s="2">
        <v>130.5</v>
      </c>
      <c r="AC756" s="2">
        <v>126.9</v>
      </c>
      <c r="AD756" s="2">
        <v>122</v>
      </c>
      <c r="AE756" s="2">
        <v>115.4</v>
      </c>
      <c r="AF756" s="2">
        <v>107</v>
      </c>
      <c r="AG756" s="23">
        <v>96.3</v>
      </c>
      <c r="AH756" s="1102"/>
      <c r="AI756" s="1102"/>
    </row>
    <row r="757" spans="1:35" x14ac:dyDescent="0.2">
      <c r="A757" s="367"/>
      <c r="B757" s="1155"/>
      <c r="C757" s="928"/>
      <c r="D757" s="932"/>
      <c r="E757" s="933"/>
      <c r="F757" s="940"/>
      <c r="G757" s="962"/>
      <c r="H757" s="1" t="s">
        <v>20</v>
      </c>
      <c r="I757" s="1431"/>
      <c r="J757" s="83"/>
      <c r="K757" s="5" t="s">
        <v>9</v>
      </c>
      <c r="L757" s="5"/>
      <c r="M757" s="5"/>
      <c r="N757" s="788" t="str">
        <f t="shared" si="91"/>
        <v/>
      </c>
      <c r="O757" s="5"/>
      <c r="P757" s="5"/>
      <c r="Q757" s="5"/>
      <c r="R757" s="788" t="str">
        <f t="shared" si="92"/>
        <v/>
      </c>
      <c r="S757" s="788" t="str">
        <f t="shared" si="93"/>
        <v/>
      </c>
      <c r="T757" s="788" t="str">
        <f t="shared" si="94"/>
        <v/>
      </c>
      <c r="U757" s="5"/>
      <c r="V757" s="5"/>
      <c r="W757" s="5"/>
      <c r="X757" s="5"/>
      <c r="Y757" s="5"/>
      <c r="Z757" s="5"/>
      <c r="AA757" s="5"/>
      <c r="AB757" s="5"/>
      <c r="AC757" s="5"/>
      <c r="AD757" s="5"/>
      <c r="AE757" s="5"/>
      <c r="AF757" s="5"/>
      <c r="AG757" s="24"/>
      <c r="AH757" s="1102"/>
      <c r="AI757" s="1102"/>
    </row>
    <row r="758" spans="1:35" x14ac:dyDescent="0.2">
      <c r="A758" s="367"/>
      <c r="B758" s="1156"/>
      <c r="C758" s="986"/>
      <c r="D758" s="945"/>
      <c r="E758" s="946"/>
      <c r="F758" s="948"/>
      <c r="G758" s="963"/>
      <c r="H758" s="1" t="s">
        <v>21</v>
      </c>
      <c r="I758" s="1431"/>
      <c r="J758" s="83"/>
      <c r="K758" s="5" t="s">
        <v>9</v>
      </c>
      <c r="L758" s="5"/>
      <c r="M758" s="5"/>
      <c r="N758" s="788" t="str">
        <f t="shared" si="91"/>
        <v/>
      </c>
      <c r="O758" s="5"/>
      <c r="P758" s="5"/>
      <c r="Q758" s="5"/>
      <c r="R758" s="788" t="str">
        <f t="shared" si="92"/>
        <v/>
      </c>
      <c r="S758" s="788" t="str">
        <f t="shared" si="93"/>
        <v/>
      </c>
      <c r="T758" s="788" t="str">
        <f t="shared" si="94"/>
        <v/>
      </c>
      <c r="U758" s="5"/>
      <c r="V758" s="5"/>
      <c r="W758" s="5"/>
      <c r="X758" s="5"/>
      <c r="Y758" s="5"/>
      <c r="Z758" s="5"/>
      <c r="AA758" s="5"/>
      <c r="AB758" s="5"/>
      <c r="AC758" s="5"/>
      <c r="AD758" s="5"/>
      <c r="AE758" s="5"/>
      <c r="AF758" s="5"/>
      <c r="AG758" s="24"/>
      <c r="AH758" s="1102"/>
      <c r="AI758" s="1102"/>
    </row>
    <row r="759" spans="1:35" x14ac:dyDescent="0.2">
      <c r="A759" s="367"/>
      <c r="B759" s="1185" t="s">
        <v>102</v>
      </c>
      <c r="C759" s="1186" t="s">
        <v>145</v>
      </c>
      <c r="D759" s="930" t="s">
        <v>75</v>
      </c>
      <c r="E759" s="931"/>
      <c r="F759" s="939" t="s">
        <v>540</v>
      </c>
      <c r="G759" s="961" t="s">
        <v>203</v>
      </c>
      <c r="H759" s="1">
        <v>2004</v>
      </c>
      <c r="I759" s="1431"/>
      <c r="J759" s="84">
        <v>145</v>
      </c>
      <c r="K759" s="2">
        <v>145</v>
      </c>
      <c r="L759" s="2">
        <v>145</v>
      </c>
      <c r="M759" s="2"/>
      <c r="N759" s="788">
        <f t="shared" si="91"/>
        <v>145</v>
      </c>
      <c r="O759" s="2">
        <v>145</v>
      </c>
      <c r="P759" s="2"/>
      <c r="Q759" s="2">
        <v>145</v>
      </c>
      <c r="R759" s="788">
        <f t="shared" si="92"/>
        <v>144.91800000000001</v>
      </c>
      <c r="S759" s="788">
        <f t="shared" si="93"/>
        <v>143.36000000000001</v>
      </c>
      <c r="T759" s="788">
        <f t="shared" si="94"/>
        <v>142.94999999999999</v>
      </c>
      <c r="U759" s="2">
        <v>140.9</v>
      </c>
      <c r="V759" s="2"/>
      <c r="W759" s="2">
        <v>138.19999999999999</v>
      </c>
      <c r="X759" s="2"/>
      <c r="Y759" s="2">
        <v>136.1</v>
      </c>
      <c r="Z759" s="2">
        <v>134.80000000000001</v>
      </c>
      <c r="AA759" s="2">
        <v>133</v>
      </c>
      <c r="AB759" s="2">
        <v>130.5</v>
      </c>
      <c r="AC759" s="2">
        <v>126.9</v>
      </c>
      <c r="AD759" s="2">
        <v>122</v>
      </c>
      <c r="AE759" s="2">
        <v>115.4</v>
      </c>
      <c r="AF759" s="2">
        <v>107</v>
      </c>
      <c r="AG759" s="23">
        <v>96.3</v>
      </c>
      <c r="AH759" s="1102"/>
      <c r="AI759" s="1102"/>
    </row>
    <row r="760" spans="1:35" x14ac:dyDescent="0.2">
      <c r="A760" s="367"/>
      <c r="B760" s="1155"/>
      <c r="C760" s="928"/>
      <c r="D760" s="932"/>
      <c r="E760" s="933"/>
      <c r="F760" s="940"/>
      <c r="G760" s="962"/>
      <c r="H760" s="1" t="s">
        <v>22</v>
      </c>
      <c r="I760" s="1431"/>
      <c r="J760" s="83"/>
      <c r="K760" s="5" t="s">
        <v>9</v>
      </c>
      <c r="L760" s="5"/>
      <c r="M760" s="5"/>
      <c r="N760" s="788" t="str">
        <f t="shared" si="91"/>
        <v/>
      </c>
      <c r="O760" s="5"/>
      <c r="P760" s="5"/>
      <c r="Q760" s="5"/>
      <c r="R760" s="788" t="str">
        <f t="shared" si="92"/>
        <v/>
      </c>
      <c r="S760" s="788" t="str">
        <f t="shared" si="93"/>
        <v/>
      </c>
      <c r="T760" s="788" t="str">
        <f t="shared" si="94"/>
        <v/>
      </c>
      <c r="U760" s="5"/>
      <c r="V760" s="5"/>
      <c r="W760" s="5"/>
      <c r="X760" s="5"/>
      <c r="Y760" s="5"/>
      <c r="Z760" s="5"/>
      <c r="AA760" s="5"/>
      <c r="AB760" s="5"/>
      <c r="AC760" s="5"/>
      <c r="AD760" s="5"/>
      <c r="AE760" s="5"/>
      <c r="AF760" s="5"/>
      <c r="AG760" s="24"/>
      <c r="AH760" s="1102"/>
      <c r="AI760" s="1102"/>
    </row>
    <row r="761" spans="1:35" x14ac:dyDescent="0.2">
      <c r="A761" s="367"/>
      <c r="B761" s="1156"/>
      <c r="C761" s="986"/>
      <c r="D761" s="945"/>
      <c r="E761" s="946"/>
      <c r="F761" s="948"/>
      <c r="G761" s="963"/>
      <c r="H761" s="1" t="s">
        <v>23</v>
      </c>
      <c r="I761" s="1431"/>
      <c r="J761" s="83"/>
      <c r="K761" s="5" t="s">
        <v>9</v>
      </c>
      <c r="L761" s="5"/>
      <c r="M761" s="5"/>
      <c r="N761" s="788" t="str">
        <f t="shared" si="91"/>
        <v/>
      </c>
      <c r="O761" s="5"/>
      <c r="P761" s="5"/>
      <c r="Q761" s="5"/>
      <c r="R761" s="788" t="str">
        <f t="shared" si="92"/>
        <v/>
      </c>
      <c r="S761" s="788" t="str">
        <f t="shared" si="93"/>
        <v/>
      </c>
      <c r="T761" s="788" t="str">
        <f t="shared" si="94"/>
        <v/>
      </c>
      <c r="U761" s="5"/>
      <c r="V761" s="5"/>
      <c r="W761" s="5"/>
      <c r="X761" s="5"/>
      <c r="Y761" s="5"/>
      <c r="Z761" s="5"/>
      <c r="AA761" s="5"/>
      <c r="AB761" s="5"/>
      <c r="AC761" s="5"/>
      <c r="AD761" s="5"/>
      <c r="AE761" s="5"/>
      <c r="AF761" s="5"/>
      <c r="AG761" s="24"/>
      <c r="AH761" s="1102"/>
      <c r="AI761" s="1102"/>
    </row>
    <row r="762" spans="1:35" ht="13.5" thickBot="1" x14ac:dyDescent="0.25">
      <c r="A762" s="367"/>
      <c r="B762" s="41" t="s">
        <v>102</v>
      </c>
      <c r="C762" s="42" t="s">
        <v>550</v>
      </c>
      <c r="D762" s="1176" t="s">
        <v>87</v>
      </c>
      <c r="E762" s="1158"/>
      <c r="F762" s="48" t="s">
        <v>540</v>
      </c>
      <c r="G762" s="441" t="s">
        <v>203</v>
      </c>
      <c r="H762" s="26">
        <v>2007</v>
      </c>
      <c r="I762" s="1432"/>
      <c r="J762" s="120">
        <v>145</v>
      </c>
      <c r="K762" s="116">
        <v>145</v>
      </c>
      <c r="L762" s="116">
        <v>145</v>
      </c>
      <c r="M762" s="116"/>
      <c r="N762" s="792">
        <f t="shared" si="91"/>
        <v>145</v>
      </c>
      <c r="O762" s="116">
        <v>145</v>
      </c>
      <c r="P762" s="116"/>
      <c r="Q762" s="116">
        <v>145</v>
      </c>
      <c r="R762" s="792">
        <f t="shared" si="92"/>
        <v>144.91800000000001</v>
      </c>
      <c r="S762" s="792">
        <f t="shared" si="93"/>
        <v>143.36000000000001</v>
      </c>
      <c r="T762" s="792">
        <f t="shared" si="94"/>
        <v>142.94999999999999</v>
      </c>
      <c r="U762" s="116">
        <v>140.9</v>
      </c>
      <c r="V762" s="116"/>
      <c r="W762" s="116">
        <v>138.19999999999999</v>
      </c>
      <c r="X762" s="116"/>
      <c r="Y762" s="116">
        <v>136.1</v>
      </c>
      <c r="Z762" s="116">
        <v>134.80000000000001</v>
      </c>
      <c r="AA762" s="116">
        <v>133</v>
      </c>
      <c r="AB762" s="116">
        <v>130.5</v>
      </c>
      <c r="AC762" s="116">
        <v>126.9</v>
      </c>
      <c r="AD762" s="116">
        <v>122</v>
      </c>
      <c r="AE762" s="116">
        <v>115.4</v>
      </c>
      <c r="AF762" s="116">
        <v>107</v>
      </c>
      <c r="AG762" s="117">
        <v>96.3</v>
      </c>
      <c r="AH762" s="1102"/>
      <c r="AI762" s="1102"/>
    </row>
    <row r="763" spans="1:35" ht="13.5" thickBot="1" x14ac:dyDescent="0.25">
      <c r="B763" s="1159"/>
      <c r="C763" s="1160"/>
      <c r="D763" s="1160"/>
      <c r="E763" s="1160"/>
      <c r="F763" s="1161"/>
      <c r="G763" s="912" t="s">
        <v>94</v>
      </c>
      <c r="H763" s="913"/>
      <c r="I763" s="913"/>
      <c r="J763" s="121">
        <f>MIN(J741:J762)</f>
        <v>145</v>
      </c>
      <c r="K763" s="49">
        <f t="shared" ref="K763:L763" si="95">MIN(K741:K762)</f>
        <v>145</v>
      </c>
      <c r="L763" s="49">
        <f t="shared" si="95"/>
        <v>145</v>
      </c>
      <c r="M763" s="49"/>
      <c r="N763" s="793">
        <f t="shared" si="91"/>
        <v>145</v>
      </c>
      <c r="O763" s="49">
        <f t="shared" ref="O763" si="96">MIN(O741:O762)</f>
        <v>145</v>
      </c>
      <c r="P763" s="49"/>
      <c r="Q763" s="49">
        <f t="shared" ref="Q763" si="97">MIN(Q741:Q762)</f>
        <v>145</v>
      </c>
      <c r="R763" s="793">
        <f t="shared" si="92"/>
        <v>144.91800000000001</v>
      </c>
      <c r="S763" s="793">
        <f t="shared" si="93"/>
        <v>143.36000000000001</v>
      </c>
      <c r="T763" s="793">
        <f t="shared" si="94"/>
        <v>142.94999999999999</v>
      </c>
      <c r="U763" s="49">
        <f t="shared" ref="U763" si="98">MIN(U741:U762)</f>
        <v>140.9</v>
      </c>
      <c r="V763" s="49"/>
      <c r="W763" s="49">
        <f t="shared" ref="W763" si="99">MIN(W741:W762)</f>
        <v>138.19999999999999</v>
      </c>
      <c r="X763" s="49"/>
      <c r="Y763" s="49">
        <f t="shared" ref="Y763:Z763" si="100">MIN(Y741:Y762)</f>
        <v>136.1</v>
      </c>
      <c r="Z763" s="49">
        <f t="shared" si="100"/>
        <v>134.80000000000001</v>
      </c>
      <c r="AA763" s="306"/>
      <c r="AB763" s="306"/>
      <c r="AC763" s="306"/>
      <c r="AD763" s="135"/>
      <c r="AE763" s="135"/>
      <c r="AF763" s="135"/>
      <c r="AG763" s="136"/>
      <c r="AH763" s="1103"/>
      <c r="AI763" s="1103"/>
    </row>
    <row r="764" spans="1:35" x14ac:dyDescent="0.2">
      <c r="B764" s="1402" t="s">
        <v>102</v>
      </c>
      <c r="C764" s="1208" t="s">
        <v>550</v>
      </c>
      <c r="D764" s="1520" t="s">
        <v>87</v>
      </c>
      <c r="E764" s="1521"/>
      <c r="F764" s="1407" t="s">
        <v>540</v>
      </c>
      <c r="G764" s="1546" t="s">
        <v>203</v>
      </c>
      <c r="H764" s="395" t="s">
        <v>558</v>
      </c>
      <c r="I764" s="1523"/>
      <c r="J764" s="537"/>
      <c r="K764" s="539" t="s">
        <v>9</v>
      </c>
      <c r="L764" s="539"/>
      <c r="M764" s="539"/>
      <c r="N764" s="788" t="str">
        <f t="shared" si="91"/>
        <v/>
      </c>
      <c r="O764" s="539"/>
      <c r="P764" s="539"/>
      <c r="Q764" s="539"/>
      <c r="R764" s="788" t="str">
        <f t="shared" si="92"/>
        <v/>
      </c>
      <c r="S764" s="788" t="str">
        <f t="shared" si="93"/>
        <v/>
      </c>
      <c r="T764" s="788" t="str">
        <f t="shared" si="94"/>
        <v/>
      </c>
      <c r="U764" s="539"/>
      <c r="V764" s="539"/>
      <c r="W764" s="539"/>
      <c r="X764" s="539"/>
      <c r="Y764" s="539"/>
      <c r="Z764" s="539"/>
      <c r="AA764" s="539"/>
      <c r="AB764" s="539"/>
      <c r="AC764" s="539"/>
      <c r="AD764" s="539"/>
      <c r="AE764" s="539"/>
      <c r="AF764" s="539"/>
      <c r="AG764" s="415"/>
      <c r="AH764" s="1149" t="s">
        <v>568</v>
      </c>
      <c r="AI764" s="1149" t="s">
        <v>569</v>
      </c>
    </row>
    <row r="765" spans="1:35" x14ac:dyDescent="0.2">
      <c r="B765" s="1403"/>
      <c r="C765" s="1267"/>
      <c r="D765" s="1522"/>
      <c r="E765" s="1522"/>
      <c r="F765" s="1408"/>
      <c r="G765" s="1547"/>
      <c r="H765" s="399" t="s">
        <v>559</v>
      </c>
      <c r="I765" s="1524"/>
      <c r="J765" s="513"/>
      <c r="K765" s="494" t="s">
        <v>9</v>
      </c>
      <c r="L765" s="494"/>
      <c r="M765" s="494"/>
      <c r="N765" s="788" t="str">
        <f t="shared" si="91"/>
        <v/>
      </c>
      <c r="O765" s="494"/>
      <c r="P765" s="494"/>
      <c r="Q765" s="494"/>
      <c r="R765" s="788" t="str">
        <f t="shared" si="92"/>
        <v/>
      </c>
      <c r="S765" s="788" t="str">
        <f t="shared" si="93"/>
        <v/>
      </c>
      <c r="T765" s="788" t="str">
        <f t="shared" si="94"/>
        <v/>
      </c>
      <c r="U765" s="494"/>
      <c r="V765" s="494"/>
      <c r="W765" s="494"/>
      <c r="X765" s="494"/>
      <c r="Y765" s="494"/>
      <c r="Z765" s="494"/>
      <c r="AA765" s="494"/>
      <c r="AB765" s="494"/>
      <c r="AC765" s="494"/>
      <c r="AD765" s="494"/>
      <c r="AE765" s="494"/>
      <c r="AF765" s="494"/>
      <c r="AG765" s="24"/>
      <c r="AH765" s="1102"/>
      <c r="AI765" s="1102"/>
    </row>
    <row r="766" spans="1:35" ht="13.5" thickBot="1" x14ac:dyDescent="0.25">
      <c r="B766" s="408" t="s">
        <v>102</v>
      </c>
      <c r="C766" s="394" t="s">
        <v>189</v>
      </c>
      <c r="D766" s="1412" t="s">
        <v>87</v>
      </c>
      <c r="E766" s="1413"/>
      <c r="F766" s="420" t="s">
        <v>540</v>
      </c>
      <c r="G766" s="408" t="s">
        <v>203</v>
      </c>
      <c r="H766" s="26">
        <v>2010</v>
      </c>
      <c r="I766" s="1525"/>
      <c r="J766" s="533">
        <v>145</v>
      </c>
      <c r="K766" s="504">
        <v>145</v>
      </c>
      <c r="L766" s="504"/>
      <c r="M766" s="504"/>
      <c r="N766" s="788" t="str">
        <f t="shared" si="91"/>
        <v/>
      </c>
      <c r="O766" s="504">
        <v>145</v>
      </c>
      <c r="P766" s="504"/>
      <c r="Q766" s="504">
        <v>145</v>
      </c>
      <c r="R766" s="788">
        <f t="shared" si="92"/>
        <v>144.91800000000001</v>
      </c>
      <c r="S766" s="788">
        <f t="shared" si="93"/>
        <v>143.36000000000001</v>
      </c>
      <c r="T766" s="788">
        <f t="shared" si="94"/>
        <v>142.94999999999999</v>
      </c>
      <c r="U766" s="504">
        <v>140.9</v>
      </c>
      <c r="V766" s="504"/>
      <c r="W766" s="504">
        <v>138.19999999999999</v>
      </c>
      <c r="X766" s="504"/>
      <c r="Y766" s="504">
        <v>136.1</v>
      </c>
      <c r="Z766" s="504">
        <v>134.80000000000001</v>
      </c>
      <c r="AA766" s="504">
        <v>133</v>
      </c>
      <c r="AB766" s="504">
        <v>130.5</v>
      </c>
      <c r="AC766" s="504">
        <v>126.9</v>
      </c>
      <c r="AD766" s="504">
        <v>122</v>
      </c>
      <c r="AE766" s="504">
        <v>115.4</v>
      </c>
      <c r="AF766" s="504">
        <v>107</v>
      </c>
      <c r="AG766" s="505">
        <v>96.3</v>
      </c>
      <c r="AH766" s="1103"/>
      <c r="AI766" s="1103"/>
    </row>
    <row r="768" spans="1:35" ht="13.5" thickBot="1" x14ac:dyDescent="0.25"/>
    <row r="769" spans="1:35" ht="12.75" customHeight="1" x14ac:dyDescent="0.2">
      <c r="A769" s="367"/>
      <c r="B769" s="915"/>
      <c r="C769" s="916"/>
      <c r="D769" s="916"/>
      <c r="E769" s="916"/>
      <c r="F769" s="916"/>
      <c r="G769" s="916"/>
      <c r="H769" s="916"/>
      <c r="I769" s="917"/>
      <c r="J769" s="921" t="s">
        <v>95</v>
      </c>
      <c r="K769" s="922"/>
      <c r="L769" s="922"/>
      <c r="M769" s="922"/>
      <c r="N769" s="922"/>
      <c r="O769" s="922"/>
      <c r="P769" s="922"/>
      <c r="Q769" s="922"/>
      <c r="R769" s="922"/>
      <c r="S769" s="922"/>
      <c r="T769" s="922"/>
      <c r="U769" s="922"/>
      <c r="V769" s="922"/>
      <c r="W769" s="922"/>
      <c r="X769" s="922"/>
      <c r="Y769" s="922"/>
      <c r="Z769" s="922"/>
      <c r="AA769" s="922"/>
      <c r="AB769" s="922"/>
      <c r="AC769" s="922"/>
      <c r="AD769" s="922"/>
      <c r="AE769" s="922"/>
      <c r="AF769" s="922"/>
      <c r="AG769" s="923"/>
      <c r="AH769" s="1414" t="s">
        <v>571</v>
      </c>
      <c r="AI769" s="968" t="s">
        <v>572</v>
      </c>
    </row>
    <row r="770" spans="1:35" ht="13.5" thickBot="1" x14ac:dyDescent="0.25">
      <c r="A770" s="367"/>
      <c r="B770" s="918"/>
      <c r="C770" s="919"/>
      <c r="D770" s="919"/>
      <c r="E770" s="919"/>
      <c r="F770" s="919"/>
      <c r="G770" s="919"/>
      <c r="H770" s="919"/>
      <c r="I770" s="920"/>
      <c r="J770" s="949" t="s">
        <v>168</v>
      </c>
      <c r="K770" s="950"/>
      <c r="L770" s="950"/>
      <c r="M770" s="950"/>
      <c r="N770" s="950"/>
      <c r="O770" s="950"/>
      <c r="P770" s="950"/>
      <c r="Q770" s="950"/>
      <c r="R770" s="950"/>
      <c r="S770" s="950"/>
      <c r="T770" s="950"/>
      <c r="U770" s="950"/>
      <c r="V770" s="950"/>
      <c r="W770" s="950"/>
      <c r="X770" s="950"/>
      <c r="Y770" s="950"/>
      <c r="Z770" s="950"/>
      <c r="AA770" s="950"/>
      <c r="AB770" s="950"/>
      <c r="AC770" s="950"/>
      <c r="AD770" s="950"/>
      <c r="AE770" s="950"/>
      <c r="AF770" s="950"/>
      <c r="AG770" s="951"/>
      <c r="AH770" s="1415"/>
      <c r="AI770" s="1345"/>
    </row>
    <row r="771" spans="1:35" ht="13.5" thickBot="1" x14ac:dyDescent="0.25">
      <c r="A771" s="367"/>
      <c r="B771" s="51" t="s">
        <v>41</v>
      </c>
      <c r="C771" s="52" t="s">
        <v>42</v>
      </c>
      <c r="D771" s="971" t="s">
        <v>43</v>
      </c>
      <c r="E771" s="972"/>
      <c r="F771" s="53" t="s">
        <v>47</v>
      </c>
      <c r="G771" s="54" t="s">
        <v>30</v>
      </c>
      <c r="H771" s="55" t="s">
        <v>31</v>
      </c>
      <c r="I771" s="86" t="s">
        <v>2</v>
      </c>
      <c r="J771" s="87" t="s">
        <v>3</v>
      </c>
      <c r="K771" s="88" t="s">
        <v>5</v>
      </c>
      <c r="L771" s="89">
        <v>100</v>
      </c>
      <c r="M771" s="55">
        <v>150</v>
      </c>
      <c r="N771" s="783">
        <v>176</v>
      </c>
      <c r="O771" s="55">
        <v>200</v>
      </c>
      <c r="P771" s="55">
        <v>250</v>
      </c>
      <c r="Q771" s="55">
        <v>300</v>
      </c>
      <c r="R771" s="783">
        <v>302</v>
      </c>
      <c r="S771" s="783">
        <v>340</v>
      </c>
      <c r="T771" s="55">
        <v>350</v>
      </c>
      <c r="U771" s="55">
        <v>400</v>
      </c>
      <c r="V771" s="55">
        <v>450</v>
      </c>
      <c r="W771" s="55">
        <v>500</v>
      </c>
      <c r="X771" s="55">
        <v>550</v>
      </c>
      <c r="Y771" s="55">
        <v>600</v>
      </c>
      <c r="Z771" s="55">
        <v>650</v>
      </c>
      <c r="AA771" s="55">
        <v>700</v>
      </c>
      <c r="AB771" s="55">
        <v>750</v>
      </c>
      <c r="AC771" s="55">
        <v>800</v>
      </c>
      <c r="AD771" s="55">
        <v>850</v>
      </c>
      <c r="AE771" s="55">
        <v>900</v>
      </c>
      <c r="AF771" s="55">
        <v>950</v>
      </c>
      <c r="AG771" s="86">
        <v>1000</v>
      </c>
      <c r="AH771" s="1415"/>
      <c r="AI771" s="1345"/>
    </row>
    <row r="772" spans="1:35" x14ac:dyDescent="0.2">
      <c r="A772" s="367"/>
      <c r="B772" s="1188" t="s">
        <v>106</v>
      </c>
      <c r="C772" s="1189" t="s">
        <v>199</v>
      </c>
      <c r="D772" s="1006" t="s">
        <v>74</v>
      </c>
      <c r="E772" s="1007"/>
      <c r="F772" s="1285" t="s">
        <v>96</v>
      </c>
      <c r="G772" s="1179" t="s">
        <v>203</v>
      </c>
      <c r="H772" s="19">
        <v>1989</v>
      </c>
      <c r="I772" s="1430" t="s">
        <v>646</v>
      </c>
      <c r="J772" s="90">
        <v>140</v>
      </c>
      <c r="K772" s="19"/>
      <c r="L772" s="20">
        <v>140</v>
      </c>
      <c r="M772" s="20"/>
      <c r="N772" s="788">
        <f>IF(M772="",IF(L772="","",(L772-(L772-O772)/($O$5-$L$5)*($N$5-$L$5))),(M772-(M772-O772)/($O$5-$M$5)*($N$5-$M$5)))</f>
        <v>140</v>
      </c>
      <c r="O772" s="20">
        <v>140</v>
      </c>
      <c r="P772" s="20"/>
      <c r="Q772" s="20">
        <v>140</v>
      </c>
      <c r="R772" s="788">
        <f>IF(Q772="","",(Q772-(Q772-U772)/($U$5-$Q$5)*($R$5-$Q$5)))</f>
        <v>139.92599999999999</v>
      </c>
      <c r="S772" s="788">
        <f>IF(Q772="","",(Q772-(Q772-U772)/($U$5-$Q$5)*($S$5-$Q$5)))</f>
        <v>138.52000000000001</v>
      </c>
      <c r="T772" s="20"/>
      <c r="U772" s="20">
        <v>136.30000000000001</v>
      </c>
      <c r="V772" s="20"/>
      <c r="W772" s="20">
        <v>133.19999999999999</v>
      </c>
      <c r="X772" s="20"/>
      <c r="Y772" s="20">
        <v>131.4</v>
      </c>
      <c r="Z772" s="20"/>
      <c r="AA772" s="20"/>
      <c r="AB772" s="20"/>
      <c r="AC772" s="20"/>
      <c r="AD772" s="20"/>
      <c r="AE772" s="20"/>
      <c r="AF772" s="20"/>
      <c r="AG772" s="21"/>
      <c r="AH772" s="1415"/>
      <c r="AI772" s="1345"/>
    </row>
    <row r="773" spans="1:35" x14ac:dyDescent="0.2">
      <c r="A773" s="367"/>
      <c r="B773" s="925"/>
      <c r="C773" s="928"/>
      <c r="D773" s="932"/>
      <c r="E773" s="933"/>
      <c r="F773" s="940"/>
      <c r="G773" s="962"/>
      <c r="H773" s="1" t="s">
        <v>32</v>
      </c>
      <c r="I773" s="1431"/>
      <c r="J773" s="83"/>
      <c r="K773" s="5" t="s">
        <v>9</v>
      </c>
      <c r="L773" s="5"/>
      <c r="M773" s="5"/>
      <c r="N773" s="788" t="str">
        <f t="shared" ref="N773:N797" si="101">IF(M773="",IF(L773="","",(L773-(L773-O773)/($O$5-$L$5)*($N$5-$L$5))),(M773-(M773-O773)/($O$5-$M$5)*($N$5-$M$5)))</f>
        <v/>
      </c>
      <c r="O773" s="5"/>
      <c r="P773" s="5"/>
      <c r="Q773" s="5"/>
      <c r="R773" s="788" t="str">
        <f t="shared" ref="R773:R797" si="102">IF(Q773="","",(Q773-(Q773-U773)/($U$5-$Q$5)*($R$5-$Q$5)))</f>
        <v/>
      </c>
      <c r="S773" s="788" t="str">
        <f t="shared" ref="S773:S797" si="103">IF(Q773="","",(Q773-(Q773-U773)/($U$5-$Q$5)*($S$5-$Q$5)))</f>
        <v/>
      </c>
      <c r="T773" s="5"/>
      <c r="U773" s="5"/>
      <c r="V773" s="5"/>
      <c r="W773" s="5"/>
      <c r="X773" s="5"/>
      <c r="Y773" s="5"/>
      <c r="Z773" s="4"/>
      <c r="AA773" s="4"/>
      <c r="AB773" s="4"/>
      <c r="AC773" s="4"/>
      <c r="AD773" s="4"/>
      <c r="AE773" s="4"/>
      <c r="AF773" s="4"/>
      <c r="AG773" s="25"/>
      <c r="AH773" s="1415"/>
      <c r="AI773" s="1345"/>
    </row>
    <row r="774" spans="1:35" x14ac:dyDescent="0.2">
      <c r="A774" s="367"/>
      <c r="B774" s="925"/>
      <c r="C774" s="928"/>
      <c r="D774" s="932"/>
      <c r="E774" s="933"/>
      <c r="F774" s="940"/>
      <c r="G774" s="962"/>
      <c r="H774" s="1" t="s">
        <v>35</v>
      </c>
      <c r="I774" s="1431"/>
      <c r="J774" s="83"/>
      <c r="K774" s="5" t="s">
        <v>9</v>
      </c>
      <c r="L774" s="5"/>
      <c r="M774" s="5"/>
      <c r="N774" s="788" t="str">
        <f t="shared" si="101"/>
        <v/>
      </c>
      <c r="O774" s="5"/>
      <c r="P774" s="5"/>
      <c r="Q774" s="5"/>
      <c r="R774" s="788" t="str">
        <f t="shared" si="102"/>
        <v/>
      </c>
      <c r="S774" s="788" t="str">
        <f t="shared" si="103"/>
        <v/>
      </c>
      <c r="T774" s="5"/>
      <c r="U774" s="5"/>
      <c r="V774" s="5"/>
      <c r="W774" s="5"/>
      <c r="X774" s="5"/>
      <c r="Y774" s="5"/>
      <c r="Z774" s="4"/>
      <c r="AA774" s="4"/>
      <c r="AB774" s="4"/>
      <c r="AC774" s="4"/>
      <c r="AD774" s="4"/>
      <c r="AE774" s="4"/>
      <c r="AF774" s="4"/>
      <c r="AG774" s="25"/>
      <c r="AH774" s="1415"/>
      <c r="AI774" s="1345"/>
    </row>
    <row r="775" spans="1:35" x14ac:dyDescent="0.2">
      <c r="A775" s="367"/>
      <c r="B775" s="985"/>
      <c r="C775" s="986"/>
      <c r="D775" s="945"/>
      <c r="E775" s="946"/>
      <c r="F775" s="948"/>
      <c r="G775" s="963"/>
      <c r="H775" s="1" t="s">
        <v>10</v>
      </c>
      <c r="I775" s="1431"/>
      <c r="J775" s="83"/>
      <c r="K775" s="5" t="s">
        <v>9</v>
      </c>
      <c r="L775" s="5"/>
      <c r="M775" s="5"/>
      <c r="N775" s="788" t="str">
        <f t="shared" si="101"/>
        <v/>
      </c>
      <c r="O775" s="5"/>
      <c r="P775" s="5"/>
      <c r="Q775" s="5"/>
      <c r="R775" s="788" t="str">
        <f t="shared" si="102"/>
        <v/>
      </c>
      <c r="S775" s="788" t="str">
        <f t="shared" si="103"/>
        <v/>
      </c>
      <c r="T775" s="5"/>
      <c r="U775" s="5"/>
      <c r="V775" s="5"/>
      <c r="W775" s="5"/>
      <c r="X775" s="5"/>
      <c r="Y775" s="5"/>
      <c r="Z775" s="4"/>
      <c r="AA775" s="4"/>
      <c r="AB775" s="4"/>
      <c r="AC775" s="4"/>
      <c r="AD775" s="4"/>
      <c r="AE775" s="4"/>
      <c r="AF775" s="4"/>
      <c r="AG775" s="25"/>
      <c r="AH775" s="1415"/>
      <c r="AI775" s="1345"/>
    </row>
    <row r="776" spans="1:35" x14ac:dyDescent="0.2">
      <c r="A776" s="367"/>
      <c r="B776" s="924" t="s">
        <v>102</v>
      </c>
      <c r="C776" s="927" t="s">
        <v>104</v>
      </c>
      <c r="D776" s="930" t="s">
        <v>75</v>
      </c>
      <c r="E776" s="931"/>
      <c r="F776" s="939" t="s">
        <v>540</v>
      </c>
      <c r="G776" s="961" t="s">
        <v>203</v>
      </c>
      <c r="H776" s="1">
        <v>1992</v>
      </c>
      <c r="I776" s="1431"/>
      <c r="J776" s="84">
        <v>140</v>
      </c>
      <c r="K776" s="2">
        <v>140</v>
      </c>
      <c r="L776" s="2"/>
      <c r="M776" s="2"/>
      <c r="N776" s="788" t="str">
        <f t="shared" si="101"/>
        <v/>
      </c>
      <c r="O776" s="2">
        <v>140</v>
      </c>
      <c r="P776" s="2"/>
      <c r="Q776" s="2">
        <v>140</v>
      </c>
      <c r="R776" s="788">
        <f t="shared" si="102"/>
        <v>139.92599999999999</v>
      </c>
      <c r="S776" s="788">
        <f t="shared" si="103"/>
        <v>138.52000000000001</v>
      </c>
      <c r="T776" s="2"/>
      <c r="U776" s="2">
        <v>136.30000000000001</v>
      </c>
      <c r="V776" s="2"/>
      <c r="W776" s="2">
        <v>133.19999999999999</v>
      </c>
      <c r="X776" s="2"/>
      <c r="Y776" s="2">
        <v>131.4</v>
      </c>
      <c r="Z776" s="2"/>
      <c r="AA776" s="2"/>
      <c r="AB776" s="2"/>
      <c r="AC776" s="2"/>
      <c r="AD776" s="2"/>
      <c r="AE776" s="2"/>
      <c r="AF776" s="2"/>
      <c r="AG776" s="23"/>
      <c r="AH776" s="1415"/>
      <c r="AI776" s="1345"/>
    </row>
    <row r="777" spans="1:35" x14ac:dyDescent="0.2">
      <c r="A777" s="367"/>
      <c r="B777" s="925"/>
      <c r="C777" s="928"/>
      <c r="D777" s="932"/>
      <c r="E777" s="933"/>
      <c r="F777" s="940"/>
      <c r="G777" s="962"/>
      <c r="H777" s="1" t="s">
        <v>11</v>
      </c>
      <c r="I777" s="1431"/>
      <c r="J777" s="83"/>
      <c r="K777" s="5" t="s">
        <v>9</v>
      </c>
      <c r="L777" s="5"/>
      <c r="M777" s="5"/>
      <c r="N777" s="788" t="str">
        <f t="shared" si="101"/>
        <v/>
      </c>
      <c r="O777" s="5"/>
      <c r="P777" s="5"/>
      <c r="Q777" s="5"/>
      <c r="R777" s="788" t="str">
        <f t="shared" si="102"/>
        <v/>
      </c>
      <c r="S777" s="788" t="str">
        <f t="shared" si="103"/>
        <v/>
      </c>
      <c r="T777" s="5"/>
      <c r="U777" s="5"/>
      <c r="V777" s="5"/>
      <c r="W777" s="5"/>
      <c r="X777" s="5"/>
      <c r="Y777" s="5"/>
      <c r="Z777" s="4"/>
      <c r="AA777" s="4"/>
      <c r="AB777" s="4"/>
      <c r="AC777" s="4"/>
      <c r="AD777" s="4"/>
      <c r="AE777" s="4"/>
      <c r="AF777" s="4"/>
      <c r="AG777" s="25"/>
      <c r="AH777" s="1415"/>
      <c r="AI777" s="1345"/>
    </row>
    <row r="778" spans="1:35" x14ac:dyDescent="0.2">
      <c r="A778" s="367"/>
      <c r="B778" s="925"/>
      <c r="C778" s="928"/>
      <c r="D778" s="932"/>
      <c r="E778" s="933"/>
      <c r="F778" s="940"/>
      <c r="G778" s="962"/>
      <c r="H778" s="1" t="s">
        <v>12</v>
      </c>
      <c r="I778" s="1431"/>
      <c r="J778" s="83"/>
      <c r="K778" s="5" t="s">
        <v>9</v>
      </c>
      <c r="L778" s="5"/>
      <c r="M778" s="5"/>
      <c r="N778" s="788" t="str">
        <f t="shared" si="101"/>
        <v/>
      </c>
      <c r="O778" s="5"/>
      <c r="P778" s="5"/>
      <c r="Q778" s="5"/>
      <c r="R778" s="788" t="str">
        <f t="shared" si="102"/>
        <v/>
      </c>
      <c r="S778" s="788" t="str">
        <f t="shared" si="103"/>
        <v/>
      </c>
      <c r="T778" s="5"/>
      <c r="U778" s="5"/>
      <c r="V778" s="5"/>
      <c r="W778" s="5"/>
      <c r="X778" s="5"/>
      <c r="Y778" s="5"/>
      <c r="Z778" s="4"/>
      <c r="AA778" s="4"/>
      <c r="AB778" s="4"/>
      <c r="AC778" s="4"/>
      <c r="AD778" s="4"/>
      <c r="AE778" s="4"/>
      <c r="AF778" s="4"/>
      <c r="AG778" s="25"/>
      <c r="AH778" s="1415"/>
      <c r="AI778" s="1345"/>
    </row>
    <row r="779" spans="1:35" x14ac:dyDescent="0.2">
      <c r="A779" s="367"/>
      <c r="B779" s="985"/>
      <c r="C779" s="986"/>
      <c r="D779" s="945"/>
      <c r="E779" s="946"/>
      <c r="F779" s="948"/>
      <c r="G779" s="963"/>
      <c r="H779" s="1" t="s">
        <v>13</v>
      </c>
      <c r="I779" s="1431"/>
      <c r="J779" s="83"/>
      <c r="K779" s="5" t="s">
        <v>9</v>
      </c>
      <c r="L779" s="5"/>
      <c r="M779" s="5"/>
      <c r="N779" s="788" t="str">
        <f t="shared" si="101"/>
        <v/>
      </c>
      <c r="O779" s="5"/>
      <c r="P779" s="5"/>
      <c r="Q779" s="5"/>
      <c r="R779" s="788" t="str">
        <f t="shared" si="102"/>
        <v/>
      </c>
      <c r="S779" s="788" t="str">
        <f t="shared" si="103"/>
        <v/>
      </c>
      <c r="T779" s="5"/>
      <c r="U779" s="5"/>
      <c r="V779" s="5"/>
      <c r="W779" s="5"/>
      <c r="X779" s="5"/>
      <c r="Y779" s="5"/>
      <c r="Z779" s="4"/>
      <c r="AA779" s="4"/>
      <c r="AB779" s="4"/>
      <c r="AC779" s="4"/>
      <c r="AD779" s="4"/>
      <c r="AE779" s="4"/>
      <c r="AF779" s="4"/>
      <c r="AG779" s="25"/>
      <c r="AH779" s="1415"/>
      <c r="AI779" s="1345"/>
    </row>
    <row r="780" spans="1:35" x14ac:dyDescent="0.2">
      <c r="A780" s="367"/>
      <c r="B780" s="924" t="s">
        <v>102</v>
      </c>
      <c r="C780" s="927" t="s">
        <v>200</v>
      </c>
      <c r="D780" s="930" t="s">
        <v>117</v>
      </c>
      <c r="E780" s="931"/>
      <c r="F780" s="939" t="s">
        <v>540</v>
      </c>
      <c r="G780" s="961" t="s">
        <v>203</v>
      </c>
      <c r="H780" s="1">
        <v>1995</v>
      </c>
      <c r="I780" s="1431"/>
      <c r="J780" s="84">
        <v>140</v>
      </c>
      <c r="K780" s="2">
        <v>140</v>
      </c>
      <c r="L780" s="2"/>
      <c r="M780" s="2"/>
      <c r="N780" s="788" t="str">
        <f t="shared" si="101"/>
        <v/>
      </c>
      <c r="O780" s="2">
        <v>140</v>
      </c>
      <c r="P780" s="2"/>
      <c r="Q780" s="2">
        <v>140</v>
      </c>
      <c r="R780" s="788">
        <f t="shared" si="102"/>
        <v>139.92599999999999</v>
      </c>
      <c r="S780" s="788">
        <f t="shared" si="103"/>
        <v>138.52000000000001</v>
      </c>
      <c r="T780" s="2"/>
      <c r="U780" s="2">
        <v>136.30000000000001</v>
      </c>
      <c r="V780" s="2"/>
      <c r="W780" s="2">
        <v>133.19999999999999</v>
      </c>
      <c r="X780" s="2"/>
      <c r="Y780" s="2">
        <v>131.4</v>
      </c>
      <c r="Z780" s="2"/>
      <c r="AA780" s="2"/>
      <c r="AB780" s="2"/>
      <c r="AC780" s="2"/>
      <c r="AD780" s="2"/>
      <c r="AE780" s="2"/>
      <c r="AF780" s="2"/>
      <c r="AG780" s="23"/>
      <c r="AH780" s="1415"/>
      <c r="AI780" s="1345"/>
    </row>
    <row r="781" spans="1:35" x14ac:dyDescent="0.2">
      <c r="A781" s="367"/>
      <c r="B781" s="925"/>
      <c r="C781" s="928"/>
      <c r="D781" s="932"/>
      <c r="E781" s="933"/>
      <c r="F781" s="940"/>
      <c r="G781" s="962"/>
      <c r="H781" s="1" t="s">
        <v>26</v>
      </c>
      <c r="I781" s="1431"/>
      <c r="J781" s="83"/>
      <c r="K781" s="5" t="s">
        <v>9</v>
      </c>
      <c r="L781" s="5"/>
      <c r="M781" s="5"/>
      <c r="N781" s="788" t="str">
        <f t="shared" si="101"/>
        <v/>
      </c>
      <c r="O781" s="5"/>
      <c r="P781" s="5"/>
      <c r="Q781" s="5"/>
      <c r="R781" s="788" t="str">
        <f t="shared" si="102"/>
        <v/>
      </c>
      <c r="S781" s="788" t="str">
        <f t="shared" si="103"/>
        <v/>
      </c>
      <c r="T781" s="5"/>
      <c r="U781" s="5"/>
      <c r="V781" s="5"/>
      <c r="W781" s="5"/>
      <c r="X781" s="5"/>
      <c r="Y781" s="5"/>
      <c r="Z781" s="4"/>
      <c r="AA781" s="4"/>
      <c r="AB781" s="4"/>
      <c r="AC781" s="4"/>
      <c r="AD781" s="4"/>
      <c r="AE781" s="4"/>
      <c r="AF781" s="4"/>
      <c r="AG781" s="25"/>
      <c r="AH781" s="1415"/>
      <c r="AI781" s="1345"/>
    </row>
    <row r="782" spans="1:35" x14ac:dyDescent="0.2">
      <c r="A782" s="367"/>
      <c r="B782" s="925"/>
      <c r="C782" s="928"/>
      <c r="D782" s="932"/>
      <c r="E782" s="933"/>
      <c r="F782" s="940"/>
      <c r="G782" s="962"/>
      <c r="H782" s="1" t="s">
        <v>15</v>
      </c>
      <c r="I782" s="1431"/>
      <c r="J782" s="83"/>
      <c r="K782" s="5" t="s">
        <v>9</v>
      </c>
      <c r="L782" s="5"/>
      <c r="M782" s="5"/>
      <c r="N782" s="788" t="str">
        <f t="shared" si="101"/>
        <v/>
      </c>
      <c r="O782" s="5"/>
      <c r="P782" s="5"/>
      <c r="Q782" s="5"/>
      <c r="R782" s="788" t="str">
        <f t="shared" si="102"/>
        <v/>
      </c>
      <c r="S782" s="788" t="str">
        <f t="shared" si="103"/>
        <v/>
      </c>
      <c r="T782" s="5"/>
      <c r="U782" s="5"/>
      <c r="V782" s="5"/>
      <c r="W782" s="5"/>
      <c r="X782" s="5"/>
      <c r="Y782" s="5"/>
      <c r="Z782" s="4"/>
      <c r="AA782" s="4"/>
      <c r="AB782" s="4"/>
      <c r="AC782" s="4"/>
      <c r="AD782" s="4"/>
      <c r="AE782" s="4"/>
      <c r="AF782" s="4"/>
      <c r="AG782" s="25"/>
      <c r="AH782" s="1415"/>
      <c r="AI782" s="1345"/>
    </row>
    <row r="783" spans="1:35" x14ac:dyDescent="0.2">
      <c r="A783" s="367"/>
      <c r="B783" s="985"/>
      <c r="C783" s="986"/>
      <c r="D783" s="945"/>
      <c r="E783" s="946"/>
      <c r="F783" s="948"/>
      <c r="G783" s="963"/>
      <c r="H783" s="1" t="s">
        <v>27</v>
      </c>
      <c r="I783" s="1431"/>
      <c r="J783" s="83"/>
      <c r="K783" s="5" t="s">
        <v>9</v>
      </c>
      <c r="L783" s="5"/>
      <c r="M783" s="5"/>
      <c r="N783" s="788" t="str">
        <f t="shared" si="101"/>
        <v/>
      </c>
      <c r="O783" s="5"/>
      <c r="P783" s="5"/>
      <c r="Q783" s="5"/>
      <c r="R783" s="788" t="str">
        <f t="shared" si="102"/>
        <v/>
      </c>
      <c r="S783" s="788" t="str">
        <f t="shared" si="103"/>
        <v/>
      </c>
      <c r="T783" s="5"/>
      <c r="U783" s="5"/>
      <c r="V783" s="5"/>
      <c r="W783" s="5"/>
      <c r="X783" s="5"/>
      <c r="Y783" s="5"/>
      <c r="Z783" s="4"/>
      <c r="AA783" s="4"/>
      <c r="AB783" s="4"/>
      <c r="AC783" s="4"/>
      <c r="AD783" s="4"/>
      <c r="AE783" s="4"/>
      <c r="AF783" s="4"/>
      <c r="AG783" s="25"/>
      <c r="AH783" s="1415"/>
      <c r="AI783" s="1345"/>
    </row>
    <row r="784" spans="1:35" x14ac:dyDescent="0.2">
      <c r="A784" s="367"/>
      <c r="B784" s="924" t="s">
        <v>102</v>
      </c>
      <c r="C784" s="1186" t="s">
        <v>144</v>
      </c>
      <c r="D784" s="930" t="s">
        <v>75</v>
      </c>
      <c r="E784" s="931"/>
      <c r="F784" s="939" t="s">
        <v>540</v>
      </c>
      <c r="G784" s="961" t="s">
        <v>203</v>
      </c>
      <c r="H784" s="1">
        <v>1998</v>
      </c>
      <c r="I784" s="1431"/>
      <c r="J784" s="84">
        <v>140</v>
      </c>
      <c r="K784" s="2">
        <v>140</v>
      </c>
      <c r="L784" s="2"/>
      <c r="M784" s="2"/>
      <c r="N784" s="788" t="str">
        <f t="shared" si="101"/>
        <v/>
      </c>
      <c r="O784" s="2">
        <v>140</v>
      </c>
      <c r="P784" s="2"/>
      <c r="Q784" s="2">
        <v>140</v>
      </c>
      <c r="R784" s="788">
        <f t="shared" si="102"/>
        <v>139.92599999999999</v>
      </c>
      <c r="S784" s="788">
        <f t="shared" si="103"/>
        <v>138.52000000000001</v>
      </c>
      <c r="T784" s="2"/>
      <c r="U784" s="2">
        <v>136.30000000000001</v>
      </c>
      <c r="V784" s="2"/>
      <c r="W784" s="2">
        <v>133.19999999999999</v>
      </c>
      <c r="X784" s="2"/>
      <c r="Y784" s="2">
        <v>131.4</v>
      </c>
      <c r="Z784" s="2"/>
      <c r="AA784" s="2"/>
      <c r="AB784" s="2"/>
      <c r="AC784" s="2"/>
      <c r="AD784" s="2"/>
      <c r="AE784" s="2"/>
      <c r="AF784" s="2"/>
      <c r="AG784" s="23"/>
      <c r="AH784" s="1415"/>
      <c r="AI784" s="1345"/>
    </row>
    <row r="785" spans="1:35" x14ac:dyDescent="0.2">
      <c r="A785" s="367"/>
      <c r="B785" s="925"/>
      <c r="C785" s="1445"/>
      <c r="D785" s="932"/>
      <c r="E785" s="933"/>
      <c r="F785" s="940"/>
      <c r="G785" s="962"/>
      <c r="H785" s="1" t="s">
        <v>17</v>
      </c>
      <c r="I785" s="1431"/>
      <c r="J785" s="417">
        <v>140</v>
      </c>
      <c r="K785" s="4">
        <v>140</v>
      </c>
      <c r="L785" s="4"/>
      <c r="M785" s="4"/>
      <c r="N785" s="788" t="str">
        <f t="shared" si="101"/>
        <v/>
      </c>
      <c r="O785" s="4">
        <v>140</v>
      </c>
      <c r="P785" s="4"/>
      <c r="Q785" s="4">
        <v>140</v>
      </c>
      <c r="R785" s="788">
        <f t="shared" si="102"/>
        <v>139.922</v>
      </c>
      <c r="S785" s="788">
        <f t="shared" si="103"/>
        <v>138.44</v>
      </c>
      <c r="T785" s="4"/>
      <c r="U785" s="4">
        <v>136.1</v>
      </c>
      <c r="V785" s="4"/>
      <c r="W785" s="4">
        <v>133.4</v>
      </c>
      <c r="X785" s="4"/>
      <c r="Y785" s="4">
        <v>131.4</v>
      </c>
      <c r="Z785" s="4">
        <v>130.1</v>
      </c>
      <c r="AA785" s="4">
        <v>128.4</v>
      </c>
      <c r="AB785" s="4">
        <v>126</v>
      </c>
      <c r="AC785" s="4">
        <v>122.5</v>
      </c>
      <c r="AD785" s="4">
        <v>117.8</v>
      </c>
      <c r="AE785" s="4">
        <v>111.5</v>
      </c>
      <c r="AF785" s="4">
        <v>103.3</v>
      </c>
      <c r="AG785" s="25">
        <v>93</v>
      </c>
      <c r="AH785" s="1415"/>
      <c r="AI785" s="1345"/>
    </row>
    <row r="786" spans="1:35" x14ac:dyDescent="0.2">
      <c r="A786" s="367"/>
      <c r="B786" s="985"/>
      <c r="C786" s="1446"/>
      <c r="D786" s="945"/>
      <c r="E786" s="946"/>
      <c r="F786" s="948"/>
      <c r="G786" s="963"/>
      <c r="H786" s="1" t="s">
        <v>18</v>
      </c>
      <c r="I786" s="1431"/>
      <c r="J786" s="83"/>
      <c r="K786" s="5" t="s">
        <v>9</v>
      </c>
      <c r="L786" s="5"/>
      <c r="M786" s="5"/>
      <c r="N786" s="788" t="str">
        <f t="shared" si="101"/>
        <v/>
      </c>
      <c r="O786" s="5"/>
      <c r="P786" s="5"/>
      <c r="Q786" s="5"/>
      <c r="R786" s="788" t="str">
        <f t="shared" si="102"/>
        <v/>
      </c>
      <c r="S786" s="788" t="str">
        <f t="shared" si="103"/>
        <v/>
      </c>
      <c r="T786" s="5"/>
      <c r="U786" s="5"/>
      <c r="V786" s="5"/>
      <c r="W786" s="5"/>
      <c r="X786" s="5"/>
      <c r="Y786" s="5"/>
      <c r="Z786" s="5"/>
      <c r="AA786" s="5"/>
      <c r="AB786" s="5"/>
      <c r="AC786" s="5"/>
      <c r="AD786" s="5"/>
      <c r="AE786" s="5"/>
      <c r="AF786" s="5"/>
      <c r="AG786" s="24"/>
      <c r="AH786" s="1415"/>
      <c r="AI786" s="1345"/>
    </row>
    <row r="787" spans="1:35" x14ac:dyDescent="0.2">
      <c r="A787" s="367"/>
      <c r="B787" s="1185" t="s">
        <v>102</v>
      </c>
      <c r="C787" s="1186" t="s">
        <v>153</v>
      </c>
      <c r="D787" s="930" t="s">
        <v>75</v>
      </c>
      <c r="E787" s="931"/>
      <c r="F787" s="939" t="s">
        <v>540</v>
      </c>
      <c r="G787" s="961" t="s">
        <v>203</v>
      </c>
      <c r="H787" s="1">
        <v>2001</v>
      </c>
      <c r="I787" s="1431"/>
      <c r="J787" s="84">
        <v>140</v>
      </c>
      <c r="K787" s="2">
        <v>140</v>
      </c>
      <c r="L787" s="2"/>
      <c r="M787" s="2"/>
      <c r="N787" s="788" t="str">
        <f t="shared" si="101"/>
        <v/>
      </c>
      <c r="O787" s="2">
        <v>140</v>
      </c>
      <c r="P787" s="2"/>
      <c r="Q787" s="2">
        <v>140</v>
      </c>
      <c r="R787" s="788">
        <f t="shared" si="102"/>
        <v>139.922</v>
      </c>
      <c r="S787" s="788">
        <f t="shared" si="103"/>
        <v>138.44</v>
      </c>
      <c r="T787" s="2"/>
      <c r="U787" s="2">
        <v>136.1</v>
      </c>
      <c r="V787" s="2"/>
      <c r="W787" s="2">
        <v>133.4</v>
      </c>
      <c r="X787" s="2"/>
      <c r="Y787" s="2">
        <v>131.4</v>
      </c>
      <c r="Z787" s="2">
        <v>130.1</v>
      </c>
      <c r="AA787" s="2">
        <v>128.4</v>
      </c>
      <c r="AB787" s="2">
        <v>126</v>
      </c>
      <c r="AC787" s="2">
        <v>122.5</v>
      </c>
      <c r="AD787" s="2">
        <v>117.8</v>
      </c>
      <c r="AE787" s="2">
        <v>111.5</v>
      </c>
      <c r="AF787" s="2">
        <v>103.3</v>
      </c>
      <c r="AG787" s="23">
        <v>93</v>
      </c>
      <c r="AH787" s="1415"/>
      <c r="AI787" s="1345"/>
    </row>
    <row r="788" spans="1:35" x14ac:dyDescent="0.2">
      <c r="A788" s="367"/>
      <c r="B788" s="1155"/>
      <c r="C788" s="928"/>
      <c r="D788" s="932"/>
      <c r="E788" s="933"/>
      <c r="F788" s="940"/>
      <c r="G788" s="962"/>
      <c r="H788" s="1" t="s">
        <v>20</v>
      </c>
      <c r="I788" s="1431"/>
      <c r="J788" s="83"/>
      <c r="K788" s="5" t="s">
        <v>9</v>
      </c>
      <c r="L788" s="5"/>
      <c r="M788" s="5"/>
      <c r="N788" s="788" t="str">
        <f t="shared" si="101"/>
        <v/>
      </c>
      <c r="O788" s="5"/>
      <c r="P788" s="5"/>
      <c r="Q788" s="5"/>
      <c r="R788" s="788" t="str">
        <f t="shared" si="102"/>
        <v/>
      </c>
      <c r="S788" s="788" t="str">
        <f t="shared" si="103"/>
        <v/>
      </c>
      <c r="T788" s="5"/>
      <c r="U788" s="5"/>
      <c r="V788" s="5"/>
      <c r="W788" s="5"/>
      <c r="X788" s="5"/>
      <c r="Y788" s="5"/>
      <c r="Z788" s="5"/>
      <c r="AA788" s="5"/>
      <c r="AB788" s="5"/>
      <c r="AC788" s="5"/>
      <c r="AD788" s="5"/>
      <c r="AE788" s="5"/>
      <c r="AF788" s="5"/>
      <c r="AG788" s="24"/>
      <c r="AH788" s="1415"/>
      <c r="AI788" s="1345"/>
    </row>
    <row r="789" spans="1:35" x14ac:dyDescent="0.2">
      <c r="A789" s="367"/>
      <c r="B789" s="1156"/>
      <c r="C789" s="986"/>
      <c r="D789" s="945"/>
      <c r="E789" s="946"/>
      <c r="F789" s="948"/>
      <c r="G789" s="963"/>
      <c r="H789" s="1" t="s">
        <v>21</v>
      </c>
      <c r="I789" s="1431"/>
      <c r="J789" s="83"/>
      <c r="K789" s="5" t="s">
        <v>9</v>
      </c>
      <c r="L789" s="5"/>
      <c r="M789" s="5"/>
      <c r="N789" s="788" t="str">
        <f t="shared" si="101"/>
        <v/>
      </c>
      <c r="O789" s="5"/>
      <c r="P789" s="5"/>
      <c r="Q789" s="5"/>
      <c r="R789" s="788" t="str">
        <f t="shared" si="102"/>
        <v/>
      </c>
      <c r="S789" s="788" t="str">
        <f t="shared" si="103"/>
        <v/>
      </c>
      <c r="T789" s="5"/>
      <c r="U789" s="5"/>
      <c r="V789" s="5"/>
      <c r="W789" s="5"/>
      <c r="X789" s="5"/>
      <c r="Y789" s="5"/>
      <c r="Z789" s="5"/>
      <c r="AA789" s="5"/>
      <c r="AB789" s="5"/>
      <c r="AC789" s="5"/>
      <c r="AD789" s="5"/>
      <c r="AE789" s="5"/>
      <c r="AF789" s="5"/>
      <c r="AG789" s="24"/>
      <c r="AH789" s="1415"/>
      <c r="AI789" s="1345"/>
    </row>
    <row r="790" spans="1:35" x14ac:dyDescent="0.2">
      <c r="A790" s="367"/>
      <c r="B790" s="1185" t="s">
        <v>102</v>
      </c>
      <c r="C790" s="1186" t="s">
        <v>145</v>
      </c>
      <c r="D790" s="930" t="s">
        <v>75</v>
      </c>
      <c r="E790" s="931"/>
      <c r="F790" s="939" t="s">
        <v>540</v>
      </c>
      <c r="G790" s="961" t="s">
        <v>203</v>
      </c>
      <c r="H790" s="1">
        <v>2004</v>
      </c>
      <c r="I790" s="1431"/>
      <c r="J790" s="84">
        <v>140</v>
      </c>
      <c r="K790" s="2">
        <v>140</v>
      </c>
      <c r="L790" s="2"/>
      <c r="M790" s="2"/>
      <c r="N790" s="788" t="str">
        <f t="shared" si="101"/>
        <v/>
      </c>
      <c r="O790" s="2">
        <v>140</v>
      </c>
      <c r="P790" s="2"/>
      <c r="Q790" s="2">
        <v>140</v>
      </c>
      <c r="R790" s="788">
        <f t="shared" si="102"/>
        <v>139.922</v>
      </c>
      <c r="S790" s="788">
        <f t="shared" si="103"/>
        <v>138.44</v>
      </c>
      <c r="T790" s="2"/>
      <c r="U790" s="2">
        <v>136.1</v>
      </c>
      <c r="V790" s="2"/>
      <c r="W790" s="2">
        <v>133.4</v>
      </c>
      <c r="X790" s="2"/>
      <c r="Y790" s="2">
        <v>131.4</v>
      </c>
      <c r="Z790" s="2">
        <v>130.1</v>
      </c>
      <c r="AA790" s="2">
        <v>128.4</v>
      </c>
      <c r="AB790" s="2">
        <v>126</v>
      </c>
      <c r="AC790" s="2">
        <v>122.5</v>
      </c>
      <c r="AD790" s="2">
        <v>117.8</v>
      </c>
      <c r="AE790" s="2">
        <v>111.5</v>
      </c>
      <c r="AF790" s="2">
        <v>103.3</v>
      </c>
      <c r="AG790" s="23">
        <v>93</v>
      </c>
      <c r="AH790" s="1415"/>
      <c r="AI790" s="1345"/>
    </row>
    <row r="791" spans="1:35" x14ac:dyDescent="0.2">
      <c r="A791" s="367"/>
      <c r="B791" s="1155"/>
      <c r="C791" s="928"/>
      <c r="D791" s="932"/>
      <c r="E791" s="933"/>
      <c r="F791" s="940"/>
      <c r="G791" s="962"/>
      <c r="H791" s="1" t="s">
        <v>22</v>
      </c>
      <c r="I791" s="1431"/>
      <c r="J791" s="83"/>
      <c r="K791" s="5" t="s">
        <v>9</v>
      </c>
      <c r="L791" s="5"/>
      <c r="M791" s="5"/>
      <c r="N791" s="788" t="str">
        <f t="shared" si="101"/>
        <v/>
      </c>
      <c r="O791" s="5"/>
      <c r="P791" s="5"/>
      <c r="Q791" s="5"/>
      <c r="R791" s="788" t="str">
        <f t="shared" si="102"/>
        <v/>
      </c>
      <c r="S791" s="788" t="str">
        <f t="shared" si="103"/>
        <v/>
      </c>
      <c r="T791" s="5"/>
      <c r="U791" s="5"/>
      <c r="V791" s="5"/>
      <c r="W791" s="5"/>
      <c r="X791" s="5"/>
      <c r="Y791" s="5"/>
      <c r="Z791" s="5"/>
      <c r="AA791" s="5"/>
      <c r="AB791" s="5"/>
      <c r="AC791" s="5"/>
      <c r="AD791" s="5"/>
      <c r="AE791" s="5"/>
      <c r="AF791" s="5"/>
      <c r="AG791" s="24"/>
      <c r="AH791" s="1415"/>
      <c r="AI791" s="1345"/>
    </row>
    <row r="792" spans="1:35" x14ac:dyDescent="0.2">
      <c r="A792" s="367"/>
      <c r="B792" s="1156"/>
      <c r="C792" s="986"/>
      <c r="D792" s="945"/>
      <c r="E792" s="946"/>
      <c r="F792" s="948"/>
      <c r="G792" s="963"/>
      <c r="H792" s="1" t="s">
        <v>23</v>
      </c>
      <c r="I792" s="1431"/>
      <c r="J792" s="83"/>
      <c r="K792" s="5" t="s">
        <v>9</v>
      </c>
      <c r="L792" s="5"/>
      <c r="M792" s="5"/>
      <c r="N792" s="788" t="str">
        <f t="shared" si="101"/>
        <v/>
      </c>
      <c r="O792" s="5"/>
      <c r="P792" s="5"/>
      <c r="Q792" s="5"/>
      <c r="R792" s="788" t="str">
        <f t="shared" si="102"/>
        <v/>
      </c>
      <c r="S792" s="788" t="str">
        <f t="shared" si="103"/>
        <v/>
      </c>
      <c r="T792" s="5"/>
      <c r="U792" s="5"/>
      <c r="V792" s="5"/>
      <c r="W792" s="5"/>
      <c r="X792" s="5"/>
      <c r="Y792" s="5"/>
      <c r="Z792" s="5"/>
      <c r="AA792" s="5"/>
      <c r="AB792" s="5"/>
      <c r="AC792" s="5"/>
      <c r="AD792" s="5"/>
      <c r="AE792" s="5"/>
      <c r="AF792" s="5"/>
      <c r="AG792" s="24"/>
      <c r="AH792" s="1415"/>
      <c r="AI792" s="1345"/>
    </row>
    <row r="793" spans="1:35" ht="13.5" thickBot="1" x14ac:dyDescent="0.25">
      <c r="A793" s="367"/>
      <c r="B793" s="41" t="s">
        <v>102</v>
      </c>
      <c r="C793" s="411" t="s">
        <v>550</v>
      </c>
      <c r="D793" s="1176" t="s">
        <v>87</v>
      </c>
      <c r="E793" s="1158"/>
      <c r="F793" s="48" t="s">
        <v>540</v>
      </c>
      <c r="G793" s="141" t="s">
        <v>203</v>
      </c>
      <c r="H793" s="26">
        <v>2007</v>
      </c>
      <c r="I793" s="1432"/>
      <c r="J793" s="120">
        <v>140</v>
      </c>
      <c r="K793" s="116">
        <v>140</v>
      </c>
      <c r="L793" s="116"/>
      <c r="M793" s="116"/>
      <c r="N793" s="792" t="str">
        <f t="shared" si="101"/>
        <v/>
      </c>
      <c r="O793" s="116">
        <v>140</v>
      </c>
      <c r="P793" s="116"/>
      <c r="Q793" s="116">
        <v>140</v>
      </c>
      <c r="R793" s="792">
        <f t="shared" si="102"/>
        <v>139.922</v>
      </c>
      <c r="S793" s="792">
        <f t="shared" si="103"/>
        <v>138.44</v>
      </c>
      <c r="T793" s="116"/>
      <c r="U793" s="116">
        <v>136.1</v>
      </c>
      <c r="V793" s="116"/>
      <c r="W793" s="116">
        <v>133.4</v>
      </c>
      <c r="X793" s="116"/>
      <c r="Y793" s="116">
        <v>131.4</v>
      </c>
      <c r="Z793" s="116">
        <v>130.1</v>
      </c>
      <c r="AA793" s="116">
        <v>128.4</v>
      </c>
      <c r="AB793" s="116">
        <v>126</v>
      </c>
      <c r="AC793" s="116">
        <v>122.5</v>
      </c>
      <c r="AD793" s="116">
        <v>117.8</v>
      </c>
      <c r="AE793" s="116">
        <v>111.5</v>
      </c>
      <c r="AF793" s="116">
        <v>103.3</v>
      </c>
      <c r="AG793" s="117">
        <v>93</v>
      </c>
      <c r="AH793" s="1415"/>
      <c r="AI793" s="1345"/>
    </row>
    <row r="794" spans="1:35" ht="13.5" thickBot="1" x14ac:dyDescent="0.25">
      <c r="A794" s="367"/>
      <c r="B794" s="1159"/>
      <c r="C794" s="1160"/>
      <c r="D794" s="1160"/>
      <c r="E794" s="1160"/>
      <c r="F794" s="1161"/>
      <c r="G794" s="912" t="s">
        <v>94</v>
      </c>
      <c r="H794" s="913"/>
      <c r="I794" s="913"/>
      <c r="J794" s="121">
        <f>MIN(J772:J793)</f>
        <v>140</v>
      </c>
      <c r="K794" s="49">
        <f t="shared" ref="K794:L794" si="104">MIN(K772:K793)</f>
        <v>140</v>
      </c>
      <c r="L794" s="49">
        <f t="shared" si="104"/>
        <v>140</v>
      </c>
      <c r="M794" s="49"/>
      <c r="N794" s="793">
        <f t="shared" si="101"/>
        <v>140</v>
      </c>
      <c r="O794" s="49">
        <f t="shared" ref="O794" si="105">MIN(O772:O793)</f>
        <v>140</v>
      </c>
      <c r="P794" s="49"/>
      <c r="Q794" s="49">
        <f t="shared" ref="Q794" si="106">MIN(Q772:Q793)</f>
        <v>140</v>
      </c>
      <c r="R794" s="793">
        <f t="shared" si="102"/>
        <v>139.922</v>
      </c>
      <c r="S794" s="793">
        <f t="shared" si="103"/>
        <v>138.44</v>
      </c>
      <c r="T794" s="49"/>
      <c r="U794" s="49">
        <f t="shared" ref="U794" si="107">MIN(U772:U793)</f>
        <v>136.1</v>
      </c>
      <c r="V794" s="49"/>
      <c r="W794" s="49">
        <f t="shared" ref="W794" si="108">MIN(W772:W793)</f>
        <v>133.19999999999999</v>
      </c>
      <c r="X794" s="49"/>
      <c r="Y794" s="49">
        <f t="shared" ref="Y794:Z794" si="109">MIN(Y772:Y793)</f>
        <v>131.4</v>
      </c>
      <c r="Z794" s="49">
        <f t="shared" si="109"/>
        <v>130.1</v>
      </c>
      <c r="AA794" s="306"/>
      <c r="AB794" s="306"/>
      <c r="AC794" s="306"/>
      <c r="AD794" s="135"/>
      <c r="AE794" s="135"/>
      <c r="AF794" s="135"/>
      <c r="AG794" s="136"/>
      <c r="AH794" s="1415"/>
      <c r="AI794" s="1345"/>
    </row>
    <row r="795" spans="1:35" x14ac:dyDescent="0.2">
      <c r="A795" s="367"/>
      <c r="B795" s="1402" t="s">
        <v>102</v>
      </c>
      <c r="C795" s="1208" t="s">
        <v>550</v>
      </c>
      <c r="D795" s="1520" t="s">
        <v>87</v>
      </c>
      <c r="E795" s="1521"/>
      <c r="F795" s="1407" t="s">
        <v>540</v>
      </c>
      <c r="G795" s="1546" t="s">
        <v>203</v>
      </c>
      <c r="H795" s="395" t="s">
        <v>558</v>
      </c>
      <c r="I795" s="1167"/>
      <c r="J795" s="83"/>
      <c r="K795" s="5" t="s">
        <v>9</v>
      </c>
      <c r="L795" s="5"/>
      <c r="M795" s="5"/>
      <c r="N795" s="788" t="str">
        <f t="shared" si="101"/>
        <v/>
      </c>
      <c r="O795" s="5"/>
      <c r="P795" s="5"/>
      <c r="Q795" s="5"/>
      <c r="R795" s="788" t="str">
        <f t="shared" si="102"/>
        <v/>
      </c>
      <c r="S795" s="788" t="str">
        <f t="shared" si="103"/>
        <v/>
      </c>
      <c r="T795" s="5"/>
      <c r="U795" s="5"/>
      <c r="V795" s="5"/>
      <c r="W795" s="5"/>
      <c r="X795" s="5"/>
      <c r="Y795" s="5"/>
      <c r="Z795" s="5"/>
      <c r="AA795" s="5"/>
      <c r="AB795" s="5"/>
      <c r="AC795" s="5"/>
      <c r="AD795" s="5"/>
      <c r="AE795" s="5"/>
      <c r="AF795" s="5"/>
      <c r="AG795" s="24"/>
      <c r="AH795" s="1415"/>
      <c r="AI795" s="1345"/>
    </row>
    <row r="796" spans="1:35" x14ac:dyDescent="0.2">
      <c r="A796" s="367"/>
      <c r="B796" s="1403"/>
      <c r="C796" s="1267"/>
      <c r="D796" s="1522"/>
      <c r="E796" s="1522"/>
      <c r="F796" s="1408"/>
      <c r="G796" s="1547"/>
      <c r="H796" s="399" t="s">
        <v>559</v>
      </c>
      <c r="I796" s="1168"/>
      <c r="J796" s="83"/>
      <c r="K796" s="5" t="s">
        <v>9</v>
      </c>
      <c r="L796" s="5"/>
      <c r="M796" s="5"/>
      <c r="N796" s="788" t="str">
        <f t="shared" si="101"/>
        <v/>
      </c>
      <c r="O796" s="5"/>
      <c r="P796" s="5"/>
      <c r="Q796" s="5"/>
      <c r="R796" s="788" t="str">
        <f t="shared" si="102"/>
        <v/>
      </c>
      <c r="S796" s="788" t="str">
        <f t="shared" si="103"/>
        <v/>
      </c>
      <c r="T796" s="5"/>
      <c r="U796" s="5"/>
      <c r="V796" s="5"/>
      <c r="W796" s="5"/>
      <c r="X796" s="5"/>
      <c r="Y796" s="5"/>
      <c r="Z796" s="5"/>
      <c r="AA796" s="5"/>
      <c r="AB796" s="5"/>
      <c r="AC796" s="5"/>
      <c r="AD796" s="5"/>
      <c r="AE796" s="5"/>
      <c r="AF796" s="5"/>
      <c r="AG796" s="24"/>
      <c r="AH796" s="1415"/>
      <c r="AI796" s="1345"/>
    </row>
    <row r="797" spans="1:35" ht="13.5" thickBot="1" x14ac:dyDescent="0.25">
      <c r="A797" s="367"/>
      <c r="B797" s="408" t="s">
        <v>102</v>
      </c>
      <c r="C797" s="410" t="s">
        <v>189</v>
      </c>
      <c r="D797" s="1412" t="s">
        <v>87</v>
      </c>
      <c r="E797" s="1413"/>
      <c r="F797" s="420" t="s">
        <v>540</v>
      </c>
      <c r="G797" s="408" t="s">
        <v>203</v>
      </c>
      <c r="H797" s="26">
        <v>2010</v>
      </c>
      <c r="I797" s="1169"/>
      <c r="J797" s="27">
        <v>140</v>
      </c>
      <c r="K797" s="27">
        <v>140</v>
      </c>
      <c r="L797" s="27"/>
      <c r="M797" s="27"/>
      <c r="N797" s="788" t="str">
        <f t="shared" si="101"/>
        <v/>
      </c>
      <c r="O797" s="27">
        <v>140</v>
      </c>
      <c r="P797" s="27"/>
      <c r="Q797" s="27">
        <v>140</v>
      </c>
      <c r="R797" s="788">
        <f t="shared" si="102"/>
        <v>139.922</v>
      </c>
      <c r="S797" s="788">
        <f t="shared" si="103"/>
        <v>138.44</v>
      </c>
      <c r="T797" s="27"/>
      <c r="U797" s="27">
        <v>136.1</v>
      </c>
      <c r="V797" s="27"/>
      <c r="W797" s="27">
        <v>133.4</v>
      </c>
      <c r="X797" s="27"/>
      <c r="Y797" s="27">
        <v>131.4</v>
      </c>
      <c r="Z797" s="27">
        <v>130.1</v>
      </c>
      <c r="AA797" s="27">
        <v>128.4</v>
      </c>
      <c r="AB797" s="27">
        <v>126</v>
      </c>
      <c r="AC797" s="27">
        <v>122.5</v>
      </c>
      <c r="AD797" s="27">
        <v>117.8</v>
      </c>
      <c r="AE797" s="27">
        <v>111.5</v>
      </c>
      <c r="AF797" s="27">
        <v>103.3</v>
      </c>
      <c r="AG797" s="28">
        <v>93</v>
      </c>
      <c r="AH797" s="1416"/>
      <c r="AI797" s="1346"/>
    </row>
    <row r="799" spans="1:35" ht="13.5" thickBot="1" x14ac:dyDescent="0.25"/>
    <row r="800" spans="1:35" x14ac:dyDescent="0.2">
      <c r="B800" s="915"/>
      <c r="C800" s="916"/>
      <c r="D800" s="916"/>
      <c r="E800" s="916"/>
      <c r="F800" s="916"/>
      <c r="G800" s="916"/>
      <c r="H800" s="916"/>
      <c r="I800" s="917"/>
      <c r="J800" s="921" t="s">
        <v>95</v>
      </c>
      <c r="K800" s="922"/>
      <c r="L800" s="922"/>
      <c r="M800" s="922"/>
      <c r="N800" s="922"/>
      <c r="O800" s="922"/>
      <c r="P800" s="922"/>
      <c r="Q800" s="922"/>
      <c r="R800" s="922"/>
      <c r="S800" s="922"/>
      <c r="T800" s="922"/>
      <c r="U800" s="922"/>
      <c r="V800" s="922"/>
      <c r="W800" s="922"/>
      <c r="X800" s="922"/>
      <c r="Y800" s="922"/>
      <c r="Z800" s="922"/>
      <c r="AA800" s="922"/>
      <c r="AB800" s="922"/>
      <c r="AC800" s="922"/>
      <c r="AD800" s="922"/>
      <c r="AE800" s="922"/>
      <c r="AF800" s="922"/>
      <c r="AG800" s="923"/>
      <c r="AH800" s="1149" t="s">
        <v>568</v>
      </c>
      <c r="AI800" s="1149" t="s">
        <v>569</v>
      </c>
    </row>
    <row r="801" spans="2:35" ht="13.5" thickBot="1" x14ac:dyDescent="0.25">
      <c r="B801" s="918"/>
      <c r="C801" s="919"/>
      <c r="D801" s="919"/>
      <c r="E801" s="919"/>
      <c r="F801" s="919"/>
      <c r="G801" s="919"/>
      <c r="H801" s="919"/>
      <c r="I801" s="920"/>
      <c r="J801" s="949" t="s">
        <v>168</v>
      </c>
      <c r="K801" s="950"/>
      <c r="L801" s="950"/>
      <c r="M801" s="950"/>
      <c r="N801" s="950"/>
      <c r="O801" s="950"/>
      <c r="P801" s="950"/>
      <c r="Q801" s="950"/>
      <c r="R801" s="950"/>
      <c r="S801" s="950"/>
      <c r="T801" s="950"/>
      <c r="U801" s="950"/>
      <c r="V801" s="950"/>
      <c r="W801" s="950"/>
      <c r="X801" s="950"/>
      <c r="Y801" s="950"/>
      <c r="Z801" s="950"/>
      <c r="AA801" s="950"/>
      <c r="AB801" s="950"/>
      <c r="AC801" s="950"/>
      <c r="AD801" s="950"/>
      <c r="AE801" s="950"/>
      <c r="AF801" s="950"/>
      <c r="AG801" s="951"/>
      <c r="AH801" s="1102"/>
      <c r="AI801" s="1102"/>
    </row>
    <row r="802" spans="2:35" ht="13.5" thickBot="1" x14ac:dyDescent="0.25">
      <c r="B802" s="51" t="s">
        <v>41</v>
      </c>
      <c r="C802" s="52" t="s">
        <v>42</v>
      </c>
      <c r="D802" s="971" t="s">
        <v>43</v>
      </c>
      <c r="E802" s="972"/>
      <c r="F802" s="53" t="s">
        <v>47</v>
      </c>
      <c r="G802" s="54" t="s">
        <v>30</v>
      </c>
      <c r="H802" s="55" t="s">
        <v>31</v>
      </c>
      <c r="I802" s="86" t="s">
        <v>2</v>
      </c>
      <c r="J802" s="87" t="s">
        <v>3</v>
      </c>
      <c r="K802" s="88" t="s">
        <v>5</v>
      </c>
      <c r="L802" s="89">
        <v>100</v>
      </c>
      <c r="M802" s="55">
        <v>150</v>
      </c>
      <c r="N802" s="783">
        <v>176</v>
      </c>
      <c r="O802" s="55">
        <v>200</v>
      </c>
      <c r="P802" s="55">
        <v>250</v>
      </c>
      <c r="Q802" s="55">
        <v>300</v>
      </c>
      <c r="R802" s="783">
        <v>302</v>
      </c>
      <c r="S802" s="783">
        <v>340</v>
      </c>
      <c r="T802" s="55">
        <v>350</v>
      </c>
      <c r="U802" s="55">
        <v>400</v>
      </c>
      <c r="V802" s="55">
        <v>450</v>
      </c>
      <c r="W802" s="55">
        <v>500</v>
      </c>
      <c r="X802" s="55">
        <v>550</v>
      </c>
      <c r="Y802" s="55">
        <v>600</v>
      </c>
      <c r="Z802" s="55">
        <v>650</v>
      </c>
      <c r="AA802" s="55">
        <v>700</v>
      </c>
      <c r="AB802" s="55">
        <v>750</v>
      </c>
      <c r="AC802" s="55">
        <v>800</v>
      </c>
      <c r="AD802" s="55">
        <v>850</v>
      </c>
      <c r="AE802" s="55">
        <v>900</v>
      </c>
      <c r="AF802" s="55">
        <v>950</v>
      </c>
      <c r="AG802" s="86">
        <v>1000</v>
      </c>
      <c r="AH802" s="1102"/>
      <c r="AI802" s="1102"/>
    </row>
    <row r="803" spans="2:35" x14ac:dyDescent="0.2">
      <c r="B803" s="1188"/>
      <c r="C803" s="1189"/>
      <c r="D803" s="1518" t="s">
        <v>282</v>
      </c>
      <c r="E803" s="1519"/>
      <c r="F803" s="1285"/>
      <c r="G803" s="18"/>
      <c r="H803" s="19">
        <v>1989</v>
      </c>
      <c r="I803" s="1430" t="s">
        <v>580</v>
      </c>
      <c r="J803" s="416"/>
      <c r="K803" s="1544" t="s">
        <v>282</v>
      </c>
      <c r="L803" s="1545"/>
      <c r="M803" s="20"/>
      <c r="N803" s="788" t="str">
        <f>IF(M803="",IF(L803="","",(L803-(L803-O803)/($O$5-$L$5)*($N$5-$L$5))),(M803-(M803-O803)/($O$5-$M$5)*($N$5-$M$5)))</f>
        <v/>
      </c>
      <c r="O803" s="20"/>
      <c r="P803" s="20"/>
      <c r="Q803" s="20"/>
      <c r="R803" s="788" t="str">
        <f>IF(Q803="","",(Q803-(Q803-U803)/($U$5-$Q$5)*($R$5-$Q$5)))</f>
        <v/>
      </c>
      <c r="S803" s="788" t="str">
        <f>IF(Q803="","",(Q803-(Q803-U803)/($U$5-$Q$5)*($S$5-$Q$5)))</f>
        <v/>
      </c>
      <c r="T803" s="20"/>
      <c r="U803" s="20"/>
      <c r="V803" s="20"/>
      <c r="W803" s="20"/>
      <c r="X803" s="20"/>
      <c r="Y803" s="20"/>
      <c r="Z803" s="20"/>
      <c r="AA803" s="20"/>
      <c r="AB803" s="20"/>
      <c r="AC803" s="20"/>
      <c r="AD803" s="20"/>
      <c r="AE803" s="20"/>
      <c r="AF803" s="20"/>
      <c r="AG803" s="21"/>
      <c r="AH803" s="1102"/>
      <c r="AI803" s="1102"/>
    </row>
    <row r="804" spans="2:35" x14ac:dyDescent="0.2">
      <c r="B804" s="925"/>
      <c r="C804" s="928"/>
      <c r="D804" s="1447"/>
      <c r="E804" s="1448"/>
      <c r="F804" s="940"/>
      <c r="G804" s="22"/>
      <c r="H804" s="1" t="s">
        <v>32</v>
      </c>
      <c r="I804" s="1431"/>
      <c r="J804" s="417"/>
      <c r="K804" s="1540"/>
      <c r="L804" s="1541"/>
      <c r="M804" s="4"/>
      <c r="N804" s="788" t="str">
        <f t="shared" ref="N804:N828" si="110">IF(M804="",IF(L804="","",(L804-(L804-O804)/($O$5-$L$5)*($N$5-$L$5))),(M804-(M804-O804)/($O$5-$M$5)*($N$5-$M$5)))</f>
        <v/>
      </c>
      <c r="O804" s="4"/>
      <c r="P804" s="4"/>
      <c r="Q804" s="4"/>
      <c r="R804" s="788" t="str">
        <f t="shared" ref="R804:R828" si="111">IF(Q804="","",(Q804-(Q804-U804)/($U$5-$Q$5)*($R$5-$Q$5)))</f>
        <v/>
      </c>
      <c r="S804" s="788" t="str">
        <f t="shared" ref="S804:S828" si="112">IF(Q804="","",(Q804-(Q804-U804)/($U$5-$Q$5)*($S$5-$Q$5)))</f>
        <v/>
      </c>
      <c r="T804" s="4"/>
      <c r="U804" s="4"/>
      <c r="V804" s="4"/>
      <c r="W804" s="4"/>
      <c r="X804" s="4"/>
      <c r="Y804" s="4"/>
      <c r="Z804" s="4"/>
      <c r="AA804" s="4"/>
      <c r="AB804" s="4"/>
      <c r="AC804" s="4"/>
      <c r="AD804" s="4"/>
      <c r="AE804" s="4"/>
      <c r="AF804" s="4"/>
      <c r="AG804" s="25"/>
      <c r="AH804" s="1102"/>
      <c r="AI804" s="1102"/>
    </row>
    <row r="805" spans="2:35" x14ac:dyDescent="0.2">
      <c r="B805" s="925"/>
      <c r="C805" s="928"/>
      <c r="D805" s="1447"/>
      <c r="E805" s="1448"/>
      <c r="F805" s="940"/>
      <c r="G805" s="22"/>
      <c r="H805" s="1" t="s">
        <v>35</v>
      </c>
      <c r="I805" s="1431"/>
      <c r="J805" s="417"/>
      <c r="K805" s="1540"/>
      <c r="L805" s="1541"/>
      <c r="M805" s="4"/>
      <c r="N805" s="788" t="str">
        <f t="shared" si="110"/>
        <v/>
      </c>
      <c r="O805" s="4"/>
      <c r="P805" s="4"/>
      <c r="Q805" s="4"/>
      <c r="R805" s="788" t="str">
        <f t="shared" si="111"/>
        <v/>
      </c>
      <c r="S805" s="788" t="str">
        <f t="shared" si="112"/>
        <v/>
      </c>
      <c r="T805" s="4"/>
      <c r="U805" s="4"/>
      <c r="V805" s="4"/>
      <c r="W805" s="4"/>
      <c r="X805" s="4"/>
      <c r="Y805" s="4"/>
      <c r="Z805" s="4"/>
      <c r="AA805" s="4"/>
      <c r="AB805" s="4"/>
      <c r="AC805" s="4"/>
      <c r="AD805" s="4"/>
      <c r="AE805" s="4"/>
      <c r="AF805" s="4"/>
      <c r="AG805" s="25"/>
      <c r="AH805" s="1102"/>
      <c r="AI805" s="1102"/>
    </row>
    <row r="806" spans="2:35" x14ac:dyDescent="0.2">
      <c r="B806" s="985"/>
      <c r="C806" s="986"/>
      <c r="D806" s="1182"/>
      <c r="E806" s="1183"/>
      <c r="F806" s="948"/>
      <c r="G806" s="22"/>
      <c r="H806" s="1" t="s">
        <v>10</v>
      </c>
      <c r="I806" s="1431"/>
      <c r="J806" s="417"/>
      <c r="K806" s="1542"/>
      <c r="L806" s="1543"/>
      <c r="M806" s="4"/>
      <c r="N806" s="788" t="str">
        <f t="shared" si="110"/>
        <v/>
      </c>
      <c r="O806" s="4"/>
      <c r="P806" s="4"/>
      <c r="Q806" s="4"/>
      <c r="R806" s="788" t="str">
        <f t="shared" si="111"/>
        <v/>
      </c>
      <c r="S806" s="788" t="str">
        <f t="shared" si="112"/>
        <v/>
      </c>
      <c r="T806" s="4"/>
      <c r="U806" s="4"/>
      <c r="V806" s="4"/>
      <c r="W806" s="4"/>
      <c r="X806" s="4"/>
      <c r="Y806" s="4"/>
      <c r="Z806" s="4"/>
      <c r="AA806" s="4"/>
      <c r="AB806" s="4"/>
      <c r="AC806" s="4"/>
      <c r="AD806" s="4"/>
      <c r="AE806" s="4"/>
      <c r="AF806" s="4"/>
      <c r="AG806" s="25"/>
      <c r="AH806" s="1102"/>
      <c r="AI806" s="1102"/>
    </row>
    <row r="807" spans="2:35" x14ac:dyDescent="0.2">
      <c r="B807" s="924"/>
      <c r="C807" s="927"/>
      <c r="D807" s="1433" t="s">
        <v>282</v>
      </c>
      <c r="E807" s="1181"/>
      <c r="F807" s="939"/>
      <c r="G807" s="22"/>
      <c r="H807" s="1">
        <v>1992</v>
      </c>
      <c r="I807" s="1431"/>
      <c r="J807" s="417"/>
      <c r="K807" s="1532" t="s">
        <v>282</v>
      </c>
      <c r="L807" s="1533"/>
      <c r="M807" s="4"/>
      <c r="N807" s="788" t="str">
        <f t="shared" si="110"/>
        <v/>
      </c>
      <c r="O807" s="4"/>
      <c r="P807" s="4"/>
      <c r="Q807" s="4"/>
      <c r="R807" s="788" t="str">
        <f t="shared" si="111"/>
        <v/>
      </c>
      <c r="S807" s="788" t="str">
        <f t="shared" si="112"/>
        <v/>
      </c>
      <c r="T807" s="4"/>
      <c r="U807" s="4"/>
      <c r="V807" s="4"/>
      <c r="W807" s="4"/>
      <c r="X807" s="4"/>
      <c r="Y807" s="4"/>
      <c r="Z807" s="4"/>
      <c r="AA807" s="4"/>
      <c r="AB807" s="4"/>
      <c r="AC807" s="4"/>
      <c r="AD807" s="4"/>
      <c r="AE807" s="4"/>
      <c r="AF807" s="4"/>
      <c r="AG807" s="25"/>
      <c r="AH807" s="1102"/>
      <c r="AI807" s="1102"/>
    </row>
    <row r="808" spans="2:35" x14ac:dyDescent="0.2">
      <c r="B808" s="925"/>
      <c r="C808" s="928"/>
      <c r="D808" s="1447"/>
      <c r="E808" s="1448"/>
      <c r="F808" s="940"/>
      <c r="G808" s="22"/>
      <c r="H808" s="1" t="s">
        <v>11</v>
      </c>
      <c r="I808" s="1431"/>
      <c r="J808" s="417"/>
      <c r="K808" s="1534"/>
      <c r="L808" s="1535"/>
      <c r="M808" s="4"/>
      <c r="N808" s="788" t="str">
        <f t="shared" si="110"/>
        <v/>
      </c>
      <c r="O808" s="4"/>
      <c r="P808" s="4"/>
      <c r="Q808" s="4"/>
      <c r="R808" s="788" t="str">
        <f t="shared" si="111"/>
        <v/>
      </c>
      <c r="S808" s="788" t="str">
        <f t="shared" si="112"/>
        <v/>
      </c>
      <c r="T808" s="4"/>
      <c r="U808" s="4"/>
      <c r="V808" s="4"/>
      <c r="W808" s="4"/>
      <c r="X808" s="4"/>
      <c r="Y808" s="4"/>
      <c r="Z808" s="4"/>
      <c r="AA808" s="4"/>
      <c r="AB808" s="4"/>
      <c r="AC808" s="4"/>
      <c r="AD808" s="4"/>
      <c r="AE808" s="4"/>
      <c r="AF808" s="4"/>
      <c r="AG808" s="25"/>
      <c r="AH808" s="1102"/>
      <c r="AI808" s="1102"/>
    </row>
    <row r="809" spans="2:35" x14ac:dyDescent="0.2">
      <c r="B809" s="925"/>
      <c r="C809" s="928"/>
      <c r="D809" s="1447"/>
      <c r="E809" s="1448"/>
      <c r="F809" s="940"/>
      <c r="G809" s="22"/>
      <c r="H809" s="1" t="s">
        <v>12</v>
      </c>
      <c r="I809" s="1431"/>
      <c r="J809" s="417"/>
      <c r="K809" s="1534"/>
      <c r="L809" s="1535"/>
      <c r="M809" s="4"/>
      <c r="N809" s="788" t="str">
        <f t="shared" si="110"/>
        <v/>
      </c>
      <c r="O809" s="4"/>
      <c r="P809" s="4"/>
      <c r="Q809" s="4"/>
      <c r="R809" s="788" t="str">
        <f t="shared" si="111"/>
        <v/>
      </c>
      <c r="S809" s="788" t="str">
        <f t="shared" si="112"/>
        <v/>
      </c>
      <c r="T809" s="4"/>
      <c r="U809" s="4"/>
      <c r="V809" s="4"/>
      <c r="W809" s="4"/>
      <c r="X809" s="4"/>
      <c r="Y809" s="4"/>
      <c r="Z809" s="4"/>
      <c r="AA809" s="4"/>
      <c r="AB809" s="4"/>
      <c r="AC809" s="4"/>
      <c r="AD809" s="4"/>
      <c r="AE809" s="4"/>
      <c r="AF809" s="4"/>
      <c r="AG809" s="25"/>
      <c r="AH809" s="1102"/>
      <c r="AI809" s="1102"/>
    </row>
    <row r="810" spans="2:35" x14ac:dyDescent="0.2">
      <c r="B810" s="985"/>
      <c r="C810" s="986"/>
      <c r="D810" s="1182"/>
      <c r="E810" s="1183"/>
      <c r="F810" s="948"/>
      <c r="G810" s="22"/>
      <c r="H810" s="1" t="s">
        <v>13</v>
      </c>
      <c r="I810" s="1431"/>
      <c r="J810" s="417"/>
      <c r="K810" s="1536"/>
      <c r="L810" s="1537"/>
      <c r="M810" s="4"/>
      <c r="N810" s="788" t="str">
        <f t="shared" si="110"/>
        <v/>
      </c>
      <c r="O810" s="4"/>
      <c r="P810" s="4"/>
      <c r="Q810" s="4"/>
      <c r="R810" s="788" t="str">
        <f t="shared" si="111"/>
        <v/>
      </c>
      <c r="S810" s="788" t="str">
        <f t="shared" si="112"/>
        <v/>
      </c>
      <c r="T810" s="4"/>
      <c r="U810" s="4"/>
      <c r="V810" s="4"/>
      <c r="W810" s="4"/>
      <c r="X810" s="4"/>
      <c r="Y810" s="4"/>
      <c r="Z810" s="4"/>
      <c r="AA810" s="4"/>
      <c r="AB810" s="4"/>
      <c r="AC810" s="4"/>
      <c r="AD810" s="4"/>
      <c r="AE810" s="4"/>
      <c r="AF810" s="4"/>
      <c r="AG810" s="25"/>
      <c r="AH810" s="1102"/>
      <c r="AI810" s="1102"/>
    </row>
    <row r="811" spans="2:35" x14ac:dyDescent="0.2">
      <c r="B811" s="924"/>
      <c r="C811" s="927"/>
      <c r="D811" s="1433" t="s">
        <v>282</v>
      </c>
      <c r="E811" s="1181"/>
      <c r="F811" s="939"/>
      <c r="G811" s="22"/>
      <c r="H811" s="1">
        <v>1995</v>
      </c>
      <c r="I811" s="1431"/>
      <c r="J811" s="417"/>
      <c r="K811" s="1538" t="s">
        <v>282</v>
      </c>
      <c r="L811" s="1539"/>
      <c r="M811" s="4"/>
      <c r="N811" s="788" t="str">
        <f t="shared" si="110"/>
        <v/>
      </c>
      <c r="O811" s="4"/>
      <c r="P811" s="4"/>
      <c r="Q811" s="4"/>
      <c r="R811" s="788" t="str">
        <f t="shared" si="111"/>
        <v/>
      </c>
      <c r="S811" s="788" t="str">
        <f t="shared" si="112"/>
        <v/>
      </c>
      <c r="T811" s="4"/>
      <c r="U811" s="4"/>
      <c r="V811" s="4"/>
      <c r="W811" s="4"/>
      <c r="X811" s="4"/>
      <c r="Y811" s="4"/>
      <c r="Z811" s="4"/>
      <c r="AA811" s="4"/>
      <c r="AB811" s="4"/>
      <c r="AC811" s="4"/>
      <c r="AD811" s="4"/>
      <c r="AE811" s="4"/>
      <c r="AF811" s="4"/>
      <c r="AG811" s="25"/>
      <c r="AH811" s="1102"/>
      <c r="AI811" s="1102"/>
    </row>
    <row r="812" spans="2:35" x14ac:dyDescent="0.2">
      <c r="B812" s="925"/>
      <c r="C812" s="928"/>
      <c r="D812" s="1447"/>
      <c r="E812" s="1448"/>
      <c r="F812" s="940"/>
      <c r="G812" s="22"/>
      <c r="H812" s="1" t="s">
        <v>26</v>
      </c>
      <c r="I812" s="1431"/>
      <c r="J812" s="417"/>
      <c r="K812" s="1540"/>
      <c r="L812" s="1541"/>
      <c r="M812" s="4"/>
      <c r="N812" s="788" t="str">
        <f t="shared" si="110"/>
        <v/>
      </c>
      <c r="O812" s="4"/>
      <c r="P812" s="4"/>
      <c r="Q812" s="4"/>
      <c r="R812" s="788" t="str">
        <f t="shared" si="111"/>
        <v/>
      </c>
      <c r="S812" s="788" t="str">
        <f t="shared" si="112"/>
        <v/>
      </c>
      <c r="T812" s="4"/>
      <c r="U812" s="4"/>
      <c r="V812" s="4"/>
      <c r="W812" s="4"/>
      <c r="X812" s="4"/>
      <c r="Y812" s="4"/>
      <c r="Z812" s="4"/>
      <c r="AA812" s="4"/>
      <c r="AB812" s="4"/>
      <c r="AC812" s="4"/>
      <c r="AD812" s="4"/>
      <c r="AE812" s="4"/>
      <c r="AF812" s="4"/>
      <c r="AG812" s="25"/>
      <c r="AH812" s="1102"/>
      <c r="AI812" s="1102"/>
    </row>
    <row r="813" spans="2:35" x14ac:dyDescent="0.2">
      <c r="B813" s="925"/>
      <c r="C813" s="928"/>
      <c r="D813" s="1447"/>
      <c r="E813" s="1448"/>
      <c r="F813" s="940"/>
      <c r="G813" s="22"/>
      <c r="H813" s="1" t="s">
        <v>15</v>
      </c>
      <c r="I813" s="1431"/>
      <c r="J813" s="417"/>
      <c r="K813" s="1540"/>
      <c r="L813" s="1541"/>
      <c r="M813" s="4"/>
      <c r="N813" s="788" t="str">
        <f t="shared" si="110"/>
        <v/>
      </c>
      <c r="O813" s="4"/>
      <c r="P813" s="4"/>
      <c r="Q813" s="4"/>
      <c r="R813" s="788" t="str">
        <f t="shared" si="111"/>
        <v/>
      </c>
      <c r="S813" s="788" t="str">
        <f t="shared" si="112"/>
        <v/>
      </c>
      <c r="T813" s="4"/>
      <c r="U813" s="4"/>
      <c r="V813" s="4"/>
      <c r="W813" s="4"/>
      <c r="X813" s="4"/>
      <c r="Y813" s="4"/>
      <c r="Z813" s="4"/>
      <c r="AA813" s="4"/>
      <c r="AB813" s="4"/>
      <c r="AC813" s="4"/>
      <c r="AD813" s="4"/>
      <c r="AE813" s="4"/>
      <c r="AF813" s="4"/>
      <c r="AG813" s="25"/>
      <c r="AH813" s="1102"/>
      <c r="AI813" s="1102"/>
    </row>
    <row r="814" spans="2:35" x14ac:dyDescent="0.2">
      <c r="B814" s="985"/>
      <c r="C814" s="986"/>
      <c r="D814" s="1182"/>
      <c r="E814" s="1183"/>
      <c r="F814" s="948"/>
      <c r="G814" s="22"/>
      <c r="H814" s="1" t="s">
        <v>27</v>
      </c>
      <c r="I814" s="1431"/>
      <c r="J814" s="417"/>
      <c r="K814" s="1542"/>
      <c r="L814" s="1543"/>
      <c r="M814" s="4"/>
      <c r="N814" s="788" t="str">
        <f t="shared" si="110"/>
        <v/>
      </c>
      <c r="O814" s="4"/>
      <c r="P814" s="4"/>
      <c r="Q814" s="4"/>
      <c r="R814" s="788" t="str">
        <f t="shared" si="111"/>
        <v/>
      </c>
      <c r="S814" s="788" t="str">
        <f t="shared" si="112"/>
        <v/>
      </c>
      <c r="T814" s="4"/>
      <c r="U814" s="4"/>
      <c r="V814" s="4"/>
      <c r="W814" s="4"/>
      <c r="X814" s="4"/>
      <c r="Y814" s="4"/>
      <c r="Z814" s="4"/>
      <c r="AA814" s="4"/>
      <c r="AB814" s="4"/>
      <c r="AC814" s="4"/>
      <c r="AD814" s="4"/>
      <c r="AE814" s="4"/>
      <c r="AF814" s="4"/>
      <c r="AG814" s="25"/>
      <c r="AH814" s="1102"/>
      <c r="AI814" s="1102"/>
    </row>
    <row r="815" spans="2:35" x14ac:dyDescent="0.2">
      <c r="B815" s="924"/>
      <c r="C815" s="1186"/>
      <c r="D815" s="1433" t="s">
        <v>282</v>
      </c>
      <c r="E815" s="1181"/>
      <c r="F815" s="939"/>
      <c r="G815" s="22"/>
      <c r="H815" s="1">
        <v>1998</v>
      </c>
      <c r="I815" s="1431"/>
      <c r="J815" s="417"/>
      <c r="K815" s="1532" t="s">
        <v>282</v>
      </c>
      <c r="L815" s="1533"/>
      <c r="M815" s="4"/>
      <c r="N815" s="788" t="str">
        <f t="shared" si="110"/>
        <v/>
      </c>
      <c r="O815" s="4"/>
      <c r="P815" s="4"/>
      <c r="Q815" s="4"/>
      <c r="R815" s="788" t="str">
        <f t="shared" si="111"/>
        <v/>
      </c>
      <c r="S815" s="788" t="str">
        <f t="shared" si="112"/>
        <v/>
      </c>
      <c r="T815" s="4"/>
      <c r="U815" s="4"/>
      <c r="V815" s="4"/>
      <c r="W815" s="4"/>
      <c r="X815" s="4"/>
      <c r="Y815" s="4"/>
      <c r="Z815" s="4"/>
      <c r="AA815" s="4"/>
      <c r="AB815" s="4"/>
      <c r="AC815" s="4"/>
      <c r="AD815" s="4"/>
      <c r="AE815" s="4"/>
      <c r="AF815" s="4"/>
      <c r="AG815" s="25"/>
      <c r="AH815" s="1102"/>
      <c r="AI815" s="1102"/>
    </row>
    <row r="816" spans="2:35" x14ac:dyDescent="0.2">
      <c r="B816" s="925"/>
      <c r="C816" s="1445"/>
      <c r="D816" s="1447"/>
      <c r="E816" s="1448"/>
      <c r="F816" s="940"/>
      <c r="G816" s="22"/>
      <c r="H816" s="1" t="s">
        <v>17</v>
      </c>
      <c r="I816" s="1431"/>
      <c r="J816" s="417"/>
      <c r="K816" s="1534"/>
      <c r="L816" s="1535"/>
      <c r="M816" s="4"/>
      <c r="N816" s="788" t="str">
        <f t="shared" si="110"/>
        <v/>
      </c>
      <c r="O816" s="4"/>
      <c r="P816" s="4"/>
      <c r="Q816" s="4"/>
      <c r="R816" s="788" t="str">
        <f t="shared" si="111"/>
        <v/>
      </c>
      <c r="S816" s="788" t="str">
        <f t="shared" si="112"/>
        <v/>
      </c>
      <c r="T816" s="4"/>
      <c r="U816" s="4"/>
      <c r="V816" s="4"/>
      <c r="W816" s="4"/>
      <c r="X816" s="4"/>
      <c r="Y816" s="4"/>
      <c r="Z816" s="4"/>
      <c r="AA816" s="4"/>
      <c r="AB816" s="4"/>
      <c r="AC816" s="4"/>
      <c r="AD816" s="4"/>
      <c r="AE816" s="4"/>
      <c r="AF816" s="4"/>
      <c r="AG816" s="25"/>
      <c r="AH816" s="1102"/>
      <c r="AI816" s="1102"/>
    </row>
    <row r="817" spans="1:36" x14ac:dyDescent="0.2">
      <c r="B817" s="985"/>
      <c r="C817" s="1446"/>
      <c r="D817" s="1182"/>
      <c r="E817" s="1183"/>
      <c r="F817" s="948"/>
      <c r="G817" s="22"/>
      <c r="H817" s="1" t="s">
        <v>18</v>
      </c>
      <c r="I817" s="1431"/>
      <c r="J817" s="417"/>
      <c r="K817" s="1536"/>
      <c r="L817" s="1537"/>
      <c r="M817" s="4"/>
      <c r="N817" s="788" t="str">
        <f t="shared" si="110"/>
        <v/>
      </c>
      <c r="O817" s="4"/>
      <c r="P817" s="4"/>
      <c r="Q817" s="4"/>
      <c r="R817" s="788" t="str">
        <f t="shared" si="111"/>
        <v/>
      </c>
      <c r="S817" s="788" t="str">
        <f t="shared" si="112"/>
        <v/>
      </c>
      <c r="T817" s="4"/>
      <c r="U817" s="4"/>
      <c r="V817" s="4"/>
      <c r="W817" s="4"/>
      <c r="X817" s="4"/>
      <c r="Y817" s="4"/>
      <c r="Z817" s="4"/>
      <c r="AA817" s="4"/>
      <c r="AB817" s="4"/>
      <c r="AC817" s="4"/>
      <c r="AD817" s="4"/>
      <c r="AE817" s="4"/>
      <c r="AF817" s="4"/>
      <c r="AG817" s="25"/>
      <c r="AH817" s="1102"/>
      <c r="AI817" s="1102"/>
    </row>
    <row r="818" spans="1:36" x14ac:dyDescent="0.2">
      <c r="B818" s="1185"/>
      <c r="C818" s="1186"/>
      <c r="D818" s="1433" t="s">
        <v>282</v>
      </c>
      <c r="E818" s="1181"/>
      <c r="F818" s="939"/>
      <c r="G818" s="22"/>
      <c r="H818" s="1">
        <v>2001</v>
      </c>
      <c r="I818" s="1431"/>
      <c r="J818" s="417"/>
      <c r="K818" s="1532" t="s">
        <v>282</v>
      </c>
      <c r="L818" s="1533"/>
      <c r="M818" s="4"/>
      <c r="N818" s="788" t="str">
        <f t="shared" si="110"/>
        <v/>
      </c>
      <c r="O818" s="4"/>
      <c r="P818" s="4"/>
      <c r="Q818" s="4"/>
      <c r="R818" s="788" t="str">
        <f t="shared" si="111"/>
        <v/>
      </c>
      <c r="S818" s="788" t="str">
        <f t="shared" si="112"/>
        <v/>
      </c>
      <c r="T818" s="4"/>
      <c r="U818" s="4"/>
      <c r="V818" s="4"/>
      <c r="W818" s="4"/>
      <c r="X818" s="4"/>
      <c r="Y818" s="4"/>
      <c r="Z818" s="4"/>
      <c r="AA818" s="4"/>
      <c r="AB818" s="4"/>
      <c r="AC818" s="4"/>
      <c r="AD818" s="4"/>
      <c r="AE818" s="4"/>
      <c r="AF818" s="4"/>
      <c r="AG818" s="25"/>
      <c r="AH818" s="1102"/>
      <c r="AI818" s="1102"/>
    </row>
    <row r="819" spans="1:36" x14ac:dyDescent="0.2">
      <c r="B819" s="1155"/>
      <c r="C819" s="928"/>
      <c r="D819" s="1447"/>
      <c r="E819" s="1448"/>
      <c r="F819" s="940"/>
      <c r="G819" s="22"/>
      <c r="H819" s="1" t="s">
        <v>20</v>
      </c>
      <c r="I819" s="1431"/>
      <c r="J819" s="417"/>
      <c r="K819" s="1534"/>
      <c r="L819" s="1535"/>
      <c r="M819" s="4"/>
      <c r="N819" s="788" t="str">
        <f t="shared" si="110"/>
        <v/>
      </c>
      <c r="O819" s="4"/>
      <c r="P819" s="4"/>
      <c r="Q819" s="4"/>
      <c r="R819" s="788" t="str">
        <f t="shared" si="111"/>
        <v/>
      </c>
      <c r="S819" s="788" t="str">
        <f t="shared" si="112"/>
        <v/>
      </c>
      <c r="T819" s="4"/>
      <c r="U819" s="4"/>
      <c r="V819" s="4"/>
      <c r="W819" s="4"/>
      <c r="X819" s="4"/>
      <c r="Y819" s="4"/>
      <c r="Z819" s="4"/>
      <c r="AA819" s="4"/>
      <c r="AB819" s="4"/>
      <c r="AC819" s="4"/>
      <c r="AD819" s="4"/>
      <c r="AE819" s="4"/>
      <c r="AF819" s="4"/>
      <c r="AG819" s="25"/>
      <c r="AH819" s="1102"/>
      <c r="AI819" s="1102"/>
    </row>
    <row r="820" spans="1:36" x14ac:dyDescent="0.2">
      <c r="B820" s="1156"/>
      <c r="C820" s="986"/>
      <c r="D820" s="1182"/>
      <c r="E820" s="1183"/>
      <c r="F820" s="948"/>
      <c r="G820" s="22"/>
      <c r="H820" s="1" t="s">
        <v>21</v>
      </c>
      <c r="I820" s="1431"/>
      <c r="J820" s="417"/>
      <c r="K820" s="1536"/>
      <c r="L820" s="1537"/>
      <c r="M820" s="4"/>
      <c r="N820" s="788" t="str">
        <f t="shared" si="110"/>
        <v/>
      </c>
      <c r="O820" s="4"/>
      <c r="P820" s="4"/>
      <c r="Q820" s="4"/>
      <c r="R820" s="788" t="str">
        <f t="shared" si="111"/>
        <v/>
      </c>
      <c r="S820" s="788" t="str">
        <f t="shared" si="112"/>
        <v/>
      </c>
      <c r="T820" s="4"/>
      <c r="U820" s="4"/>
      <c r="V820" s="4"/>
      <c r="W820" s="4"/>
      <c r="X820" s="4"/>
      <c r="Y820" s="4"/>
      <c r="Z820" s="4"/>
      <c r="AA820" s="4"/>
      <c r="AB820" s="4"/>
      <c r="AC820" s="4"/>
      <c r="AD820" s="4"/>
      <c r="AE820" s="4"/>
      <c r="AF820" s="4"/>
      <c r="AG820" s="25"/>
      <c r="AH820" s="1102"/>
      <c r="AI820" s="1102"/>
    </row>
    <row r="821" spans="1:36" x14ac:dyDescent="0.2">
      <c r="B821" s="1185"/>
      <c r="C821" s="1186"/>
      <c r="D821" s="1433" t="s">
        <v>282</v>
      </c>
      <c r="E821" s="1181"/>
      <c r="F821" s="939"/>
      <c r="G821" s="22"/>
      <c r="H821" s="1">
        <v>2004</v>
      </c>
      <c r="I821" s="1431"/>
      <c r="J821" s="417"/>
      <c r="K821" s="1532" t="s">
        <v>282</v>
      </c>
      <c r="L821" s="1533"/>
      <c r="M821" s="4"/>
      <c r="N821" s="788" t="str">
        <f t="shared" si="110"/>
        <v/>
      </c>
      <c r="O821" s="4"/>
      <c r="P821" s="4"/>
      <c r="Q821" s="4"/>
      <c r="R821" s="788" t="str">
        <f t="shared" si="111"/>
        <v/>
      </c>
      <c r="S821" s="788" t="str">
        <f t="shared" si="112"/>
        <v/>
      </c>
      <c r="T821" s="4"/>
      <c r="U821" s="4"/>
      <c r="V821" s="4"/>
      <c r="W821" s="4"/>
      <c r="X821" s="4"/>
      <c r="Y821" s="4"/>
      <c r="Z821" s="4"/>
      <c r="AA821" s="4"/>
      <c r="AB821" s="4"/>
      <c r="AC821" s="4"/>
      <c r="AD821" s="4"/>
      <c r="AE821" s="4"/>
      <c r="AF821" s="4"/>
      <c r="AG821" s="25"/>
      <c r="AH821" s="1102"/>
      <c r="AI821" s="1102"/>
    </row>
    <row r="822" spans="1:36" x14ac:dyDescent="0.2">
      <c r="B822" s="1155"/>
      <c r="C822" s="928"/>
      <c r="D822" s="1447"/>
      <c r="E822" s="1448"/>
      <c r="F822" s="940"/>
      <c r="G822" s="22"/>
      <c r="H822" s="1" t="s">
        <v>22</v>
      </c>
      <c r="I822" s="1431"/>
      <c r="J822" s="417"/>
      <c r="K822" s="1534"/>
      <c r="L822" s="1535"/>
      <c r="M822" s="4"/>
      <c r="N822" s="788" t="str">
        <f t="shared" si="110"/>
        <v/>
      </c>
      <c r="O822" s="4"/>
      <c r="P822" s="4"/>
      <c r="Q822" s="4"/>
      <c r="R822" s="788" t="str">
        <f t="shared" si="111"/>
        <v/>
      </c>
      <c r="S822" s="788" t="str">
        <f t="shared" si="112"/>
        <v/>
      </c>
      <c r="T822" s="4"/>
      <c r="U822" s="4"/>
      <c r="V822" s="4"/>
      <c r="W822" s="4"/>
      <c r="X822" s="4"/>
      <c r="Y822" s="4"/>
      <c r="Z822" s="4"/>
      <c r="AA822" s="4"/>
      <c r="AB822" s="4"/>
      <c r="AC822" s="4"/>
      <c r="AD822" s="4"/>
      <c r="AE822" s="4"/>
      <c r="AF822" s="4"/>
      <c r="AG822" s="25"/>
      <c r="AH822" s="1102"/>
      <c r="AI822" s="1102"/>
    </row>
    <row r="823" spans="1:36" x14ac:dyDescent="0.2">
      <c r="B823" s="1156"/>
      <c r="C823" s="986"/>
      <c r="D823" s="1182"/>
      <c r="E823" s="1183"/>
      <c r="F823" s="948"/>
      <c r="G823" s="22"/>
      <c r="H823" s="1" t="s">
        <v>23</v>
      </c>
      <c r="I823" s="1431"/>
      <c r="J823" s="417"/>
      <c r="K823" s="1536"/>
      <c r="L823" s="1537"/>
      <c r="M823" s="4"/>
      <c r="N823" s="788" t="str">
        <f t="shared" si="110"/>
        <v/>
      </c>
      <c r="O823" s="4"/>
      <c r="P823" s="4"/>
      <c r="Q823" s="4"/>
      <c r="R823" s="788" t="str">
        <f t="shared" si="111"/>
        <v/>
      </c>
      <c r="S823" s="788" t="str">
        <f t="shared" si="112"/>
        <v/>
      </c>
      <c r="T823" s="4"/>
      <c r="U823" s="4"/>
      <c r="V823" s="4"/>
      <c r="W823" s="4"/>
      <c r="X823" s="4"/>
      <c r="Y823" s="4"/>
      <c r="Z823" s="4"/>
      <c r="AA823" s="4"/>
      <c r="AB823" s="4"/>
      <c r="AC823" s="4"/>
      <c r="AD823" s="4"/>
      <c r="AE823" s="4"/>
      <c r="AF823" s="4"/>
      <c r="AG823" s="25"/>
      <c r="AH823" s="1102"/>
      <c r="AI823" s="1102"/>
    </row>
    <row r="824" spans="1:36" ht="13.5" customHeight="1" thickBot="1" x14ac:dyDescent="0.25">
      <c r="B824" s="396" t="s">
        <v>102</v>
      </c>
      <c r="C824" s="394" t="s">
        <v>237</v>
      </c>
      <c r="D824" s="1157" t="s">
        <v>87</v>
      </c>
      <c r="E824" s="1158"/>
      <c r="F824" s="401" t="s">
        <v>201</v>
      </c>
      <c r="G824" s="414" t="s">
        <v>561</v>
      </c>
      <c r="H824" s="26">
        <v>2007</v>
      </c>
      <c r="I824" s="1432"/>
      <c r="J824" s="120">
        <v>110</v>
      </c>
      <c r="K824" s="116">
        <v>110</v>
      </c>
      <c r="L824" s="116"/>
      <c r="M824" s="116"/>
      <c r="N824" s="792" t="str">
        <f t="shared" si="110"/>
        <v/>
      </c>
      <c r="O824" s="116">
        <v>110</v>
      </c>
      <c r="P824" s="116"/>
      <c r="Q824" s="116">
        <v>109</v>
      </c>
      <c r="R824" s="792">
        <f t="shared" si="111"/>
        <v>108.96</v>
      </c>
      <c r="S824" s="792">
        <f t="shared" si="112"/>
        <v>108.2</v>
      </c>
      <c r="T824" s="116"/>
      <c r="U824" s="116">
        <v>107</v>
      </c>
      <c r="V824" s="116"/>
      <c r="W824" s="116">
        <v>105</v>
      </c>
      <c r="X824" s="116"/>
      <c r="Y824" s="116">
        <v>102</v>
      </c>
      <c r="Z824" s="116">
        <v>100</v>
      </c>
      <c r="AA824" s="116">
        <v>97.7</v>
      </c>
      <c r="AB824" s="116">
        <v>94.6</v>
      </c>
      <c r="AC824" s="116">
        <v>90.9</v>
      </c>
      <c r="AD824" s="116">
        <v>86.4</v>
      </c>
      <c r="AE824" s="116">
        <v>81.099999999999994</v>
      </c>
      <c r="AF824" s="116">
        <v>75.099999999999994</v>
      </c>
      <c r="AG824" s="117">
        <v>68.400000000000006</v>
      </c>
      <c r="AH824" s="1102"/>
      <c r="AI824" s="1102"/>
    </row>
    <row r="825" spans="1:36" ht="13.5" thickBot="1" x14ac:dyDescent="0.25">
      <c r="B825" s="1159"/>
      <c r="C825" s="1160"/>
      <c r="D825" s="1160"/>
      <c r="E825" s="1160"/>
      <c r="F825" s="1161"/>
      <c r="G825" s="912" t="s">
        <v>94</v>
      </c>
      <c r="H825" s="913"/>
      <c r="I825" s="913"/>
      <c r="J825" s="121">
        <f>MIN(J803:J824)</f>
        <v>110</v>
      </c>
      <c r="K825" s="49">
        <f t="shared" ref="K825" si="113">MIN(K803:K824)</f>
        <v>110</v>
      </c>
      <c r="L825" s="49"/>
      <c r="M825" s="49"/>
      <c r="N825" s="793" t="str">
        <f t="shared" si="110"/>
        <v/>
      </c>
      <c r="O825" s="49">
        <f t="shared" ref="O825" si="114">MIN(O803:O824)</f>
        <v>110</v>
      </c>
      <c r="P825" s="49"/>
      <c r="Q825" s="49">
        <f t="shared" ref="Q825" si="115">MIN(Q803:Q824)</f>
        <v>109</v>
      </c>
      <c r="R825" s="793">
        <f t="shared" si="111"/>
        <v>108.96</v>
      </c>
      <c r="S825" s="793">
        <f t="shared" si="112"/>
        <v>108.2</v>
      </c>
      <c r="T825" s="49"/>
      <c r="U825" s="49">
        <f t="shared" ref="U825" si="116">MIN(U803:U824)</f>
        <v>107</v>
      </c>
      <c r="V825" s="49"/>
      <c r="W825" s="49">
        <f t="shared" ref="W825" si="117">MIN(W803:W824)</f>
        <v>105</v>
      </c>
      <c r="X825" s="49"/>
      <c r="Y825" s="49">
        <f t="shared" ref="Y825:AG825" si="118">MIN(Y803:Y824)</f>
        <v>102</v>
      </c>
      <c r="Z825" s="49">
        <f t="shared" si="118"/>
        <v>100</v>
      </c>
      <c r="AA825" s="49">
        <f t="shared" si="118"/>
        <v>97.7</v>
      </c>
      <c r="AB825" s="527">
        <f t="shared" si="118"/>
        <v>94.6</v>
      </c>
      <c r="AC825" s="527">
        <f t="shared" si="118"/>
        <v>90.9</v>
      </c>
      <c r="AD825" s="527">
        <f t="shared" si="118"/>
        <v>86.4</v>
      </c>
      <c r="AE825" s="527">
        <f t="shared" si="118"/>
        <v>81.099999999999994</v>
      </c>
      <c r="AF825" s="527">
        <f t="shared" si="118"/>
        <v>75.099999999999994</v>
      </c>
      <c r="AG825" s="542">
        <f t="shared" si="118"/>
        <v>68.400000000000006</v>
      </c>
      <c r="AH825" s="1102"/>
      <c r="AI825" s="1102"/>
    </row>
    <row r="826" spans="1:36" ht="12.75" customHeight="1" x14ac:dyDescent="0.2">
      <c r="B826" s="1526" t="s">
        <v>102</v>
      </c>
      <c r="C826" s="1528" t="s">
        <v>237</v>
      </c>
      <c r="D826" s="1404" t="s">
        <v>87</v>
      </c>
      <c r="E826" s="1405"/>
      <c r="F826" s="1530" t="s">
        <v>201</v>
      </c>
      <c r="G826" s="1473" t="s">
        <v>561</v>
      </c>
      <c r="H826" s="418" t="s">
        <v>558</v>
      </c>
      <c r="I826" s="1167"/>
      <c r="J826" s="83"/>
      <c r="K826" s="5" t="s">
        <v>9</v>
      </c>
      <c r="L826" s="5"/>
      <c r="M826" s="5"/>
      <c r="N826" s="788" t="str">
        <f t="shared" si="110"/>
        <v/>
      </c>
      <c r="O826" s="5"/>
      <c r="P826" s="5"/>
      <c r="Q826" s="5"/>
      <c r="R826" s="788" t="str">
        <f t="shared" si="111"/>
        <v/>
      </c>
      <c r="S826" s="788" t="str">
        <f t="shared" si="112"/>
        <v/>
      </c>
      <c r="T826" s="5"/>
      <c r="U826" s="5"/>
      <c r="V826" s="5"/>
      <c r="W826" s="5"/>
      <c r="X826" s="5"/>
      <c r="Y826" s="5"/>
      <c r="Z826" s="5"/>
      <c r="AA826" s="5"/>
      <c r="AB826" s="5"/>
      <c r="AC826" s="5"/>
      <c r="AD826" s="5"/>
      <c r="AE826" s="5"/>
      <c r="AF826" s="5"/>
      <c r="AG826" s="24"/>
      <c r="AH826" s="1102"/>
      <c r="AI826" s="1102"/>
    </row>
    <row r="827" spans="1:36" x14ac:dyDescent="0.2">
      <c r="B827" s="1527"/>
      <c r="C827" s="1529"/>
      <c r="D827" s="1406"/>
      <c r="E827" s="1406"/>
      <c r="F827" s="1531"/>
      <c r="G827" s="1222"/>
      <c r="H827" s="419" t="s">
        <v>559</v>
      </c>
      <c r="I827" s="1168"/>
      <c r="J827" s="83"/>
      <c r="K827" s="5" t="s">
        <v>9</v>
      </c>
      <c r="L827" s="5"/>
      <c r="M827" s="5"/>
      <c r="N827" s="788" t="str">
        <f t="shared" si="110"/>
        <v/>
      </c>
      <c r="O827" s="5"/>
      <c r="P827" s="5"/>
      <c r="Q827" s="5"/>
      <c r="R827" s="788" t="str">
        <f t="shared" si="111"/>
        <v/>
      </c>
      <c r="S827" s="788" t="str">
        <f t="shared" si="112"/>
        <v/>
      </c>
      <c r="T827" s="5"/>
      <c r="U827" s="5"/>
      <c r="V827" s="5"/>
      <c r="W827" s="5"/>
      <c r="X827" s="5"/>
      <c r="Y827" s="5"/>
      <c r="Z827" s="5"/>
      <c r="AA827" s="5"/>
      <c r="AB827" s="5"/>
      <c r="AC827" s="5"/>
      <c r="AD827" s="5"/>
      <c r="AE827" s="5"/>
      <c r="AF827" s="5"/>
      <c r="AG827" s="24"/>
      <c r="AH827" s="1102"/>
      <c r="AI827" s="1102"/>
    </row>
    <row r="828" spans="1:36" ht="13.5" thickBot="1" x14ac:dyDescent="0.25">
      <c r="B828" s="408" t="s">
        <v>102</v>
      </c>
      <c r="C828" s="394" t="s">
        <v>563</v>
      </c>
      <c r="D828" s="1412" t="s">
        <v>87</v>
      </c>
      <c r="E828" s="1413"/>
      <c r="F828" s="420" t="s">
        <v>201</v>
      </c>
      <c r="G828" s="319" t="s">
        <v>561</v>
      </c>
      <c r="H828" s="26">
        <v>2010</v>
      </c>
      <c r="I828" s="1169"/>
      <c r="J828" s="27">
        <v>110</v>
      </c>
      <c r="K828" s="27">
        <v>110</v>
      </c>
      <c r="L828" s="27"/>
      <c r="M828" s="27"/>
      <c r="N828" s="788" t="str">
        <f t="shared" si="110"/>
        <v/>
      </c>
      <c r="O828" s="27">
        <v>110</v>
      </c>
      <c r="P828" s="27"/>
      <c r="Q828" s="27">
        <v>109</v>
      </c>
      <c r="R828" s="788">
        <f t="shared" si="111"/>
        <v>108.96</v>
      </c>
      <c r="S828" s="788">
        <f t="shared" si="112"/>
        <v>108.2</v>
      </c>
      <c r="T828" s="27"/>
      <c r="U828" s="27">
        <v>107</v>
      </c>
      <c r="V828" s="27"/>
      <c r="W828" s="27">
        <v>105</v>
      </c>
      <c r="X828" s="27"/>
      <c r="Y828" s="27">
        <v>102</v>
      </c>
      <c r="Z828" s="27">
        <v>100</v>
      </c>
      <c r="AA828" s="27">
        <v>97.7</v>
      </c>
      <c r="AB828" s="27">
        <v>94.6</v>
      </c>
      <c r="AC828" s="27">
        <v>90.9</v>
      </c>
      <c r="AD828" s="27">
        <v>86.4</v>
      </c>
      <c r="AE828" s="27">
        <v>81.099999999999994</v>
      </c>
      <c r="AF828" s="27">
        <v>75.099999999999994</v>
      </c>
      <c r="AG828" s="28">
        <v>68.400000000000006</v>
      </c>
      <c r="AH828" s="1103"/>
      <c r="AI828" s="1103"/>
    </row>
    <row r="830" spans="1:36" ht="13.5" thickBot="1" x14ac:dyDescent="0.25">
      <c r="A830" s="562" t="s">
        <v>328</v>
      </c>
    </row>
    <row r="831" spans="1:36" x14ac:dyDescent="0.2">
      <c r="A831" s="459"/>
      <c r="B831" s="915"/>
      <c r="C831" s="916"/>
      <c r="D831" s="916"/>
      <c r="E831" s="916"/>
      <c r="F831" s="916"/>
      <c r="G831" s="916"/>
      <c r="H831" s="916"/>
      <c r="I831" s="917"/>
      <c r="J831" s="921" t="s">
        <v>95</v>
      </c>
      <c r="K831" s="922"/>
      <c r="L831" s="922"/>
      <c r="M831" s="922"/>
      <c r="N831" s="922"/>
      <c r="O831" s="922"/>
      <c r="P831" s="922"/>
      <c r="Q831" s="922"/>
      <c r="R831" s="922"/>
      <c r="S831" s="922"/>
      <c r="T831" s="922"/>
      <c r="U831" s="922"/>
      <c r="V831" s="922"/>
      <c r="W831" s="922"/>
      <c r="X831" s="922"/>
      <c r="Y831" s="922"/>
      <c r="Z831" s="922"/>
      <c r="AA831" s="922"/>
      <c r="AB831" s="922"/>
      <c r="AC831" s="922"/>
      <c r="AD831" s="922"/>
      <c r="AE831" s="922"/>
      <c r="AF831" s="922"/>
      <c r="AG831" s="923"/>
      <c r="AH831" s="1414" t="s">
        <v>626</v>
      </c>
      <c r="AI831" s="968" t="s">
        <v>627</v>
      </c>
      <c r="AJ831" s="459"/>
    </row>
    <row r="832" spans="1:36" ht="13.5" thickBot="1" x14ac:dyDescent="0.25">
      <c r="A832" s="459"/>
      <c r="B832" s="918"/>
      <c r="C832" s="919"/>
      <c r="D832" s="919"/>
      <c r="E832" s="919"/>
      <c r="F832" s="919"/>
      <c r="G832" s="919"/>
      <c r="H832" s="919"/>
      <c r="I832" s="920"/>
      <c r="J832" s="949" t="s">
        <v>168</v>
      </c>
      <c r="K832" s="950"/>
      <c r="L832" s="950"/>
      <c r="M832" s="950"/>
      <c r="N832" s="950"/>
      <c r="O832" s="950"/>
      <c r="P832" s="950"/>
      <c r="Q832" s="950"/>
      <c r="R832" s="950"/>
      <c r="S832" s="950"/>
      <c r="T832" s="950"/>
      <c r="U832" s="950"/>
      <c r="V832" s="950"/>
      <c r="W832" s="950"/>
      <c r="X832" s="950"/>
      <c r="Y832" s="950"/>
      <c r="Z832" s="950"/>
      <c r="AA832" s="950"/>
      <c r="AB832" s="950"/>
      <c r="AC832" s="950"/>
      <c r="AD832" s="950"/>
      <c r="AE832" s="950"/>
      <c r="AF832" s="950"/>
      <c r="AG832" s="951"/>
      <c r="AH832" s="1415"/>
      <c r="AI832" s="1345"/>
      <c r="AJ832" s="459"/>
    </row>
    <row r="833" spans="1:36" ht="13.5" thickBot="1" x14ac:dyDescent="0.25">
      <c r="A833" s="459"/>
      <c r="B833" s="508" t="s">
        <v>41</v>
      </c>
      <c r="C833" s="509" t="s">
        <v>42</v>
      </c>
      <c r="D833" s="971" t="s">
        <v>43</v>
      </c>
      <c r="E833" s="972"/>
      <c r="F833" s="510" t="s">
        <v>47</v>
      </c>
      <c r="G833" s="511" t="s">
        <v>30</v>
      </c>
      <c r="H833" s="512" t="s">
        <v>31</v>
      </c>
      <c r="I833" s="516" t="s">
        <v>2</v>
      </c>
      <c r="J833" s="517" t="s">
        <v>3</v>
      </c>
      <c r="K833" s="518" t="s">
        <v>5</v>
      </c>
      <c r="L833" s="519">
        <v>100</v>
      </c>
      <c r="M833" s="512">
        <v>150</v>
      </c>
      <c r="N833" s="783">
        <v>176</v>
      </c>
      <c r="O833" s="512">
        <v>200</v>
      </c>
      <c r="P833" s="512">
        <v>250</v>
      </c>
      <c r="Q833" s="512">
        <v>300</v>
      </c>
      <c r="R833" s="783">
        <v>302</v>
      </c>
      <c r="S833" s="783">
        <v>340</v>
      </c>
      <c r="T833" s="512">
        <v>350</v>
      </c>
      <c r="U833" s="512">
        <v>400</v>
      </c>
      <c r="V833" s="512">
        <v>450</v>
      </c>
      <c r="W833" s="512">
        <v>500</v>
      </c>
      <c r="X833" s="512">
        <v>550</v>
      </c>
      <c r="Y833" s="512">
        <v>600</v>
      </c>
      <c r="Z833" s="512">
        <v>650</v>
      </c>
      <c r="AA833" s="512">
        <v>700</v>
      </c>
      <c r="AB833" s="512">
        <v>750</v>
      </c>
      <c r="AC833" s="512">
        <v>800</v>
      </c>
      <c r="AD833" s="512">
        <v>850</v>
      </c>
      <c r="AE833" s="512">
        <v>900</v>
      </c>
      <c r="AF833" s="512">
        <v>950</v>
      </c>
      <c r="AG833" s="516">
        <v>1000</v>
      </c>
      <c r="AH833" s="1415"/>
      <c r="AI833" s="1345"/>
      <c r="AJ833" s="459"/>
    </row>
    <row r="834" spans="1:36" x14ac:dyDescent="0.2">
      <c r="A834" s="459"/>
      <c r="B834" s="1188"/>
      <c r="C834" s="1189"/>
      <c r="D834" s="1426" t="s">
        <v>282</v>
      </c>
      <c r="E834" s="1427"/>
      <c r="F834" s="1285"/>
      <c r="G834" s="496"/>
      <c r="H834" s="497">
        <v>1989</v>
      </c>
      <c r="I834" s="1430" t="s">
        <v>618</v>
      </c>
      <c r="J834" s="520"/>
      <c r="K834" s="1422" t="s">
        <v>282</v>
      </c>
      <c r="L834" s="1423"/>
      <c r="M834" s="498"/>
      <c r="N834" s="788" t="str">
        <f>IF(M834="",IF(L834="","",(L834-(L834-O834)/($O$5-$L$5)*($N$5-$L$5))),(M834-(M834-O834)/($O$5-$M$5)*($N$5-$M$5)))</f>
        <v/>
      </c>
      <c r="O834" s="498"/>
      <c r="P834" s="498"/>
      <c r="Q834" s="498"/>
      <c r="R834" s="788" t="str">
        <f>IF(Q834="","",(Q834-(Q834-U834)/($U$5-$Q$5)*($R$5-$Q$5)))</f>
        <v/>
      </c>
      <c r="S834" s="788" t="str">
        <f>IF(Q834="","",(Q834-(Q834-U834)/($U$5-$Q$5)*($S$5-$Q$5)))</f>
        <v/>
      </c>
      <c r="T834" s="498"/>
      <c r="U834" s="498"/>
      <c r="V834" s="498"/>
      <c r="W834" s="498"/>
      <c r="X834" s="498"/>
      <c r="Y834" s="498"/>
      <c r="Z834" s="498"/>
      <c r="AA834" s="498"/>
      <c r="AB834" s="498"/>
      <c r="AC834" s="498"/>
      <c r="AD834" s="498"/>
      <c r="AE834" s="498"/>
      <c r="AF834" s="498"/>
      <c r="AG834" s="499"/>
      <c r="AH834" s="1415"/>
      <c r="AI834" s="1345"/>
      <c r="AJ834" s="459"/>
    </row>
    <row r="835" spans="1:36" x14ac:dyDescent="0.2">
      <c r="A835" s="459"/>
      <c r="B835" s="925"/>
      <c r="C835" s="928"/>
      <c r="D835" s="1428"/>
      <c r="E835" s="1429"/>
      <c r="F835" s="940"/>
      <c r="G835" s="500"/>
      <c r="H835" s="491" t="s">
        <v>32</v>
      </c>
      <c r="I835" s="1431"/>
      <c r="J835" s="535"/>
      <c r="K835" s="1424"/>
      <c r="L835" s="1425"/>
      <c r="M835" s="493"/>
      <c r="N835" s="788" t="str">
        <f t="shared" ref="N835:N859" si="119">IF(M835="",IF(L835="","",(L835-(L835-O835)/($O$5-$L$5)*($N$5-$L$5))),(M835-(M835-O835)/($O$5-$M$5)*($N$5-$M$5)))</f>
        <v/>
      </c>
      <c r="O835" s="493"/>
      <c r="P835" s="493"/>
      <c r="Q835" s="493"/>
      <c r="R835" s="788" t="str">
        <f t="shared" ref="R835:R856" si="120">IF(Q835="","",(Q835-(Q835-U835)/($U$5-$Q$5)*($R$5-$Q$5)))</f>
        <v/>
      </c>
      <c r="S835" s="788" t="str">
        <f t="shared" ref="S835:S856" si="121">IF(Q835="","",(Q835-(Q835-U835)/($U$5-$Q$5)*($S$5-$Q$5)))</f>
        <v/>
      </c>
      <c r="T835" s="493"/>
      <c r="U835" s="493"/>
      <c r="V835" s="493"/>
      <c r="W835" s="493"/>
      <c r="X835" s="493"/>
      <c r="Y835" s="493"/>
      <c r="Z835" s="493"/>
      <c r="AA835" s="493"/>
      <c r="AB835" s="493"/>
      <c r="AC835" s="493"/>
      <c r="AD835" s="493"/>
      <c r="AE835" s="493"/>
      <c r="AF835" s="493"/>
      <c r="AG835" s="502"/>
      <c r="AH835" s="1415"/>
      <c r="AI835" s="1345"/>
      <c r="AJ835" s="459"/>
    </row>
    <row r="836" spans="1:36" x14ac:dyDescent="0.2">
      <c r="A836" s="459"/>
      <c r="B836" s="925"/>
      <c r="C836" s="928"/>
      <c r="D836" s="1428"/>
      <c r="E836" s="1429"/>
      <c r="F836" s="940"/>
      <c r="G836" s="500"/>
      <c r="H836" s="491" t="s">
        <v>35</v>
      </c>
      <c r="I836" s="1431"/>
      <c r="J836" s="535"/>
      <c r="K836" s="1424"/>
      <c r="L836" s="1425"/>
      <c r="M836" s="493"/>
      <c r="N836" s="788" t="str">
        <f t="shared" si="119"/>
        <v/>
      </c>
      <c r="O836" s="493"/>
      <c r="P836" s="493"/>
      <c r="Q836" s="493"/>
      <c r="R836" s="788" t="str">
        <f t="shared" si="120"/>
        <v/>
      </c>
      <c r="S836" s="788" t="str">
        <f t="shared" si="121"/>
        <v/>
      </c>
      <c r="T836" s="493"/>
      <c r="U836" s="493"/>
      <c r="V836" s="493"/>
      <c r="W836" s="493"/>
      <c r="X836" s="493"/>
      <c r="Y836" s="493"/>
      <c r="Z836" s="493"/>
      <c r="AA836" s="493"/>
      <c r="AB836" s="493"/>
      <c r="AC836" s="493"/>
      <c r="AD836" s="493"/>
      <c r="AE836" s="493"/>
      <c r="AF836" s="493"/>
      <c r="AG836" s="502"/>
      <c r="AH836" s="1415"/>
      <c r="AI836" s="1345"/>
      <c r="AJ836" s="459"/>
    </row>
    <row r="837" spans="1:36" x14ac:dyDescent="0.2">
      <c r="A837" s="459"/>
      <c r="B837" s="985"/>
      <c r="C837" s="986"/>
      <c r="D837" s="1428"/>
      <c r="E837" s="1429"/>
      <c r="F837" s="948"/>
      <c r="G837" s="500"/>
      <c r="H837" s="491" t="s">
        <v>10</v>
      </c>
      <c r="I837" s="1431"/>
      <c r="J837" s="535"/>
      <c r="K837" s="1424"/>
      <c r="L837" s="1425"/>
      <c r="M837" s="493"/>
      <c r="N837" s="788" t="str">
        <f t="shared" si="119"/>
        <v/>
      </c>
      <c r="O837" s="493"/>
      <c r="P837" s="493"/>
      <c r="Q837" s="493"/>
      <c r="R837" s="788" t="str">
        <f t="shared" si="120"/>
        <v/>
      </c>
      <c r="S837" s="788" t="str">
        <f t="shared" si="121"/>
        <v/>
      </c>
      <c r="T837" s="493"/>
      <c r="U837" s="493"/>
      <c r="V837" s="493"/>
      <c r="W837" s="493"/>
      <c r="X837" s="493"/>
      <c r="Y837" s="493"/>
      <c r="Z837" s="493"/>
      <c r="AA837" s="493"/>
      <c r="AB837" s="493"/>
      <c r="AC837" s="493"/>
      <c r="AD837" s="493"/>
      <c r="AE837" s="493"/>
      <c r="AF837" s="493"/>
      <c r="AG837" s="502"/>
      <c r="AH837" s="1415"/>
      <c r="AI837" s="1345"/>
      <c r="AJ837" s="459"/>
    </row>
    <row r="838" spans="1:36" x14ac:dyDescent="0.2">
      <c r="A838" s="459"/>
      <c r="B838" s="1359"/>
      <c r="C838" s="1267"/>
      <c r="D838" s="1433" t="s">
        <v>282</v>
      </c>
      <c r="E838" s="1434"/>
      <c r="F838" s="1216"/>
      <c r="G838" s="506"/>
      <c r="H838" s="491">
        <v>1992</v>
      </c>
      <c r="I838" s="1431"/>
      <c r="J838" s="535"/>
      <c r="K838" s="1401" t="s">
        <v>282</v>
      </c>
      <c r="L838" s="1401"/>
      <c r="M838" s="493"/>
      <c r="N838" s="788" t="str">
        <f t="shared" si="119"/>
        <v/>
      </c>
      <c r="O838" s="493"/>
      <c r="P838" s="493"/>
      <c r="Q838" s="493"/>
      <c r="R838" s="788" t="str">
        <f t="shared" si="120"/>
        <v/>
      </c>
      <c r="S838" s="788" t="str">
        <f t="shared" si="121"/>
        <v/>
      </c>
      <c r="T838" s="493"/>
      <c r="U838" s="493"/>
      <c r="V838" s="493"/>
      <c r="W838" s="493"/>
      <c r="X838" s="493"/>
      <c r="Y838" s="493"/>
      <c r="Z838" s="492"/>
      <c r="AA838" s="492"/>
      <c r="AB838" s="492"/>
      <c r="AC838" s="492"/>
      <c r="AD838" s="492"/>
      <c r="AE838" s="492"/>
      <c r="AF838" s="492"/>
      <c r="AG838" s="501"/>
      <c r="AH838" s="1415"/>
      <c r="AI838" s="1345"/>
      <c r="AJ838" s="459"/>
    </row>
    <row r="839" spans="1:36" x14ac:dyDescent="0.2">
      <c r="A839" s="459"/>
      <c r="B839" s="1359"/>
      <c r="C839" s="1267"/>
      <c r="D839" s="1435"/>
      <c r="E839" s="1436"/>
      <c r="F839" s="1216"/>
      <c r="G839" s="506"/>
      <c r="H839" s="491" t="s">
        <v>11</v>
      </c>
      <c r="I839" s="1431"/>
      <c r="J839" s="535"/>
      <c r="K839" s="1401"/>
      <c r="L839" s="1401"/>
      <c r="M839" s="493"/>
      <c r="N839" s="788" t="str">
        <f t="shared" si="119"/>
        <v/>
      </c>
      <c r="O839" s="493"/>
      <c r="P839" s="493"/>
      <c r="Q839" s="493"/>
      <c r="R839" s="788" t="str">
        <f t="shared" si="120"/>
        <v/>
      </c>
      <c r="S839" s="788" t="str">
        <f t="shared" si="121"/>
        <v/>
      </c>
      <c r="T839" s="493"/>
      <c r="U839" s="493"/>
      <c r="V839" s="493"/>
      <c r="W839" s="493"/>
      <c r="X839" s="493"/>
      <c r="Y839" s="493"/>
      <c r="Z839" s="493"/>
      <c r="AA839" s="493"/>
      <c r="AB839" s="493"/>
      <c r="AC839" s="493"/>
      <c r="AD839" s="493"/>
      <c r="AE839" s="493"/>
      <c r="AF839" s="493"/>
      <c r="AG839" s="502"/>
      <c r="AH839" s="1415"/>
      <c r="AI839" s="1345"/>
      <c r="AJ839" s="459"/>
    </row>
    <row r="840" spans="1:36" x14ac:dyDescent="0.2">
      <c r="A840" s="459"/>
      <c r="B840" s="1207" t="s">
        <v>102</v>
      </c>
      <c r="C840" s="1209" t="s">
        <v>104</v>
      </c>
      <c r="D840" s="1437" t="s">
        <v>75</v>
      </c>
      <c r="E840" s="1438"/>
      <c r="F840" s="1283" t="s">
        <v>620</v>
      </c>
      <c r="G840" s="1417" t="s">
        <v>621</v>
      </c>
      <c r="H840" s="491" t="s">
        <v>12</v>
      </c>
      <c r="I840" s="1431"/>
      <c r="J840" s="535">
        <v>115</v>
      </c>
      <c r="K840" s="538">
        <v>115</v>
      </c>
      <c r="L840" s="538"/>
      <c r="M840" s="493"/>
      <c r="N840" s="788" t="str">
        <f t="shared" si="119"/>
        <v/>
      </c>
      <c r="O840" s="493">
        <v>115</v>
      </c>
      <c r="P840" s="493"/>
      <c r="Q840" s="493">
        <v>115</v>
      </c>
      <c r="R840" s="788">
        <f t="shared" si="120"/>
        <v>114.97199999999999</v>
      </c>
      <c r="S840" s="788">
        <f t="shared" si="121"/>
        <v>114.44</v>
      </c>
      <c r="T840" s="788">
        <f>IF(Q840="","",(Q840-(Q840-U840)/($U$5-$Q$5)*($T$5-$Q$5)))</f>
        <v>114.3</v>
      </c>
      <c r="U840" s="493">
        <v>113.6</v>
      </c>
      <c r="V840" s="493"/>
      <c r="W840" s="493">
        <v>109.7</v>
      </c>
      <c r="X840" s="493"/>
      <c r="Y840" s="493">
        <v>105.1</v>
      </c>
      <c r="Z840" s="493">
        <v>102.7</v>
      </c>
      <c r="AA840" s="493">
        <v>100.2</v>
      </c>
      <c r="AB840" s="493">
        <v>97.7</v>
      </c>
      <c r="AC840" s="493">
        <v>94.7</v>
      </c>
      <c r="AD840" s="493"/>
      <c r="AE840" s="493"/>
      <c r="AF840" s="493"/>
      <c r="AG840" s="502"/>
      <c r="AH840" s="1415"/>
      <c r="AI840" s="1345"/>
      <c r="AJ840" s="459"/>
    </row>
    <row r="841" spans="1:36" x14ac:dyDescent="0.2">
      <c r="A841" s="459"/>
      <c r="B841" s="1359"/>
      <c r="C841" s="1267"/>
      <c r="D841" s="1438"/>
      <c r="E841" s="1438"/>
      <c r="F841" s="1216"/>
      <c r="G841" s="1418"/>
      <c r="H841" s="491" t="s">
        <v>13</v>
      </c>
      <c r="I841" s="1431"/>
      <c r="J841" s="514"/>
      <c r="K841" s="494" t="s">
        <v>9</v>
      </c>
      <c r="L841" s="494"/>
      <c r="M841" s="494"/>
      <c r="N841" s="788" t="str">
        <f t="shared" si="119"/>
        <v/>
      </c>
      <c r="O841" s="494"/>
      <c r="P841" s="494"/>
      <c r="Q841" s="494"/>
      <c r="R841" s="788" t="str">
        <f t="shared" si="120"/>
        <v/>
      </c>
      <c r="S841" s="788" t="str">
        <f t="shared" si="121"/>
        <v/>
      </c>
      <c r="T841" s="788" t="str">
        <f t="shared" ref="T841:T854" si="122">IF(Q841="","",(Q841-(Q841-U841)/($U$5-$Q$5)*($T$5-$Q$5)))</f>
        <v/>
      </c>
      <c r="U841" s="494"/>
      <c r="V841" s="494"/>
      <c r="W841" s="494"/>
      <c r="X841" s="494"/>
      <c r="Y841" s="494"/>
      <c r="Z841" s="494"/>
      <c r="AA841" s="494"/>
      <c r="AB841" s="494"/>
      <c r="AC841" s="494"/>
      <c r="AD841" s="493"/>
      <c r="AE841" s="493"/>
      <c r="AF841" s="493"/>
      <c r="AG841" s="502"/>
      <c r="AH841" s="1415"/>
      <c r="AI841" s="1345"/>
      <c r="AJ841" s="459"/>
    </row>
    <row r="842" spans="1:36" x14ac:dyDescent="0.2">
      <c r="A842" s="459"/>
      <c r="B842" s="1057" t="s">
        <v>102</v>
      </c>
      <c r="C842" s="1058" t="s">
        <v>200</v>
      </c>
      <c r="D842" s="930" t="s">
        <v>117</v>
      </c>
      <c r="E842" s="931"/>
      <c r="F842" s="1012" t="s">
        <v>620</v>
      </c>
      <c r="G842" s="1417" t="s">
        <v>621</v>
      </c>
      <c r="H842" s="491">
        <v>1995</v>
      </c>
      <c r="I842" s="1431"/>
      <c r="J842" s="515">
        <v>115</v>
      </c>
      <c r="K842" s="492">
        <v>115</v>
      </c>
      <c r="L842" s="492"/>
      <c r="M842" s="492"/>
      <c r="N842" s="788" t="str">
        <f t="shared" si="119"/>
        <v/>
      </c>
      <c r="O842" s="492">
        <v>115</v>
      </c>
      <c r="P842" s="492"/>
      <c r="Q842" s="492">
        <v>115</v>
      </c>
      <c r="R842" s="788">
        <f t="shared" si="120"/>
        <v>114.97199999999999</v>
      </c>
      <c r="S842" s="788">
        <f t="shared" si="121"/>
        <v>114.44</v>
      </c>
      <c r="T842" s="788">
        <f t="shared" si="122"/>
        <v>114.3</v>
      </c>
      <c r="U842" s="492">
        <v>113.6</v>
      </c>
      <c r="V842" s="492"/>
      <c r="W842" s="492">
        <v>109.7</v>
      </c>
      <c r="X842" s="492"/>
      <c r="Y842" s="492">
        <v>105.1</v>
      </c>
      <c r="Z842" s="492">
        <v>102.7</v>
      </c>
      <c r="AA842" s="492">
        <v>100.2</v>
      </c>
      <c r="AB842" s="492">
        <v>97.7</v>
      </c>
      <c r="AC842" s="492">
        <v>94.7</v>
      </c>
      <c r="AD842" s="492"/>
      <c r="AE842" s="492"/>
      <c r="AF842" s="492"/>
      <c r="AG842" s="501"/>
      <c r="AH842" s="1415"/>
      <c r="AI842" s="1345"/>
      <c r="AJ842" s="459"/>
    </row>
    <row r="843" spans="1:36" x14ac:dyDescent="0.2">
      <c r="A843" s="459"/>
      <c r="B843" s="925"/>
      <c r="C843" s="928"/>
      <c r="D843" s="932"/>
      <c r="E843" s="933"/>
      <c r="F843" s="940"/>
      <c r="G843" s="1419"/>
      <c r="H843" s="491" t="s">
        <v>26</v>
      </c>
      <c r="I843" s="1431"/>
      <c r="J843" s="514"/>
      <c r="K843" s="494" t="s">
        <v>9</v>
      </c>
      <c r="L843" s="494"/>
      <c r="M843" s="494"/>
      <c r="N843" s="788" t="str">
        <f t="shared" si="119"/>
        <v/>
      </c>
      <c r="O843" s="494"/>
      <c r="P843" s="494"/>
      <c r="Q843" s="494"/>
      <c r="R843" s="788" t="str">
        <f t="shared" si="120"/>
        <v/>
      </c>
      <c r="S843" s="788" t="str">
        <f t="shared" si="121"/>
        <v/>
      </c>
      <c r="T843" s="788" t="str">
        <f t="shared" si="122"/>
        <v/>
      </c>
      <c r="U843" s="494"/>
      <c r="V843" s="494"/>
      <c r="W843" s="494"/>
      <c r="X843" s="494"/>
      <c r="Y843" s="494"/>
      <c r="Z843" s="494"/>
      <c r="AA843" s="494"/>
      <c r="AB843" s="494"/>
      <c r="AC843" s="494"/>
      <c r="AD843" s="493"/>
      <c r="AE843" s="493"/>
      <c r="AF843" s="493"/>
      <c r="AG843" s="502"/>
      <c r="AH843" s="1415"/>
      <c r="AI843" s="1345"/>
      <c r="AJ843" s="459"/>
    </row>
    <row r="844" spans="1:36" x14ac:dyDescent="0.2">
      <c r="A844" s="459"/>
      <c r="B844" s="925"/>
      <c r="C844" s="928"/>
      <c r="D844" s="932"/>
      <c r="E844" s="933"/>
      <c r="F844" s="940"/>
      <c r="G844" s="1419"/>
      <c r="H844" s="491" t="s">
        <v>15</v>
      </c>
      <c r="I844" s="1431"/>
      <c r="J844" s="514"/>
      <c r="K844" s="494" t="s">
        <v>9</v>
      </c>
      <c r="L844" s="494"/>
      <c r="M844" s="494"/>
      <c r="N844" s="788" t="str">
        <f t="shared" si="119"/>
        <v/>
      </c>
      <c r="O844" s="494"/>
      <c r="P844" s="494"/>
      <c r="Q844" s="494"/>
      <c r="R844" s="788" t="str">
        <f t="shared" si="120"/>
        <v/>
      </c>
      <c r="S844" s="788" t="str">
        <f t="shared" si="121"/>
        <v/>
      </c>
      <c r="T844" s="788" t="str">
        <f t="shared" si="122"/>
        <v/>
      </c>
      <c r="U844" s="494"/>
      <c r="V844" s="494"/>
      <c r="W844" s="494"/>
      <c r="X844" s="494"/>
      <c r="Y844" s="494"/>
      <c r="Z844" s="494"/>
      <c r="AA844" s="494"/>
      <c r="AB844" s="494"/>
      <c r="AC844" s="494"/>
      <c r="AD844" s="493"/>
      <c r="AE844" s="493"/>
      <c r="AF844" s="493"/>
      <c r="AG844" s="502"/>
      <c r="AH844" s="1415"/>
      <c r="AI844" s="1345"/>
      <c r="AJ844" s="459"/>
    </row>
    <row r="845" spans="1:36" x14ac:dyDescent="0.2">
      <c r="A845" s="459"/>
      <c r="B845" s="985"/>
      <c r="C845" s="986"/>
      <c r="D845" s="945"/>
      <c r="E845" s="946"/>
      <c r="F845" s="948"/>
      <c r="G845" s="1418"/>
      <c r="H845" s="491" t="s">
        <v>27</v>
      </c>
      <c r="I845" s="1431"/>
      <c r="J845" s="514"/>
      <c r="K845" s="494" t="s">
        <v>9</v>
      </c>
      <c r="L845" s="494"/>
      <c r="M845" s="494"/>
      <c r="N845" s="788" t="str">
        <f t="shared" si="119"/>
        <v/>
      </c>
      <c r="O845" s="494"/>
      <c r="P845" s="494"/>
      <c r="Q845" s="494"/>
      <c r="R845" s="788" t="str">
        <f t="shared" si="120"/>
        <v/>
      </c>
      <c r="S845" s="788" t="str">
        <f t="shared" si="121"/>
        <v/>
      </c>
      <c r="T845" s="788" t="str">
        <f t="shared" si="122"/>
        <v/>
      </c>
      <c r="U845" s="494"/>
      <c r="V845" s="494"/>
      <c r="W845" s="494"/>
      <c r="X845" s="494"/>
      <c r="Y845" s="494"/>
      <c r="Z845" s="494"/>
      <c r="AA845" s="494"/>
      <c r="AB845" s="494"/>
      <c r="AC845" s="494"/>
      <c r="AD845" s="493"/>
      <c r="AE845" s="493"/>
      <c r="AF845" s="493"/>
      <c r="AG845" s="502"/>
      <c r="AH845" s="1415"/>
      <c r="AI845" s="1345"/>
      <c r="AJ845" s="459"/>
    </row>
    <row r="846" spans="1:36" x14ac:dyDescent="0.2">
      <c r="A846" s="459"/>
      <c r="B846" s="1057" t="s">
        <v>102</v>
      </c>
      <c r="C846" s="1058" t="s">
        <v>144</v>
      </c>
      <c r="D846" s="930" t="s">
        <v>75</v>
      </c>
      <c r="E846" s="931"/>
      <c r="F846" s="1012" t="s">
        <v>620</v>
      </c>
      <c r="G846" s="1417" t="s">
        <v>621</v>
      </c>
      <c r="H846" s="491">
        <v>1998</v>
      </c>
      <c r="I846" s="1431"/>
      <c r="J846" s="515">
        <v>115</v>
      </c>
      <c r="K846" s="492">
        <v>115</v>
      </c>
      <c r="L846" s="492"/>
      <c r="M846" s="492"/>
      <c r="N846" s="788" t="str">
        <f t="shared" si="119"/>
        <v/>
      </c>
      <c r="O846" s="492">
        <v>115</v>
      </c>
      <c r="P846" s="492"/>
      <c r="Q846" s="492">
        <v>115</v>
      </c>
      <c r="R846" s="788">
        <f t="shared" si="120"/>
        <v>114.97199999999999</v>
      </c>
      <c r="S846" s="788">
        <f t="shared" si="121"/>
        <v>114.44</v>
      </c>
      <c r="T846" s="788">
        <f t="shared" si="122"/>
        <v>114.3</v>
      </c>
      <c r="U846" s="492">
        <v>113.6</v>
      </c>
      <c r="V846" s="492"/>
      <c r="W846" s="492">
        <v>109.7</v>
      </c>
      <c r="X846" s="492"/>
      <c r="Y846" s="492">
        <v>105.1</v>
      </c>
      <c r="Z846" s="492">
        <v>102.7</v>
      </c>
      <c r="AA846" s="492">
        <v>100.2</v>
      </c>
      <c r="AB846" s="492">
        <v>97.7</v>
      </c>
      <c r="AC846" s="492">
        <v>94.7</v>
      </c>
      <c r="AD846" s="492"/>
      <c r="AE846" s="492"/>
      <c r="AF846" s="492"/>
      <c r="AG846" s="501"/>
      <c r="AH846" s="1415"/>
      <c r="AI846" s="1345"/>
      <c r="AJ846" s="459"/>
    </row>
    <row r="847" spans="1:36" x14ac:dyDescent="0.2">
      <c r="A847" s="459"/>
      <c r="B847" s="925"/>
      <c r="C847" s="1004"/>
      <c r="D847" s="932"/>
      <c r="E847" s="933"/>
      <c r="F847" s="940"/>
      <c r="G847" s="1419"/>
      <c r="H847" s="491" t="s">
        <v>17</v>
      </c>
      <c r="I847" s="1431"/>
      <c r="J847" s="535">
        <v>115</v>
      </c>
      <c r="K847" s="493">
        <v>115</v>
      </c>
      <c r="L847" s="493"/>
      <c r="M847" s="493"/>
      <c r="N847" s="788" t="str">
        <f t="shared" si="119"/>
        <v/>
      </c>
      <c r="O847" s="493">
        <v>115</v>
      </c>
      <c r="P847" s="493"/>
      <c r="Q847" s="493">
        <v>115</v>
      </c>
      <c r="R847" s="788">
        <f t="shared" si="120"/>
        <v>114.974</v>
      </c>
      <c r="S847" s="788">
        <f>IF(Q847="","",(Q847-(Q847-U847)/($U$5-$Q$5)*($S$5-$Q$5)))</f>
        <v>114.48</v>
      </c>
      <c r="T847" s="788">
        <f>IF(Q847="","",(Q847-(Q847-U847)/($U$5-$Q$5)*($T$5-$Q$5)))</f>
        <v>114.35</v>
      </c>
      <c r="U847" s="493">
        <v>113.7</v>
      </c>
      <c r="V847" s="493"/>
      <c r="W847" s="493">
        <v>109.5</v>
      </c>
      <c r="X847" s="493"/>
      <c r="Y847" s="493">
        <v>105.1</v>
      </c>
      <c r="Z847" s="493">
        <v>102.8</v>
      </c>
      <c r="AA847" s="493">
        <v>100.3</v>
      </c>
      <c r="AB847" s="493">
        <v>97.6</v>
      </c>
      <c r="AC847" s="493">
        <v>94.7</v>
      </c>
      <c r="AD847" s="493">
        <v>91.4</v>
      </c>
      <c r="AE847" s="493"/>
      <c r="AF847" s="493"/>
      <c r="AG847" s="502"/>
      <c r="AH847" s="1415"/>
      <c r="AI847" s="1345"/>
      <c r="AJ847" s="459"/>
    </row>
    <row r="848" spans="1:36" x14ac:dyDescent="0.2">
      <c r="A848" s="459"/>
      <c r="B848" s="985"/>
      <c r="C848" s="1005"/>
      <c r="D848" s="945"/>
      <c r="E848" s="946"/>
      <c r="F848" s="948"/>
      <c r="G848" s="1418"/>
      <c r="H848" s="491" t="s">
        <v>18</v>
      </c>
      <c r="I848" s="1431"/>
      <c r="J848" s="514"/>
      <c r="K848" s="494" t="s">
        <v>9</v>
      </c>
      <c r="L848" s="494"/>
      <c r="M848" s="494"/>
      <c r="N848" s="788" t="str">
        <f t="shared" si="119"/>
        <v/>
      </c>
      <c r="O848" s="494"/>
      <c r="P848" s="494"/>
      <c r="Q848" s="494"/>
      <c r="R848" s="788" t="str">
        <f t="shared" si="120"/>
        <v/>
      </c>
      <c r="S848" s="788" t="str">
        <f t="shared" si="121"/>
        <v/>
      </c>
      <c r="T848" s="788" t="str">
        <f t="shared" si="122"/>
        <v/>
      </c>
      <c r="U848" s="494"/>
      <c r="V848" s="494"/>
      <c r="W848" s="494"/>
      <c r="X848" s="494"/>
      <c r="Y848" s="494"/>
      <c r="Z848" s="494"/>
      <c r="AA848" s="494"/>
      <c r="AB848" s="494"/>
      <c r="AC848" s="494"/>
      <c r="AD848" s="494"/>
      <c r="AE848" s="493"/>
      <c r="AF848" s="493"/>
      <c r="AG848" s="502"/>
      <c r="AH848" s="1415"/>
      <c r="AI848" s="1345"/>
      <c r="AJ848" s="459"/>
    </row>
    <row r="849" spans="1:36" x14ac:dyDescent="0.2">
      <c r="A849" s="459"/>
      <c r="B849" s="1154" t="s">
        <v>102</v>
      </c>
      <c r="C849" s="1058" t="s">
        <v>153</v>
      </c>
      <c r="D849" s="930" t="s">
        <v>75</v>
      </c>
      <c r="E849" s="931"/>
      <c r="F849" s="1012" t="s">
        <v>620</v>
      </c>
      <c r="G849" s="1417" t="s">
        <v>621</v>
      </c>
      <c r="H849" s="491">
        <v>2001</v>
      </c>
      <c r="I849" s="1431"/>
      <c r="J849" s="515">
        <v>115</v>
      </c>
      <c r="K849" s="492">
        <v>115</v>
      </c>
      <c r="L849" s="492"/>
      <c r="M849" s="492"/>
      <c r="N849" s="788" t="str">
        <f t="shared" si="119"/>
        <v/>
      </c>
      <c r="O849" s="492">
        <v>115</v>
      </c>
      <c r="P849" s="492"/>
      <c r="Q849" s="492">
        <v>115</v>
      </c>
      <c r="R849" s="788">
        <f t="shared" si="120"/>
        <v>114.974</v>
      </c>
      <c r="S849" s="788">
        <f t="shared" si="121"/>
        <v>114.48</v>
      </c>
      <c r="T849" s="788">
        <f t="shared" si="122"/>
        <v>114.35</v>
      </c>
      <c r="U849" s="492">
        <v>113.7</v>
      </c>
      <c r="V849" s="492"/>
      <c r="W849" s="492">
        <v>109.5</v>
      </c>
      <c r="X849" s="492"/>
      <c r="Y849" s="492">
        <v>105.1</v>
      </c>
      <c r="Z849" s="492">
        <v>102.8</v>
      </c>
      <c r="AA849" s="492">
        <v>100.3</v>
      </c>
      <c r="AB849" s="492">
        <v>97.6</v>
      </c>
      <c r="AC849" s="492">
        <v>94.7</v>
      </c>
      <c r="AD849" s="492">
        <v>91.4</v>
      </c>
      <c r="AE849" s="492"/>
      <c r="AF849" s="492"/>
      <c r="AG849" s="501"/>
      <c r="AH849" s="1415"/>
      <c r="AI849" s="1345"/>
      <c r="AJ849" s="459"/>
    </row>
    <row r="850" spans="1:36" x14ac:dyDescent="0.2">
      <c r="A850" s="459"/>
      <c r="B850" s="1155"/>
      <c r="C850" s="928"/>
      <c r="D850" s="932"/>
      <c r="E850" s="933"/>
      <c r="F850" s="940"/>
      <c r="G850" s="1419"/>
      <c r="H850" s="491" t="s">
        <v>20</v>
      </c>
      <c r="I850" s="1431"/>
      <c r="J850" s="514"/>
      <c r="K850" s="494" t="s">
        <v>9</v>
      </c>
      <c r="L850" s="494"/>
      <c r="M850" s="494"/>
      <c r="N850" s="788" t="str">
        <f t="shared" si="119"/>
        <v/>
      </c>
      <c r="O850" s="494"/>
      <c r="P850" s="494"/>
      <c r="Q850" s="494"/>
      <c r="R850" s="788" t="str">
        <f t="shared" si="120"/>
        <v/>
      </c>
      <c r="S850" s="788" t="str">
        <f t="shared" si="121"/>
        <v/>
      </c>
      <c r="T850" s="788" t="str">
        <f t="shared" si="122"/>
        <v/>
      </c>
      <c r="U850" s="494"/>
      <c r="V850" s="494"/>
      <c r="W850" s="494"/>
      <c r="X850" s="494"/>
      <c r="Y850" s="494"/>
      <c r="Z850" s="494"/>
      <c r="AA850" s="494"/>
      <c r="AB850" s="494"/>
      <c r="AC850" s="494"/>
      <c r="AD850" s="494"/>
      <c r="AE850" s="493"/>
      <c r="AF850" s="493"/>
      <c r="AG850" s="502"/>
      <c r="AH850" s="1415"/>
      <c r="AI850" s="1345"/>
      <c r="AJ850" s="459"/>
    </row>
    <row r="851" spans="1:36" x14ac:dyDescent="0.2">
      <c r="A851" s="459"/>
      <c r="B851" s="1156"/>
      <c r="C851" s="986"/>
      <c r="D851" s="945"/>
      <c r="E851" s="946"/>
      <c r="F851" s="948"/>
      <c r="G851" s="1418"/>
      <c r="H851" s="491" t="s">
        <v>21</v>
      </c>
      <c r="I851" s="1431"/>
      <c r="J851" s="514"/>
      <c r="K851" s="494" t="s">
        <v>9</v>
      </c>
      <c r="L851" s="494"/>
      <c r="M851" s="494"/>
      <c r="N851" s="788" t="str">
        <f t="shared" si="119"/>
        <v/>
      </c>
      <c r="O851" s="494"/>
      <c r="P851" s="494"/>
      <c r="Q851" s="494"/>
      <c r="R851" s="788" t="str">
        <f t="shared" si="120"/>
        <v/>
      </c>
      <c r="S851" s="788" t="str">
        <f t="shared" si="121"/>
        <v/>
      </c>
      <c r="T851" s="788" t="str">
        <f t="shared" si="122"/>
        <v/>
      </c>
      <c r="U851" s="494"/>
      <c r="V851" s="494"/>
      <c r="W851" s="494"/>
      <c r="X851" s="494"/>
      <c r="Y851" s="494"/>
      <c r="Z851" s="494"/>
      <c r="AA851" s="494"/>
      <c r="AB851" s="494"/>
      <c r="AC851" s="494"/>
      <c r="AD851" s="494"/>
      <c r="AE851" s="493"/>
      <c r="AF851" s="493"/>
      <c r="AG851" s="502"/>
      <c r="AH851" s="1415"/>
      <c r="AI851" s="1345"/>
      <c r="AJ851" s="459"/>
    </row>
    <row r="852" spans="1:36" x14ac:dyDescent="0.2">
      <c r="A852" s="459"/>
      <c r="B852" s="1154" t="s">
        <v>102</v>
      </c>
      <c r="C852" s="1058" t="s">
        <v>147</v>
      </c>
      <c r="D852" s="930" t="s">
        <v>75</v>
      </c>
      <c r="E852" s="931"/>
      <c r="F852" s="1012" t="s">
        <v>620</v>
      </c>
      <c r="G852" s="1417" t="s">
        <v>621</v>
      </c>
      <c r="H852" s="491">
        <v>2004</v>
      </c>
      <c r="I852" s="1431"/>
      <c r="J852" s="515">
        <v>115</v>
      </c>
      <c r="K852" s="492">
        <v>115</v>
      </c>
      <c r="L852" s="492"/>
      <c r="M852" s="492"/>
      <c r="N852" s="788" t="str">
        <f t="shared" si="119"/>
        <v/>
      </c>
      <c r="O852" s="492">
        <v>115</v>
      </c>
      <c r="P852" s="492"/>
      <c r="Q852" s="492">
        <v>115</v>
      </c>
      <c r="R852" s="788">
        <f t="shared" si="120"/>
        <v>114.974</v>
      </c>
      <c r="S852" s="788">
        <f t="shared" si="121"/>
        <v>114.48</v>
      </c>
      <c r="T852" s="788">
        <f t="shared" si="122"/>
        <v>114.35</v>
      </c>
      <c r="U852" s="492">
        <v>113.7</v>
      </c>
      <c r="V852" s="492"/>
      <c r="W852" s="492">
        <v>109.5</v>
      </c>
      <c r="X852" s="492"/>
      <c r="Y852" s="492">
        <v>105.1</v>
      </c>
      <c r="Z852" s="492">
        <v>102.8</v>
      </c>
      <c r="AA852" s="492">
        <v>100.3</v>
      </c>
      <c r="AB852" s="492">
        <v>97.6</v>
      </c>
      <c r="AC852" s="492">
        <v>94.7</v>
      </c>
      <c r="AD852" s="492">
        <v>91.4</v>
      </c>
      <c r="AE852" s="492"/>
      <c r="AF852" s="492"/>
      <c r="AG852" s="501"/>
      <c r="AH852" s="1415"/>
      <c r="AI852" s="1345"/>
      <c r="AJ852" s="459"/>
    </row>
    <row r="853" spans="1:36" x14ac:dyDescent="0.2">
      <c r="A853" s="459"/>
      <c r="B853" s="1155"/>
      <c r="C853" s="928"/>
      <c r="D853" s="932"/>
      <c r="E853" s="933"/>
      <c r="F853" s="940"/>
      <c r="G853" s="1419"/>
      <c r="H853" s="491" t="s">
        <v>22</v>
      </c>
      <c r="I853" s="1431"/>
      <c r="J853" s="514"/>
      <c r="K853" s="494" t="s">
        <v>9</v>
      </c>
      <c r="L853" s="494"/>
      <c r="M853" s="494"/>
      <c r="N853" s="788" t="str">
        <f t="shared" si="119"/>
        <v/>
      </c>
      <c r="O853" s="494"/>
      <c r="P853" s="494"/>
      <c r="Q853" s="494"/>
      <c r="R853" s="788" t="str">
        <f t="shared" si="120"/>
        <v/>
      </c>
      <c r="S853" s="788" t="str">
        <f t="shared" si="121"/>
        <v/>
      </c>
      <c r="T853" s="788" t="str">
        <f t="shared" si="122"/>
        <v/>
      </c>
      <c r="U853" s="494"/>
      <c r="V853" s="494"/>
      <c r="W853" s="494"/>
      <c r="X853" s="494"/>
      <c r="Y853" s="494"/>
      <c r="Z853" s="494"/>
      <c r="AA853" s="494"/>
      <c r="AB853" s="494"/>
      <c r="AC853" s="494"/>
      <c r="AD853" s="494"/>
      <c r="AE853" s="493"/>
      <c r="AF853" s="493"/>
      <c r="AG853" s="502"/>
      <c r="AH853" s="1415"/>
      <c r="AI853" s="1345"/>
      <c r="AJ853" s="459"/>
    </row>
    <row r="854" spans="1:36" x14ac:dyDescent="0.2">
      <c r="A854" s="459"/>
      <c r="B854" s="1156"/>
      <c r="C854" s="986"/>
      <c r="D854" s="945"/>
      <c r="E854" s="946"/>
      <c r="F854" s="948"/>
      <c r="G854" s="1418"/>
      <c r="H854" s="491" t="s">
        <v>23</v>
      </c>
      <c r="I854" s="1431"/>
      <c r="J854" s="514"/>
      <c r="K854" s="494" t="s">
        <v>9</v>
      </c>
      <c r="L854" s="494"/>
      <c r="M854" s="494"/>
      <c r="N854" s="788" t="str">
        <f t="shared" si="119"/>
        <v/>
      </c>
      <c r="O854" s="494"/>
      <c r="P854" s="494"/>
      <c r="Q854" s="494"/>
      <c r="R854" s="788" t="str">
        <f t="shared" si="120"/>
        <v/>
      </c>
      <c r="S854" s="788" t="str">
        <f t="shared" si="121"/>
        <v/>
      </c>
      <c r="T854" s="788" t="str">
        <f t="shared" si="122"/>
        <v/>
      </c>
      <c r="U854" s="494"/>
      <c r="V854" s="494"/>
      <c r="W854" s="494"/>
      <c r="X854" s="494"/>
      <c r="Y854" s="494"/>
      <c r="Z854" s="494"/>
      <c r="AA854" s="494"/>
      <c r="AB854" s="494"/>
      <c r="AC854" s="494"/>
      <c r="AD854" s="494"/>
      <c r="AE854" s="493"/>
      <c r="AF854" s="493"/>
      <c r="AG854" s="502"/>
      <c r="AH854" s="1415"/>
      <c r="AI854" s="1345"/>
      <c r="AJ854" s="459"/>
    </row>
    <row r="855" spans="1:36" ht="13.5" thickBot="1" x14ac:dyDescent="0.25">
      <c r="A855" s="459"/>
      <c r="B855" s="531" t="s">
        <v>102</v>
      </c>
      <c r="C855" s="530" t="s">
        <v>237</v>
      </c>
      <c r="D855" s="1157" t="s">
        <v>87</v>
      </c>
      <c r="E855" s="1158"/>
      <c r="F855" s="528" t="s">
        <v>620</v>
      </c>
      <c r="G855" s="534" t="s">
        <v>621</v>
      </c>
      <c r="H855" s="503">
        <v>2007</v>
      </c>
      <c r="I855" s="1432"/>
      <c r="J855" s="523">
        <v>115</v>
      </c>
      <c r="K855" s="521">
        <v>115</v>
      </c>
      <c r="L855" s="521"/>
      <c r="M855" s="521"/>
      <c r="N855" s="792" t="str">
        <f t="shared" si="119"/>
        <v/>
      </c>
      <c r="O855" s="521">
        <v>115</v>
      </c>
      <c r="P855" s="521"/>
      <c r="Q855" s="521">
        <v>115</v>
      </c>
      <c r="R855" s="792">
        <f t="shared" si="120"/>
        <v>114.974</v>
      </c>
      <c r="S855" s="792">
        <f t="shared" si="121"/>
        <v>114.48</v>
      </c>
      <c r="T855" s="788">
        <f>IF(Q855="","",(Q855-(Q855-U855)/($U$5-$Q$5)*($T$5-$Q$5)))</f>
        <v>114.35</v>
      </c>
      <c r="U855" s="521">
        <v>113.7</v>
      </c>
      <c r="V855" s="521"/>
      <c r="W855" s="521">
        <v>109.5</v>
      </c>
      <c r="X855" s="521"/>
      <c r="Y855" s="521">
        <v>105.1</v>
      </c>
      <c r="Z855" s="521">
        <v>102.8</v>
      </c>
      <c r="AA855" s="521">
        <v>100.3</v>
      </c>
      <c r="AB855" s="521">
        <v>97.6</v>
      </c>
      <c r="AC855" s="521">
        <v>94.7</v>
      </c>
      <c r="AD855" s="521">
        <v>91.4</v>
      </c>
      <c r="AE855" s="521"/>
      <c r="AF855" s="521"/>
      <c r="AG855" s="522"/>
      <c r="AH855" s="1415"/>
      <c r="AI855" s="1345"/>
      <c r="AJ855" s="459"/>
    </row>
    <row r="856" spans="1:36" ht="13.5" thickBot="1" x14ac:dyDescent="0.25">
      <c r="A856" s="459"/>
      <c r="B856" s="1159"/>
      <c r="C856" s="1160"/>
      <c r="D856" s="1160"/>
      <c r="E856" s="1160"/>
      <c r="F856" s="1161"/>
      <c r="G856" s="912" t="s">
        <v>94</v>
      </c>
      <c r="H856" s="913"/>
      <c r="I856" s="913"/>
      <c r="J856" s="524">
        <f>MIN(J834:J855)</f>
        <v>115</v>
      </c>
      <c r="K856" s="507">
        <f t="shared" ref="K856:AA856" si="123">MIN(K834:K855)</f>
        <v>115</v>
      </c>
      <c r="L856" s="507"/>
      <c r="M856" s="507"/>
      <c r="N856" s="793" t="str">
        <f t="shared" si="119"/>
        <v/>
      </c>
      <c r="O856" s="507">
        <f t="shared" si="123"/>
        <v>115</v>
      </c>
      <c r="P856" s="507"/>
      <c r="Q856" s="507">
        <f t="shared" si="123"/>
        <v>115</v>
      </c>
      <c r="R856" s="793">
        <f t="shared" si="120"/>
        <v>114.97199999999999</v>
      </c>
      <c r="S856" s="793">
        <f t="shared" si="121"/>
        <v>114.44</v>
      </c>
      <c r="T856" s="507"/>
      <c r="U856" s="507">
        <f t="shared" si="123"/>
        <v>113.6</v>
      </c>
      <c r="V856" s="507"/>
      <c r="W856" s="507">
        <f t="shared" si="123"/>
        <v>109.5</v>
      </c>
      <c r="X856" s="507"/>
      <c r="Y856" s="507">
        <f t="shared" si="123"/>
        <v>105.1</v>
      </c>
      <c r="Z856" s="507">
        <f t="shared" si="123"/>
        <v>102.7</v>
      </c>
      <c r="AA856" s="507">
        <f t="shared" si="123"/>
        <v>100.2</v>
      </c>
      <c r="AB856" s="527"/>
      <c r="AC856" s="527"/>
      <c r="AD856" s="525"/>
      <c r="AE856" s="525"/>
      <c r="AF856" s="525"/>
      <c r="AG856" s="526"/>
      <c r="AH856" s="1415"/>
      <c r="AI856" s="1345"/>
      <c r="AJ856" s="459"/>
    </row>
    <row r="857" spans="1:36" x14ac:dyDescent="0.2">
      <c r="A857" s="459"/>
      <c r="B857" s="1402" t="s">
        <v>102</v>
      </c>
      <c r="C857" s="1208" t="s">
        <v>237</v>
      </c>
      <c r="D857" s="1404" t="s">
        <v>87</v>
      </c>
      <c r="E857" s="1405"/>
      <c r="F857" s="1407" t="s">
        <v>620</v>
      </c>
      <c r="G857" s="1420" t="s">
        <v>621</v>
      </c>
      <c r="H857" s="529" t="s">
        <v>558</v>
      </c>
      <c r="I857" s="1409"/>
      <c r="J857" s="540"/>
      <c r="K857" s="541" t="s">
        <v>9</v>
      </c>
      <c r="L857" s="541"/>
      <c r="M857" s="541"/>
      <c r="N857" s="788" t="str">
        <f t="shared" si="119"/>
        <v/>
      </c>
      <c r="O857" s="541"/>
      <c r="P857" s="541"/>
      <c r="Q857" s="541"/>
      <c r="R857" s="788" t="str">
        <f t="shared" ref="R857:R859" si="124">IF(Q857="","",(Q857-(Q857-U857)/($U$5-$Q$5)*($R$5-$Q$5)))</f>
        <v/>
      </c>
      <c r="S857" s="788" t="str">
        <f t="shared" ref="S857:S859" si="125">IF(Q857="","",(Q857-(Q857-U857)/($U$5-$Q$5)*($S$5-$Q$5)))</f>
        <v/>
      </c>
      <c r="T857" s="541"/>
      <c r="U857" s="541"/>
      <c r="V857" s="541"/>
      <c r="W857" s="541"/>
      <c r="X857" s="541"/>
      <c r="Y857" s="541"/>
      <c r="Z857" s="541"/>
      <c r="AA857" s="541"/>
      <c r="AB857" s="541"/>
      <c r="AC857" s="541"/>
      <c r="AD857" s="541"/>
      <c r="AE857" s="61"/>
      <c r="AF857" s="61"/>
      <c r="AG857" s="62"/>
      <c r="AH857" s="1415"/>
      <c r="AI857" s="1345"/>
      <c r="AJ857" s="459"/>
    </row>
    <row r="858" spans="1:36" x14ac:dyDescent="0.2">
      <c r="A858" s="459"/>
      <c r="B858" s="1403"/>
      <c r="C858" s="1267"/>
      <c r="D858" s="1406"/>
      <c r="E858" s="1406"/>
      <c r="F858" s="1408"/>
      <c r="G858" s="1421"/>
      <c r="H858" s="532" t="s">
        <v>559</v>
      </c>
      <c r="I858" s="1410"/>
      <c r="J858" s="513"/>
      <c r="K858" s="494" t="s">
        <v>9</v>
      </c>
      <c r="L858" s="494"/>
      <c r="M858" s="494"/>
      <c r="N858" s="788" t="str">
        <f t="shared" si="119"/>
        <v/>
      </c>
      <c r="O858" s="494"/>
      <c r="P858" s="494"/>
      <c r="Q858" s="494"/>
      <c r="R858" s="788" t="str">
        <f t="shared" si="124"/>
        <v/>
      </c>
      <c r="S858" s="788" t="str">
        <f t="shared" si="125"/>
        <v/>
      </c>
      <c r="T858" s="494"/>
      <c r="U858" s="494"/>
      <c r="V858" s="494"/>
      <c r="W858" s="494"/>
      <c r="X858" s="494"/>
      <c r="Y858" s="494"/>
      <c r="Z858" s="494"/>
      <c r="AA858" s="494"/>
      <c r="AB858" s="494"/>
      <c r="AC858" s="494"/>
      <c r="AD858" s="494"/>
      <c r="AE858" s="493"/>
      <c r="AF858" s="493"/>
      <c r="AG858" s="502"/>
      <c r="AH858" s="1415"/>
      <c r="AI858" s="1345"/>
      <c r="AJ858" s="459"/>
    </row>
    <row r="859" spans="1:36" ht="13.5" thickBot="1" x14ac:dyDescent="0.25">
      <c r="A859" s="459"/>
      <c r="B859" s="534" t="s">
        <v>102</v>
      </c>
      <c r="C859" s="530" t="s">
        <v>189</v>
      </c>
      <c r="D859" s="1412" t="s">
        <v>87</v>
      </c>
      <c r="E859" s="1413"/>
      <c r="F859" s="536" t="s">
        <v>620</v>
      </c>
      <c r="G859" s="534" t="s">
        <v>621</v>
      </c>
      <c r="H859" s="503">
        <v>2010</v>
      </c>
      <c r="I859" s="1411"/>
      <c r="J859" s="533">
        <v>115</v>
      </c>
      <c r="K859" s="504">
        <v>115</v>
      </c>
      <c r="L859" s="504"/>
      <c r="M859" s="504"/>
      <c r="N859" s="788" t="str">
        <f t="shared" si="119"/>
        <v/>
      </c>
      <c r="O859" s="504">
        <v>115</v>
      </c>
      <c r="P859" s="504"/>
      <c r="Q859" s="504">
        <v>115</v>
      </c>
      <c r="R859" s="788">
        <f t="shared" si="124"/>
        <v>114.974</v>
      </c>
      <c r="S859" s="788">
        <f t="shared" si="125"/>
        <v>114.48</v>
      </c>
      <c r="T859" s="504"/>
      <c r="U859" s="504">
        <v>113.7</v>
      </c>
      <c r="V859" s="504"/>
      <c r="W859" s="504">
        <v>109.5</v>
      </c>
      <c r="X859" s="504"/>
      <c r="Y859" s="504">
        <v>105.1</v>
      </c>
      <c r="Z859" s="504">
        <v>102.8</v>
      </c>
      <c r="AA859" s="504">
        <v>100.3</v>
      </c>
      <c r="AB859" s="504">
        <v>97.6</v>
      </c>
      <c r="AC859" s="504">
        <v>94.7</v>
      </c>
      <c r="AD859" s="504">
        <v>91.4</v>
      </c>
      <c r="AE859" s="504"/>
      <c r="AF859" s="504"/>
      <c r="AG859" s="505"/>
      <c r="AH859" s="1416"/>
      <c r="AI859" s="1346"/>
      <c r="AJ859" s="459"/>
    </row>
    <row r="861" spans="1:36" s="562" customFormat="1" x14ac:dyDescent="0.2">
      <c r="C861" s="94"/>
      <c r="N861" s="698"/>
      <c r="R861" s="698"/>
      <c r="S861" s="698"/>
    </row>
    <row r="862" spans="1:36" ht="13.5" thickBot="1" x14ac:dyDescent="0.25"/>
    <row r="863" spans="1:36" x14ac:dyDescent="0.2">
      <c r="B863" s="1128"/>
      <c r="C863" s="1129"/>
      <c r="D863" s="1129"/>
      <c r="E863" s="1129"/>
      <c r="F863" s="1129"/>
      <c r="G863" s="1129"/>
      <c r="H863" s="1129"/>
      <c r="I863" s="1130"/>
      <c r="J863" s="921" t="s">
        <v>95</v>
      </c>
      <c r="K863" s="922"/>
      <c r="L863" s="922"/>
      <c r="M863" s="922"/>
      <c r="N863" s="922"/>
      <c r="O863" s="922"/>
      <c r="P863" s="922"/>
      <c r="Q863" s="922"/>
      <c r="R863" s="922"/>
      <c r="S863" s="922"/>
      <c r="T863" s="922"/>
      <c r="U863" s="922"/>
      <c r="V863" s="922"/>
      <c r="W863" s="922"/>
      <c r="X863" s="922"/>
      <c r="Y863" s="922"/>
      <c r="Z863" s="922"/>
      <c r="AA863" s="922"/>
      <c r="AB863" s="922"/>
      <c r="AC863" s="922"/>
      <c r="AD863" s="922"/>
      <c r="AE863" s="922"/>
      <c r="AF863" s="922"/>
      <c r="AG863" s="923"/>
      <c r="AH863" s="968" t="s">
        <v>628</v>
      </c>
      <c r="AI863" s="968" t="s">
        <v>642</v>
      </c>
    </row>
    <row r="864" spans="1:36" ht="13.5" thickBot="1" x14ac:dyDescent="0.25">
      <c r="B864" s="1131"/>
      <c r="C864" s="1132"/>
      <c r="D864" s="1132"/>
      <c r="E864" s="1132"/>
      <c r="F864" s="1132"/>
      <c r="G864" s="1132"/>
      <c r="H864" s="1132"/>
      <c r="I864" s="1133"/>
      <c r="J864" s="949" t="s">
        <v>168</v>
      </c>
      <c r="K864" s="950"/>
      <c r="L864" s="950"/>
      <c r="M864" s="950"/>
      <c r="N864" s="950"/>
      <c r="O864" s="950"/>
      <c r="P864" s="950"/>
      <c r="Q864" s="950"/>
      <c r="R864" s="950"/>
      <c r="S864" s="950"/>
      <c r="T864" s="950"/>
      <c r="U864" s="950"/>
      <c r="V864" s="950"/>
      <c r="W864" s="950"/>
      <c r="X864" s="950"/>
      <c r="Y864" s="950"/>
      <c r="Z864" s="950"/>
      <c r="AA864" s="950"/>
      <c r="AB864" s="950"/>
      <c r="AC864" s="950"/>
      <c r="AD864" s="950"/>
      <c r="AE864" s="950"/>
      <c r="AF864" s="950"/>
      <c r="AG864" s="951"/>
      <c r="AH864" s="969"/>
      <c r="AI864" s="969"/>
    </row>
    <row r="865" spans="2:35" ht="13.5" thickBot="1" x14ac:dyDescent="0.25">
      <c r="B865" s="571" t="s">
        <v>41</v>
      </c>
      <c r="C865" s="572" t="s">
        <v>42</v>
      </c>
      <c r="D865" s="971" t="s">
        <v>43</v>
      </c>
      <c r="E865" s="972"/>
      <c r="F865" s="573" t="s">
        <v>47</v>
      </c>
      <c r="G865" s="574" t="s">
        <v>30</v>
      </c>
      <c r="H865" s="575" t="s">
        <v>31</v>
      </c>
      <c r="I865" s="583" t="s">
        <v>2</v>
      </c>
      <c r="J865" s="595" t="s">
        <v>3</v>
      </c>
      <c r="K865" s="577" t="s">
        <v>5</v>
      </c>
      <c r="L865" s="578">
        <v>100</v>
      </c>
      <c r="M865" s="570">
        <v>150</v>
      </c>
      <c r="N865" s="783">
        <v>176</v>
      </c>
      <c r="O865" s="570">
        <v>200</v>
      </c>
      <c r="P865" s="570">
        <v>250</v>
      </c>
      <c r="Q865" s="570">
        <v>300</v>
      </c>
      <c r="R865" s="783">
        <v>302</v>
      </c>
      <c r="S865" s="783">
        <v>340</v>
      </c>
      <c r="T865" s="783">
        <v>350</v>
      </c>
      <c r="U865" s="570">
        <v>400</v>
      </c>
      <c r="V865" s="570">
        <v>450</v>
      </c>
      <c r="W865" s="570">
        <v>500</v>
      </c>
      <c r="X865" s="570">
        <v>550</v>
      </c>
      <c r="Y865" s="570">
        <v>600</v>
      </c>
      <c r="Z865" s="570">
        <v>650</v>
      </c>
      <c r="AA865" s="570">
        <v>700</v>
      </c>
      <c r="AB865" s="570">
        <v>750</v>
      </c>
      <c r="AC865" s="570">
        <v>800</v>
      </c>
      <c r="AD865" s="570">
        <v>850</v>
      </c>
      <c r="AE865" s="570">
        <v>900</v>
      </c>
      <c r="AF865" s="570">
        <v>950</v>
      </c>
      <c r="AG865" s="579">
        <v>1000</v>
      </c>
      <c r="AH865" s="969"/>
      <c r="AI865" s="969"/>
    </row>
    <row r="866" spans="2:35" x14ac:dyDescent="0.2">
      <c r="B866" s="1134" t="s">
        <v>106</v>
      </c>
      <c r="C866" s="1126" t="s">
        <v>635</v>
      </c>
      <c r="D866" s="1104" t="s">
        <v>74</v>
      </c>
      <c r="E866" s="1105"/>
      <c r="F866" s="1010" t="s">
        <v>201</v>
      </c>
      <c r="G866" s="998" t="s">
        <v>203</v>
      </c>
      <c r="H866" s="576">
        <v>1989</v>
      </c>
      <c r="I866" s="1398" t="s">
        <v>659</v>
      </c>
      <c r="J866" s="580">
        <v>70</v>
      </c>
      <c r="K866" s="563"/>
      <c r="L866" s="564">
        <v>70</v>
      </c>
      <c r="M866" s="564"/>
      <c r="N866" s="788">
        <f>IF(M866="",IF(L866="","",(L866-(L866-O866)/($O$5-$L$5)*($N$5-$L$5))),(M866-(M866-O866)/($O$5-$M$5)*($N$5-$M$5)))</f>
        <v>70</v>
      </c>
      <c r="O866" s="564">
        <v>70</v>
      </c>
      <c r="P866" s="564"/>
      <c r="Q866" s="564">
        <v>68.5</v>
      </c>
      <c r="R866" s="788">
        <f>IF(Q866="","",(Q866-(Q866-U866)/($U$5-$Q$5)*($R$5-$Q$5)))</f>
        <v>68.48</v>
      </c>
      <c r="S866" s="788">
        <f>IF(Q866="","",(Q866-(Q866-U866)/($U$5-$Q$5)*($S$5-$Q$5)))</f>
        <v>68.099999999999994</v>
      </c>
      <c r="T866" s="788">
        <f>IF(Q866="","",(Q866-(Q866-U866)/($U$5-$Q$5)*($T$5-$Q$5)))</f>
        <v>68</v>
      </c>
      <c r="U866" s="564">
        <v>67.5</v>
      </c>
      <c r="V866" s="564"/>
      <c r="W866" s="564">
        <v>66.3</v>
      </c>
      <c r="X866" s="564"/>
      <c r="Y866" s="564">
        <v>64.599999999999994</v>
      </c>
      <c r="Z866" s="564">
        <v>63.1</v>
      </c>
      <c r="AA866" s="564">
        <v>61.8</v>
      </c>
      <c r="AB866" s="564">
        <v>59.5</v>
      </c>
      <c r="AC866" s="564">
        <v>57.3</v>
      </c>
      <c r="AD866" s="564">
        <v>54.3</v>
      </c>
      <c r="AE866" s="564">
        <v>51.2</v>
      </c>
      <c r="AF866" s="564">
        <v>47.3</v>
      </c>
      <c r="AG866" s="568">
        <v>43.4</v>
      </c>
      <c r="AH866" s="969"/>
      <c r="AI866" s="969"/>
    </row>
    <row r="867" spans="2:35" x14ac:dyDescent="0.2">
      <c r="B867" s="1135"/>
      <c r="C867" s="1193"/>
      <c r="D867" s="1066"/>
      <c r="E867" s="1067"/>
      <c r="F867" s="940"/>
      <c r="G867" s="943"/>
      <c r="H867" s="567" t="s">
        <v>32</v>
      </c>
      <c r="I867" s="1399"/>
      <c r="J867" s="581"/>
      <c r="K867" s="566" t="s">
        <v>9</v>
      </c>
      <c r="L867" s="766">
        <v>70</v>
      </c>
      <c r="M867" s="566"/>
      <c r="N867" s="788">
        <f t="shared" ref="N867:N888" si="126">IF(M867="",IF(L867="","",(L867-(L867-O867)/($O$5-$L$5)*($N$5-$L$5))),(M867-(M867-O867)/($O$5-$M$5)*($N$5-$M$5)))</f>
        <v>70</v>
      </c>
      <c r="O867" s="766">
        <v>70</v>
      </c>
      <c r="P867" s="566"/>
      <c r="Q867" s="766">
        <v>68.5</v>
      </c>
      <c r="R867" s="788">
        <f t="shared" ref="R867:R888" si="127">IF(Q867="","",(Q867-(Q867-U867)/($U$5-$Q$5)*($R$5-$Q$5)))</f>
        <v>68.48</v>
      </c>
      <c r="S867" s="788">
        <f t="shared" ref="S867:S888" si="128">IF(Q867="","",(Q867-(Q867-U867)/($U$5-$Q$5)*($S$5-$Q$5)))</f>
        <v>68.099999999999994</v>
      </c>
      <c r="T867" s="788">
        <f t="shared" ref="T867:T888" si="129">IF(Q867="","",(Q867-(Q867-U867)/($U$5-$Q$5)*($T$5-$Q$5)))</f>
        <v>68</v>
      </c>
      <c r="U867" s="766">
        <v>67.5</v>
      </c>
      <c r="V867" s="566"/>
      <c r="W867" s="766">
        <v>66.3</v>
      </c>
      <c r="X867" s="566"/>
      <c r="Y867" s="766">
        <v>64.599999999999994</v>
      </c>
      <c r="Z867" s="766">
        <v>63.1</v>
      </c>
      <c r="AA867" s="766">
        <v>61.8</v>
      </c>
      <c r="AB867" s="766">
        <v>59.5</v>
      </c>
      <c r="AC867" s="766">
        <v>57.3</v>
      </c>
      <c r="AD867" s="766">
        <v>54.3</v>
      </c>
      <c r="AE867" s="766">
        <v>51.2</v>
      </c>
      <c r="AF867" s="766">
        <v>47.3</v>
      </c>
      <c r="AG867" s="769">
        <v>43.4</v>
      </c>
      <c r="AH867" s="969"/>
      <c r="AI867" s="969"/>
    </row>
    <row r="868" spans="2:35" x14ac:dyDescent="0.2">
      <c r="B868" s="1135"/>
      <c r="C868" s="1193"/>
      <c r="D868" s="1066"/>
      <c r="E868" s="1067"/>
      <c r="F868" s="940"/>
      <c r="G868" s="943"/>
      <c r="H868" s="567" t="s">
        <v>35</v>
      </c>
      <c r="I868" s="1399"/>
      <c r="J868" s="581"/>
      <c r="K868" s="566" t="s">
        <v>9</v>
      </c>
      <c r="L868" s="766">
        <v>70</v>
      </c>
      <c r="M868" s="566"/>
      <c r="N868" s="788">
        <f t="shared" si="126"/>
        <v>70</v>
      </c>
      <c r="O868" s="766">
        <v>70</v>
      </c>
      <c r="P868" s="566"/>
      <c r="Q868" s="766">
        <v>68.5</v>
      </c>
      <c r="R868" s="788">
        <f t="shared" si="127"/>
        <v>68.48</v>
      </c>
      <c r="S868" s="788">
        <f t="shared" si="128"/>
        <v>68.099999999999994</v>
      </c>
      <c r="T868" s="788">
        <f t="shared" si="129"/>
        <v>68</v>
      </c>
      <c r="U868" s="766">
        <v>67.5</v>
      </c>
      <c r="V868" s="566"/>
      <c r="W868" s="766">
        <v>66.3</v>
      </c>
      <c r="X868" s="566"/>
      <c r="Y868" s="766">
        <v>64.599999999999994</v>
      </c>
      <c r="Z868" s="766">
        <v>63.1</v>
      </c>
      <c r="AA868" s="766">
        <v>61.8</v>
      </c>
      <c r="AB868" s="766">
        <v>59.5</v>
      </c>
      <c r="AC868" s="766">
        <v>57.3</v>
      </c>
      <c r="AD868" s="766">
        <v>54.3</v>
      </c>
      <c r="AE868" s="766">
        <v>51.2</v>
      </c>
      <c r="AF868" s="766">
        <v>47.3</v>
      </c>
      <c r="AG868" s="769">
        <v>43.4</v>
      </c>
      <c r="AH868" s="969"/>
      <c r="AI868" s="969"/>
    </row>
    <row r="869" spans="2:35" x14ac:dyDescent="0.2">
      <c r="B869" s="1136"/>
      <c r="C869" s="1194"/>
      <c r="D869" s="1068"/>
      <c r="E869" s="1069"/>
      <c r="F869" s="948"/>
      <c r="G869" s="944"/>
      <c r="H869" s="567" t="s">
        <v>10</v>
      </c>
      <c r="I869" s="1399"/>
      <c r="J869" s="581"/>
      <c r="K869" s="566" t="s">
        <v>9</v>
      </c>
      <c r="L869" s="766">
        <v>70</v>
      </c>
      <c r="M869" s="566"/>
      <c r="N869" s="788">
        <f t="shared" si="126"/>
        <v>70</v>
      </c>
      <c r="O869" s="766">
        <v>70</v>
      </c>
      <c r="P869" s="566"/>
      <c r="Q869" s="766">
        <v>68.5</v>
      </c>
      <c r="R869" s="788">
        <f t="shared" si="127"/>
        <v>68.48</v>
      </c>
      <c r="S869" s="788">
        <f t="shared" si="128"/>
        <v>68.099999999999994</v>
      </c>
      <c r="T869" s="788">
        <f t="shared" si="129"/>
        <v>68</v>
      </c>
      <c r="U869" s="766">
        <v>67.5</v>
      </c>
      <c r="V869" s="566"/>
      <c r="W869" s="766">
        <v>66.3</v>
      </c>
      <c r="X869" s="566"/>
      <c r="Y869" s="766">
        <v>64.599999999999994</v>
      </c>
      <c r="Z869" s="766">
        <v>63.1</v>
      </c>
      <c r="AA869" s="766">
        <v>61.8</v>
      </c>
      <c r="AB869" s="766">
        <v>59.5</v>
      </c>
      <c r="AC869" s="766">
        <v>57.3</v>
      </c>
      <c r="AD869" s="766">
        <v>54.3</v>
      </c>
      <c r="AE869" s="766">
        <v>51.2</v>
      </c>
      <c r="AF869" s="766">
        <v>47.3</v>
      </c>
      <c r="AG869" s="769">
        <v>43.4</v>
      </c>
      <c r="AH869" s="969"/>
      <c r="AI869" s="969"/>
    </row>
    <row r="870" spans="2:35" x14ac:dyDescent="0.2">
      <c r="B870" s="1140" t="s">
        <v>102</v>
      </c>
      <c r="C870" s="1233" t="s">
        <v>118</v>
      </c>
      <c r="D870" s="930" t="s">
        <v>75</v>
      </c>
      <c r="E870" s="931"/>
      <c r="F870" s="1010" t="s">
        <v>201</v>
      </c>
      <c r="G870" s="942" t="s">
        <v>203</v>
      </c>
      <c r="H870" s="567">
        <v>1992</v>
      </c>
      <c r="I870" s="1399"/>
      <c r="J870" s="580">
        <v>70</v>
      </c>
      <c r="K870" s="564">
        <v>70</v>
      </c>
      <c r="L870" s="766">
        <v>70</v>
      </c>
      <c r="M870" s="564"/>
      <c r="N870" s="788">
        <f t="shared" si="126"/>
        <v>70</v>
      </c>
      <c r="O870" s="766">
        <v>70</v>
      </c>
      <c r="P870" s="564"/>
      <c r="Q870" s="766">
        <v>68.5</v>
      </c>
      <c r="R870" s="788">
        <f t="shared" si="127"/>
        <v>68.48</v>
      </c>
      <c r="S870" s="788">
        <f t="shared" si="128"/>
        <v>68.099999999999994</v>
      </c>
      <c r="T870" s="788">
        <f t="shared" si="129"/>
        <v>68</v>
      </c>
      <c r="U870" s="766">
        <v>67.5</v>
      </c>
      <c r="V870" s="564"/>
      <c r="W870" s="766">
        <v>66.3</v>
      </c>
      <c r="X870" s="564"/>
      <c r="Y870" s="766">
        <v>64.599999999999994</v>
      </c>
      <c r="Z870" s="766">
        <v>63.1</v>
      </c>
      <c r="AA870" s="766">
        <v>61.8</v>
      </c>
      <c r="AB870" s="766">
        <v>59.5</v>
      </c>
      <c r="AC870" s="766">
        <v>57.3</v>
      </c>
      <c r="AD870" s="766">
        <v>54.3</v>
      </c>
      <c r="AE870" s="766">
        <v>51.2</v>
      </c>
      <c r="AF870" s="766">
        <v>47.3</v>
      </c>
      <c r="AG870" s="769">
        <v>43.4</v>
      </c>
      <c r="AH870" s="969"/>
      <c r="AI870" s="969"/>
    </row>
    <row r="871" spans="2:35" x14ac:dyDescent="0.2">
      <c r="B871" s="1135"/>
      <c r="C871" s="1193"/>
      <c r="D871" s="932"/>
      <c r="E871" s="933"/>
      <c r="F871" s="940"/>
      <c r="G871" s="943"/>
      <c r="H871" s="567" t="s">
        <v>11</v>
      </c>
      <c r="I871" s="1399"/>
      <c r="J871" s="581"/>
      <c r="K871" s="566" t="s">
        <v>9</v>
      </c>
      <c r="L871" s="766">
        <v>70</v>
      </c>
      <c r="M871" s="566"/>
      <c r="N871" s="788">
        <f t="shared" si="126"/>
        <v>70</v>
      </c>
      <c r="O871" s="766">
        <v>70</v>
      </c>
      <c r="P871" s="566"/>
      <c r="Q871" s="766">
        <v>68.5</v>
      </c>
      <c r="R871" s="788">
        <f t="shared" si="127"/>
        <v>68.48</v>
      </c>
      <c r="S871" s="788">
        <f t="shared" si="128"/>
        <v>68.099999999999994</v>
      </c>
      <c r="T871" s="788">
        <f t="shared" si="129"/>
        <v>68</v>
      </c>
      <c r="U871" s="766">
        <v>67.5</v>
      </c>
      <c r="V871" s="566"/>
      <c r="W871" s="766">
        <v>66.3</v>
      </c>
      <c r="X871" s="566"/>
      <c r="Y871" s="766">
        <v>64.599999999999994</v>
      </c>
      <c r="Z871" s="766">
        <v>63.1</v>
      </c>
      <c r="AA871" s="766">
        <v>61.8</v>
      </c>
      <c r="AB871" s="766">
        <v>59.5</v>
      </c>
      <c r="AC871" s="766">
        <v>57.3</v>
      </c>
      <c r="AD871" s="766">
        <v>54.3</v>
      </c>
      <c r="AE871" s="766">
        <v>51.2</v>
      </c>
      <c r="AF871" s="766">
        <v>47.3</v>
      </c>
      <c r="AG871" s="769">
        <v>43.4</v>
      </c>
      <c r="AH871" s="969"/>
      <c r="AI871" s="969"/>
    </row>
    <row r="872" spans="2:35" x14ac:dyDescent="0.2">
      <c r="B872" s="1135"/>
      <c r="C872" s="1193"/>
      <c r="D872" s="932"/>
      <c r="E872" s="933"/>
      <c r="F872" s="940"/>
      <c r="G872" s="943"/>
      <c r="H872" s="567" t="s">
        <v>12</v>
      </c>
      <c r="I872" s="1399"/>
      <c r="J872" s="581"/>
      <c r="K872" s="566" t="s">
        <v>9</v>
      </c>
      <c r="L872" s="766">
        <v>70</v>
      </c>
      <c r="M872" s="566"/>
      <c r="N872" s="788">
        <f t="shared" si="126"/>
        <v>70</v>
      </c>
      <c r="O872" s="766">
        <v>70</v>
      </c>
      <c r="P872" s="566"/>
      <c r="Q872" s="766">
        <v>68.5</v>
      </c>
      <c r="R872" s="788">
        <f t="shared" si="127"/>
        <v>68.48</v>
      </c>
      <c r="S872" s="788">
        <f t="shared" si="128"/>
        <v>68.099999999999994</v>
      </c>
      <c r="T872" s="788">
        <f t="shared" si="129"/>
        <v>68</v>
      </c>
      <c r="U872" s="766">
        <v>67.5</v>
      </c>
      <c r="V872" s="566"/>
      <c r="W872" s="766">
        <v>66.3</v>
      </c>
      <c r="X872" s="566"/>
      <c r="Y872" s="766">
        <v>64.599999999999994</v>
      </c>
      <c r="Z872" s="766">
        <v>63.1</v>
      </c>
      <c r="AA872" s="766">
        <v>61.8</v>
      </c>
      <c r="AB872" s="766">
        <v>59.5</v>
      </c>
      <c r="AC872" s="766">
        <v>57.3</v>
      </c>
      <c r="AD872" s="766">
        <v>54.3</v>
      </c>
      <c r="AE872" s="766">
        <v>51.2</v>
      </c>
      <c r="AF872" s="766">
        <v>47.3</v>
      </c>
      <c r="AG872" s="769">
        <v>43.4</v>
      </c>
      <c r="AH872" s="969"/>
      <c r="AI872" s="969"/>
    </row>
    <row r="873" spans="2:35" x14ac:dyDescent="0.2">
      <c r="B873" s="1136"/>
      <c r="C873" s="1194"/>
      <c r="D873" s="945"/>
      <c r="E873" s="946"/>
      <c r="F873" s="948"/>
      <c r="G873" s="944"/>
      <c r="H873" s="567" t="s">
        <v>13</v>
      </c>
      <c r="I873" s="1399"/>
      <c r="J873" s="581"/>
      <c r="K873" s="566" t="s">
        <v>9</v>
      </c>
      <c r="L873" s="766">
        <v>70</v>
      </c>
      <c r="M873" s="566"/>
      <c r="N873" s="788">
        <f t="shared" si="126"/>
        <v>70</v>
      </c>
      <c r="O873" s="766">
        <v>70</v>
      </c>
      <c r="P873" s="566"/>
      <c r="Q873" s="766">
        <v>68.5</v>
      </c>
      <c r="R873" s="788">
        <f t="shared" si="127"/>
        <v>68.48</v>
      </c>
      <c r="S873" s="788">
        <f t="shared" si="128"/>
        <v>68.099999999999994</v>
      </c>
      <c r="T873" s="788">
        <f t="shared" si="129"/>
        <v>68</v>
      </c>
      <c r="U873" s="766">
        <v>67.5</v>
      </c>
      <c r="V873" s="566"/>
      <c r="W873" s="766">
        <v>66.3</v>
      </c>
      <c r="X873" s="566"/>
      <c r="Y873" s="766">
        <v>64.599999999999994</v>
      </c>
      <c r="Z873" s="766">
        <v>63.1</v>
      </c>
      <c r="AA873" s="766">
        <v>61.8</v>
      </c>
      <c r="AB873" s="766">
        <v>59.5</v>
      </c>
      <c r="AC873" s="766">
        <v>57.3</v>
      </c>
      <c r="AD873" s="766">
        <v>54.3</v>
      </c>
      <c r="AE873" s="766">
        <v>51.2</v>
      </c>
      <c r="AF873" s="766">
        <v>47.3</v>
      </c>
      <c r="AG873" s="769">
        <v>43.4</v>
      </c>
      <c r="AH873" s="969"/>
      <c r="AI873" s="969"/>
    </row>
    <row r="874" spans="2:35" x14ac:dyDescent="0.2">
      <c r="B874" s="1140" t="s">
        <v>102</v>
      </c>
      <c r="C874" s="1125" t="s">
        <v>200</v>
      </c>
      <c r="D874" s="930" t="s">
        <v>75</v>
      </c>
      <c r="E874" s="931"/>
      <c r="F874" s="1010" t="s">
        <v>201</v>
      </c>
      <c r="G874" s="942" t="s">
        <v>203</v>
      </c>
      <c r="H874" s="567">
        <v>1995</v>
      </c>
      <c r="I874" s="1399"/>
      <c r="J874" s="580">
        <v>70</v>
      </c>
      <c r="K874" s="564">
        <v>70</v>
      </c>
      <c r="L874" s="766">
        <v>70</v>
      </c>
      <c r="M874" s="564"/>
      <c r="N874" s="788">
        <f t="shared" si="126"/>
        <v>70</v>
      </c>
      <c r="O874" s="766">
        <v>70</v>
      </c>
      <c r="P874" s="564"/>
      <c r="Q874" s="766">
        <v>68.5</v>
      </c>
      <c r="R874" s="788">
        <f t="shared" si="127"/>
        <v>68.48</v>
      </c>
      <c r="S874" s="788">
        <f t="shared" si="128"/>
        <v>68.099999999999994</v>
      </c>
      <c r="T874" s="788">
        <f t="shared" si="129"/>
        <v>68</v>
      </c>
      <c r="U874" s="766">
        <v>67.5</v>
      </c>
      <c r="V874" s="564"/>
      <c r="W874" s="766">
        <v>66.3</v>
      </c>
      <c r="X874" s="564"/>
      <c r="Y874" s="766">
        <v>64.599999999999994</v>
      </c>
      <c r="Z874" s="766">
        <v>63.1</v>
      </c>
      <c r="AA874" s="766">
        <v>61.8</v>
      </c>
      <c r="AB874" s="766">
        <v>59.5</v>
      </c>
      <c r="AC874" s="766">
        <v>57.3</v>
      </c>
      <c r="AD874" s="766">
        <v>54.3</v>
      </c>
      <c r="AE874" s="766">
        <v>51.2</v>
      </c>
      <c r="AF874" s="766">
        <v>47.3</v>
      </c>
      <c r="AG874" s="769">
        <v>43.4</v>
      </c>
      <c r="AH874" s="969"/>
      <c r="AI874" s="969"/>
    </row>
    <row r="875" spans="2:35" x14ac:dyDescent="0.2">
      <c r="B875" s="1135"/>
      <c r="C875" s="1193"/>
      <c r="D875" s="932"/>
      <c r="E875" s="933"/>
      <c r="F875" s="940"/>
      <c r="G875" s="943"/>
      <c r="H875" s="567" t="s">
        <v>14</v>
      </c>
      <c r="I875" s="1399"/>
      <c r="J875" s="581"/>
      <c r="K875" s="566" t="s">
        <v>9</v>
      </c>
      <c r="L875" s="766">
        <v>70</v>
      </c>
      <c r="M875" s="566"/>
      <c r="N875" s="788">
        <f t="shared" si="126"/>
        <v>70</v>
      </c>
      <c r="O875" s="766">
        <v>70</v>
      </c>
      <c r="P875" s="566"/>
      <c r="Q875" s="766">
        <v>68.5</v>
      </c>
      <c r="R875" s="788">
        <f t="shared" si="127"/>
        <v>68.48</v>
      </c>
      <c r="S875" s="788">
        <f t="shared" si="128"/>
        <v>68.099999999999994</v>
      </c>
      <c r="T875" s="788">
        <f t="shared" si="129"/>
        <v>68</v>
      </c>
      <c r="U875" s="766">
        <v>67.5</v>
      </c>
      <c r="V875" s="566"/>
      <c r="W875" s="766">
        <v>66.3</v>
      </c>
      <c r="X875" s="566"/>
      <c r="Y875" s="766">
        <v>64.599999999999994</v>
      </c>
      <c r="Z875" s="766">
        <v>63.1</v>
      </c>
      <c r="AA875" s="766">
        <v>61.8</v>
      </c>
      <c r="AB875" s="766">
        <v>59.5</v>
      </c>
      <c r="AC875" s="766">
        <v>57.3</v>
      </c>
      <c r="AD875" s="766">
        <v>54.3</v>
      </c>
      <c r="AE875" s="766">
        <v>51.2</v>
      </c>
      <c r="AF875" s="766">
        <v>47.3</v>
      </c>
      <c r="AG875" s="769">
        <v>43.4</v>
      </c>
      <c r="AH875" s="969"/>
      <c r="AI875" s="969"/>
    </row>
    <row r="876" spans="2:35" x14ac:dyDescent="0.2">
      <c r="B876" s="1135"/>
      <c r="C876" s="1193"/>
      <c r="D876" s="932"/>
      <c r="E876" s="933"/>
      <c r="F876" s="940"/>
      <c r="G876" s="943"/>
      <c r="H876" s="567" t="s">
        <v>15</v>
      </c>
      <c r="I876" s="1399"/>
      <c r="J876" s="581"/>
      <c r="K876" s="566" t="s">
        <v>9</v>
      </c>
      <c r="L876" s="766">
        <v>70</v>
      </c>
      <c r="M876" s="566"/>
      <c r="N876" s="788">
        <f t="shared" si="126"/>
        <v>70</v>
      </c>
      <c r="O876" s="766">
        <v>70</v>
      </c>
      <c r="P876" s="566"/>
      <c r="Q876" s="766">
        <v>68.5</v>
      </c>
      <c r="R876" s="788">
        <f t="shared" si="127"/>
        <v>68.48</v>
      </c>
      <c r="S876" s="788">
        <f t="shared" si="128"/>
        <v>68.099999999999994</v>
      </c>
      <c r="T876" s="788">
        <f t="shared" si="129"/>
        <v>68</v>
      </c>
      <c r="U876" s="766">
        <v>67.5</v>
      </c>
      <c r="V876" s="566"/>
      <c r="W876" s="766">
        <v>66.3</v>
      </c>
      <c r="X876" s="566"/>
      <c r="Y876" s="766">
        <v>64.599999999999994</v>
      </c>
      <c r="Z876" s="766">
        <v>63.1</v>
      </c>
      <c r="AA876" s="766">
        <v>61.8</v>
      </c>
      <c r="AB876" s="766">
        <v>59.5</v>
      </c>
      <c r="AC876" s="766">
        <v>57.3</v>
      </c>
      <c r="AD876" s="766">
        <v>54.3</v>
      </c>
      <c r="AE876" s="766">
        <v>51.2</v>
      </c>
      <c r="AF876" s="766">
        <v>47.3</v>
      </c>
      <c r="AG876" s="769">
        <v>43.4</v>
      </c>
      <c r="AH876" s="969"/>
      <c r="AI876" s="969"/>
    </row>
    <row r="877" spans="2:35" x14ac:dyDescent="0.2">
      <c r="B877" s="1136"/>
      <c r="C877" s="1194"/>
      <c r="D877" s="945"/>
      <c r="E877" s="946"/>
      <c r="F877" s="948"/>
      <c r="G877" s="944"/>
      <c r="H877" s="567" t="s">
        <v>16</v>
      </c>
      <c r="I877" s="1399"/>
      <c r="J877" s="581"/>
      <c r="K877" s="566" t="s">
        <v>9</v>
      </c>
      <c r="L877" s="766">
        <v>70</v>
      </c>
      <c r="M877" s="566"/>
      <c r="N877" s="788">
        <f t="shared" si="126"/>
        <v>70</v>
      </c>
      <c r="O877" s="766">
        <v>70</v>
      </c>
      <c r="P877" s="566"/>
      <c r="Q877" s="766">
        <v>68.5</v>
      </c>
      <c r="R877" s="788">
        <f t="shared" si="127"/>
        <v>68.48</v>
      </c>
      <c r="S877" s="788">
        <f t="shared" si="128"/>
        <v>68.099999999999994</v>
      </c>
      <c r="T877" s="788">
        <f t="shared" si="129"/>
        <v>68</v>
      </c>
      <c r="U877" s="766">
        <v>67.5</v>
      </c>
      <c r="V877" s="566"/>
      <c r="W877" s="766">
        <v>66.3</v>
      </c>
      <c r="X877" s="566"/>
      <c r="Y877" s="766">
        <v>64.599999999999994</v>
      </c>
      <c r="Z877" s="766">
        <v>63.1</v>
      </c>
      <c r="AA877" s="766">
        <v>61.8</v>
      </c>
      <c r="AB877" s="766">
        <v>59.5</v>
      </c>
      <c r="AC877" s="766">
        <v>57.3</v>
      </c>
      <c r="AD877" s="766">
        <v>54.3</v>
      </c>
      <c r="AE877" s="766">
        <v>51.2</v>
      </c>
      <c r="AF877" s="766">
        <v>47.3</v>
      </c>
      <c r="AG877" s="769">
        <v>43.4</v>
      </c>
      <c r="AH877" s="969"/>
      <c r="AI877" s="969"/>
    </row>
    <row r="878" spans="2:35" x14ac:dyDescent="0.2">
      <c r="B878" s="1140" t="s">
        <v>102</v>
      </c>
      <c r="C878" s="594" t="s">
        <v>144</v>
      </c>
      <c r="D878" s="930" t="s">
        <v>75</v>
      </c>
      <c r="E878" s="931"/>
      <c r="F878" s="1012" t="s">
        <v>201</v>
      </c>
      <c r="G878" s="942" t="s">
        <v>203</v>
      </c>
      <c r="H878" s="567">
        <v>1998</v>
      </c>
      <c r="I878" s="1399"/>
      <c r="J878" s="580">
        <v>70</v>
      </c>
      <c r="K878" s="564">
        <v>70</v>
      </c>
      <c r="L878" s="766">
        <v>70</v>
      </c>
      <c r="M878" s="564"/>
      <c r="N878" s="788">
        <f t="shared" si="126"/>
        <v>70</v>
      </c>
      <c r="O878" s="766">
        <v>70</v>
      </c>
      <c r="P878" s="564"/>
      <c r="Q878" s="564">
        <v>68.5</v>
      </c>
      <c r="R878" s="788">
        <f t="shared" si="127"/>
        <v>68.48</v>
      </c>
      <c r="S878" s="788">
        <f t="shared" si="128"/>
        <v>68.099999999999994</v>
      </c>
      <c r="T878" s="788">
        <f t="shared" si="129"/>
        <v>68</v>
      </c>
      <c r="U878" s="564">
        <v>67.5</v>
      </c>
      <c r="V878" s="564"/>
      <c r="W878" s="564">
        <v>66.3</v>
      </c>
      <c r="X878" s="564"/>
      <c r="Y878" s="564">
        <v>64.599999999999994</v>
      </c>
      <c r="Z878" s="564">
        <v>63.1</v>
      </c>
      <c r="AA878" s="564">
        <v>61.8</v>
      </c>
      <c r="AB878" s="565">
        <v>59.5</v>
      </c>
      <c r="AC878" s="565">
        <v>57.3</v>
      </c>
      <c r="AD878" s="565">
        <v>54.3</v>
      </c>
      <c r="AE878" s="565">
        <v>51.2</v>
      </c>
      <c r="AF878" s="565">
        <v>47.3</v>
      </c>
      <c r="AG878" s="569">
        <v>43.4</v>
      </c>
      <c r="AH878" s="969"/>
      <c r="AI878" s="969"/>
    </row>
    <row r="879" spans="2:35" x14ac:dyDescent="0.2">
      <c r="B879" s="1135"/>
      <c r="C879" s="1125" t="s">
        <v>130</v>
      </c>
      <c r="D879" s="932"/>
      <c r="E879" s="933"/>
      <c r="F879" s="940"/>
      <c r="G879" s="943"/>
      <c r="H879" s="563" t="s">
        <v>17</v>
      </c>
      <c r="I879" s="1399"/>
      <c r="J879" s="582">
        <v>70</v>
      </c>
      <c r="K879" s="565">
        <v>70</v>
      </c>
      <c r="L879" s="766">
        <v>70</v>
      </c>
      <c r="M879" s="565"/>
      <c r="N879" s="788">
        <f t="shared" si="126"/>
        <v>70</v>
      </c>
      <c r="O879" s="766">
        <v>70</v>
      </c>
      <c r="P879" s="565"/>
      <c r="Q879" s="565">
        <v>68.599999999999994</v>
      </c>
      <c r="R879" s="788">
        <f t="shared" si="127"/>
        <v>68.575999999999993</v>
      </c>
      <c r="S879" s="788">
        <f t="shared" si="128"/>
        <v>68.12</v>
      </c>
      <c r="T879" s="788">
        <f t="shared" si="129"/>
        <v>68</v>
      </c>
      <c r="U879" s="565">
        <v>67.400000000000006</v>
      </c>
      <c r="V879" s="565"/>
      <c r="W879" s="565">
        <v>66.400000000000006</v>
      </c>
      <c r="X879" s="565"/>
      <c r="Y879" s="565">
        <v>64.7</v>
      </c>
      <c r="Z879" s="565">
        <v>63.5</v>
      </c>
      <c r="AA879" s="565">
        <v>61.9</v>
      </c>
      <c r="AB879" s="565">
        <v>59.9</v>
      </c>
      <c r="AC879" s="565">
        <v>57.5</v>
      </c>
      <c r="AD879" s="565">
        <v>54.6</v>
      </c>
      <c r="AE879" s="565">
        <v>51.3</v>
      </c>
      <c r="AF879" s="565">
        <v>47.6</v>
      </c>
      <c r="AG879" s="569">
        <v>43.5</v>
      </c>
      <c r="AH879" s="969"/>
      <c r="AI879" s="969"/>
    </row>
    <row r="880" spans="2:35" x14ac:dyDescent="0.2">
      <c r="B880" s="1136"/>
      <c r="C880" s="1127"/>
      <c r="D880" s="945"/>
      <c r="E880" s="946"/>
      <c r="F880" s="948"/>
      <c r="G880" s="944"/>
      <c r="H880" s="563" t="s">
        <v>18</v>
      </c>
      <c r="I880" s="1399"/>
      <c r="J880" s="581"/>
      <c r="K880" s="566" t="s">
        <v>9</v>
      </c>
      <c r="L880" s="766">
        <v>70</v>
      </c>
      <c r="M880" s="566"/>
      <c r="N880" s="788">
        <f t="shared" si="126"/>
        <v>70</v>
      </c>
      <c r="O880" s="766">
        <v>70</v>
      </c>
      <c r="P880" s="566"/>
      <c r="Q880" s="767">
        <v>68.599999999999994</v>
      </c>
      <c r="R880" s="788">
        <f t="shared" si="127"/>
        <v>68.575999999999993</v>
      </c>
      <c r="S880" s="788">
        <f t="shared" si="128"/>
        <v>68.12</v>
      </c>
      <c r="T880" s="788">
        <f t="shared" si="129"/>
        <v>68</v>
      </c>
      <c r="U880" s="767">
        <v>67.400000000000006</v>
      </c>
      <c r="V880" s="566"/>
      <c r="W880" s="767">
        <v>66.400000000000006</v>
      </c>
      <c r="X880" s="566"/>
      <c r="Y880" s="767">
        <v>64.7</v>
      </c>
      <c r="Z880" s="767">
        <v>63.5</v>
      </c>
      <c r="AA880" s="767">
        <v>61.9</v>
      </c>
      <c r="AB880" s="767">
        <v>59.9</v>
      </c>
      <c r="AC880" s="767">
        <v>57.5</v>
      </c>
      <c r="AD880" s="767">
        <v>54.6</v>
      </c>
      <c r="AE880" s="767">
        <v>51.3</v>
      </c>
      <c r="AF880" s="767">
        <v>47.6</v>
      </c>
      <c r="AG880" s="770">
        <v>43.5</v>
      </c>
      <c r="AH880" s="969"/>
      <c r="AI880" s="969"/>
    </row>
    <row r="881" spans="1:36" x14ac:dyDescent="0.2">
      <c r="B881" s="1140" t="s">
        <v>102</v>
      </c>
      <c r="C881" s="1125" t="s">
        <v>153</v>
      </c>
      <c r="D881" s="930" t="s">
        <v>75</v>
      </c>
      <c r="E881" s="931"/>
      <c r="F881" s="1012" t="s">
        <v>201</v>
      </c>
      <c r="G881" s="942" t="s">
        <v>203</v>
      </c>
      <c r="H881" s="567">
        <v>2001</v>
      </c>
      <c r="I881" s="1399"/>
      <c r="J881" s="580">
        <v>70</v>
      </c>
      <c r="K881" s="564">
        <v>70</v>
      </c>
      <c r="L881" s="766">
        <v>70</v>
      </c>
      <c r="M881" s="564"/>
      <c r="N881" s="788">
        <f t="shared" si="126"/>
        <v>70</v>
      </c>
      <c r="O881" s="766">
        <v>70</v>
      </c>
      <c r="P881" s="564"/>
      <c r="Q881" s="767">
        <v>68.599999999999994</v>
      </c>
      <c r="R881" s="788">
        <f t="shared" si="127"/>
        <v>68.575999999999993</v>
      </c>
      <c r="S881" s="788">
        <f t="shared" si="128"/>
        <v>68.12</v>
      </c>
      <c r="T881" s="788">
        <f t="shared" si="129"/>
        <v>68</v>
      </c>
      <c r="U881" s="767">
        <v>67.400000000000006</v>
      </c>
      <c r="V881" s="564"/>
      <c r="W881" s="767">
        <v>66.400000000000006</v>
      </c>
      <c r="X881" s="564"/>
      <c r="Y881" s="767">
        <v>64.7</v>
      </c>
      <c r="Z881" s="767">
        <v>63.5</v>
      </c>
      <c r="AA881" s="767">
        <v>61.9</v>
      </c>
      <c r="AB881" s="767">
        <v>59.9</v>
      </c>
      <c r="AC881" s="767">
        <v>57.5</v>
      </c>
      <c r="AD881" s="767">
        <v>54.6</v>
      </c>
      <c r="AE881" s="767">
        <v>51.3</v>
      </c>
      <c r="AF881" s="767">
        <v>47.6</v>
      </c>
      <c r="AG881" s="770">
        <v>43.5</v>
      </c>
      <c r="AH881" s="969"/>
      <c r="AI881" s="969"/>
    </row>
    <row r="882" spans="1:36" x14ac:dyDescent="0.2">
      <c r="B882" s="1135"/>
      <c r="C882" s="1126"/>
      <c r="D882" s="932"/>
      <c r="E882" s="933"/>
      <c r="F882" s="940"/>
      <c r="G882" s="943"/>
      <c r="H882" s="563" t="s">
        <v>20</v>
      </c>
      <c r="I882" s="1399"/>
      <c r="J882" s="581"/>
      <c r="K882" s="566" t="s">
        <v>9</v>
      </c>
      <c r="L882" s="766">
        <v>70</v>
      </c>
      <c r="M882" s="566"/>
      <c r="N882" s="788">
        <f t="shared" si="126"/>
        <v>70</v>
      </c>
      <c r="O882" s="766">
        <v>70</v>
      </c>
      <c r="P882" s="566"/>
      <c r="Q882" s="767">
        <v>68.599999999999994</v>
      </c>
      <c r="R882" s="788">
        <f t="shared" si="127"/>
        <v>68.575999999999993</v>
      </c>
      <c r="S882" s="788">
        <f t="shared" si="128"/>
        <v>68.12</v>
      </c>
      <c r="T882" s="788">
        <f t="shared" si="129"/>
        <v>68</v>
      </c>
      <c r="U882" s="767">
        <v>67.400000000000006</v>
      </c>
      <c r="V882" s="566"/>
      <c r="W882" s="767">
        <v>66.400000000000006</v>
      </c>
      <c r="X882" s="566"/>
      <c r="Y882" s="767">
        <v>64.7</v>
      </c>
      <c r="Z882" s="767">
        <v>63.5</v>
      </c>
      <c r="AA882" s="767">
        <v>61.9</v>
      </c>
      <c r="AB882" s="767">
        <v>59.9</v>
      </c>
      <c r="AC882" s="767">
        <v>57.5</v>
      </c>
      <c r="AD882" s="767">
        <v>54.6</v>
      </c>
      <c r="AE882" s="767">
        <v>51.3</v>
      </c>
      <c r="AF882" s="767">
        <v>47.6</v>
      </c>
      <c r="AG882" s="770">
        <v>43.5</v>
      </c>
      <c r="AH882" s="969"/>
      <c r="AI882" s="969"/>
    </row>
    <row r="883" spans="1:36" x14ac:dyDescent="0.2">
      <c r="B883" s="1136"/>
      <c r="C883" s="1127"/>
      <c r="D883" s="945"/>
      <c r="E883" s="946"/>
      <c r="F883" s="948"/>
      <c r="G883" s="944"/>
      <c r="H883" s="563" t="s">
        <v>21</v>
      </c>
      <c r="I883" s="1399"/>
      <c r="J883" s="581"/>
      <c r="K883" s="566" t="s">
        <v>9</v>
      </c>
      <c r="L883" s="766">
        <v>70</v>
      </c>
      <c r="M883" s="566"/>
      <c r="N883" s="788">
        <f t="shared" si="126"/>
        <v>70</v>
      </c>
      <c r="O883" s="766">
        <v>70</v>
      </c>
      <c r="P883" s="566"/>
      <c r="Q883" s="767">
        <v>68.599999999999994</v>
      </c>
      <c r="R883" s="788">
        <f t="shared" si="127"/>
        <v>68.575999999999993</v>
      </c>
      <c r="S883" s="788">
        <f t="shared" si="128"/>
        <v>68.12</v>
      </c>
      <c r="T883" s="788">
        <f t="shared" si="129"/>
        <v>68</v>
      </c>
      <c r="U883" s="767">
        <v>67.400000000000006</v>
      </c>
      <c r="V883" s="566"/>
      <c r="W883" s="767">
        <v>66.400000000000006</v>
      </c>
      <c r="X883" s="566"/>
      <c r="Y883" s="767">
        <v>64.7</v>
      </c>
      <c r="Z883" s="767">
        <v>63.5</v>
      </c>
      <c r="AA883" s="767">
        <v>61.9</v>
      </c>
      <c r="AB883" s="767">
        <v>59.9</v>
      </c>
      <c r="AC883" s="767">
        <v>57.5</v>
      </c>
      <c r="AD883" s="767">
        <v>54.6</v>
      </c>
      <c r="AE883" s="767">
        <v>51.3</v>
      </c>
      <c r="AF883" s="767">
        <v>47.6</v>
      </c>
      <c r="AG883" s="770">
        <v>43.5</v>
      </c>
      <c r="AH883" s="969"/>
      <c r="AI883" s="969"/>
    </row>
    <row r="884" spans="1:36" x14ac:dyDescent="0.2">
      <c r="B884" s="1122" t="s">
        <v>102</v>
      </c>
      <c r="C884" s="1125" t="s">
        <v>636</v>
      </c>
      <c r="D884" s="1096" t="s">
        <v>75</v>
      </c>
      <c r="E884" s="931"/>
      <c r="F884" s="1012" t="s">
        <v>201</v>
      </c>
      <c r="G884" s="942" t="s">
        <v>203</v>
      </c>
      <c r="H884" s="563">
        <v>2004</v>
      </c>
      <c r="I884" s="1399"/>
      <c r="J884" s="580">
        <v>70</v>
      </c>
      <c r="K884" s="564">
        <v>70</v>
      </c>
      <c r="L884" s="766">
        <v>70</v>
      </c>
      <c r="M884" s="564"/>
      <c r="N884" s="788">
        <f t="shared" si="126"/>
        <v>70</v>
      </c>
      <c r="O884" s="766">
        <v>70</v>
      </c>
      <c r="P884" s="564"/>
      <c r="Q884" s="767">
        <v>68.599999999999994</v>
      </c>
      <c r="R884" s="788">
        <f t="shared" si="127"/>
        <v>68.575999999999993</v>
      </c>
      <c r="S884" s="788">
        <f t="shared" si="128"/>
        <v>68.12</v>
      </c>
      <c r="T884" s="788">
        <f t="shared" si="129"/>
        <v>68</v>
      </c>
      <c r="U884" s="767">
        <v>67.400000000000006</v>
      </c>
      <c r="V884" s="564"/>
      <c r="W884" s="767">
        <v>66.400000000000006</v>
      </c>
      <c r="X884" s="564"/>
      <c r="Y884" s="767">
        <v>64.7</v>
      </c>
      <c r="Z884" s="767">
        <v>63.5</v>
      </c>
      <c r="AA884" s="767">
        <v>61.9</v>
      </c>
      <c r="AB884" s="767">
        <v>59.9</v>
      </c>
      <c r="AC884" s="767">
        <v>57.5</v>
      </c>
      <c r="AD884" s="767">
        <v>54.6</v>
      </c>
      <c r="AE884" s="767">
        <v>51.3</v>
      </c>
      <c r="AF884" s="767">
        <v>47.6</v>
      </c>
      <c r="AG884" s="770">
        <v>43.5</v>
      </c>
      <c r="AH884" s="969"/>
      <c r="AI884" s="969"/>
    </row>
    <row r="885" spans="1:36" x14ac:dyDescent="0.2">
      <c r="B885" s="1350"/>
      <c r="C885" s="1193"/>
      <c r="D885" s="932"/>
      <c r="E885" s="933"/>
      <c r="F885" s="940"/>
      <c r="G885" s="943"/>
      <c r="H885" s="563" t="s">
        <v>22</v>
      </c>
      <c r="I885" s="1399"/>
      <c r="J885" s="581"/>
      <c r="K885" s="566" t="s">
        <v>9</v>
      </c>
      <c r="L885" s="766">
        <v>70</v>
      </c>
      <c r="M885" s="566"/>
      <c r="N885" s="788">
        <f t="shared" si="126"/>
        <v>70</v>
      </c>
      <c r="O885" s="766">
        <v>70</v>
      </c>
      <c r="P885" s="566"/>
      <c r="Q885" s="767">
        <v>68.599999999999994</v>
      </c>
      <c r="R885" s="788">
        <f t="shared" si="127"/>
        <v>68.575999999999993</v>
      </c>
      <c r="S885" s="788">
        <f t="shared" si="128"/>
        <v>68.12</v>
      </c>
      <c r="T885" s="788">
        <f t="shared" si="129"/>
        <v>68</v>
      </c>
      <c r="U885" s="767">
        <v>67.400000000000006</v>
      </c>
      <c r="V885" s="566"/>
      <c r="W885" s="767">
        <v>66.400000000000006</v>
      </c>
      <c r="X885" s="566"/>
      <c r="Y885" s="767">
        <v>64.7</v>
      </c>
      <c r="Z885" s="767">
        <v>63.5</v>
      </c>
      <c r="AA885" s="767">
        <v>61.9</v>
      </c>
      <c r="AB885" s="767">
        <v>59.9</v>
      </c>
      <c r="AC885" s="767">
        <v>57.5</v>
      </c>
      <c r="AD885" s="767">
        <v>54.6</v>
      </c>
      <c r="AE885" s="767">
        <v>51.3</v>
      </c>
      <c r="AF885" s="767">
        <v>47.6</v>
      </c>
      <c r="AG885" s="770">
        <v>43.5</v>
      </c>
      <c r="AH885" s="969"/>
      <c r="AI885" s="969"/>
    </row>
    <row r="886" spans="1:36" x14ac:dyDescent="0.2">
      <c r="B886" s="1353"/>
      <c r="C886" s="1194"/>
      <c r="D886" s="945"/>
      <c r="E886" s="946"/>
      <c r="F886" s="948"/>
      <c r="G886" s="944"/>
      <c r="H886" s="563" t="s">
        <v>23</v>
      </c>
      <c r="I886" s="1399"/>
      <c r="J886" s="581"/>
      <c r="K886" s="566" t="s">
        <v>9</v>
      </c>
      <c r="L886" s="766">
        <v>70</v>
      </c>
      <c r="M886" s="566"/>
      <c r="N886" s="788">
        <f t="shared" si="126"/>
        <v>70</v>
      </c>
      <c r="O886" s="766">
        <v>70</v>
      </c>
      <c r="P886" s="566"/>
      <c r="Q886" s="767">
        <v>68.599999999999994</v>
      </c>
      <c r="R886" s="788">
        <f t="shared" si="127"/>
        <v>68.575999999999993</v>
      </c>
      <c r="S886" s="788">
        <f t="shared" si="128"/>
        <v>68.12</v>
      </c>
      <c r="T886" s="788">
        <f t="shared" si="129"/>
        <v>68</v>
      </c>
      <c r="U886" s="767">
        <v>67.400000000000006</v>
      </c>
      <c r="V886" s="566"/>
      <c r="W886" s="767">
        <v>66.400000000000006</v>
      </c>
      <c r="X886" s="566"/>
      <c r="Y886" s="767">
        <v>64.7</v>
      </c>
      <c r="Z886" s="767">
        <v>63.5</v>
      </c>
      <c r="AA886" s="767">
        <v>61.9</v>
      </c>
      <c r="AB886" s="767">
        <v>59.9</v>
      </c>
      <c r="AC886" s="767">
        <v>57.5</v>
      </c>
      <c r="AD886" s="767">
        <v>54.6</v>
      </c>
      <c r="AE886" s="767">
        <v>51.3</v>
      </c>
      <c r="AF886" s="767">
        <v>47.6</v>
      </c>
      <c r="AG886" s="770">
        <v>43.5</v>
      </c>
      <c r="AH886" s="969"/>
      <c r="AI886" s="969"/>
    </row>
    <row r="887" spans="1:36" ht="13.5" thickBot="1" x14ac:dyDescent="0.25">
      <c r="B887" s="591" t="s">
        <v>102</v>
      </c>
      <c r="C887" s="590" t="s">
        <v>237</v>
      </c>
      <c r="D887" s="1157" t="s">
        <v>75</v>
      </c>
      <c r="E887" s="1158"/>
      <c r="F887" s="589" t="s">
        <v>201</v>
      </c>
      <c r="G887" s="593" t="s">
        <v>203</v>
      </c>
      <c r="H887" s="592">
        <v>2007</v>
      </c>
      <c r="I887" s="1400"/>
      <c r="J887" s="584">
        <v>70</v>
      </c>
      <c r="K887" s="585">
        <v>70</v>
      </c>
      <c r="L887" s="766">
        <v>70</v>
      </c>
      <c r="M887" s="585"/>
      <c r="N887" s="792">
        <f t="shared" si="126"/>
        <v>70</v>
      </c>
      <c r="O887" s="585">
        <v>70</v>
      </c>
      <c r="P887" s="585"/>
      <c r="Q887" s="585">
        <v>68.599999999999994</v>
      </c>
      <c r="R887" s="792">
        <f t="shared" si="127"/>
        <v>68.575999999999993</v>
      </c>
      <c r="S887" s="792">
        <f t="shared" si="128"/>
        <v>68.12</v>
      </c>
      <c r="T887" s="792">
        <f t="shared" si="129"/>
        <v>68</v>
      </c>
      <c r="U887" s="585">
        <v>67.400000000000006</v>
      </c>
      <c r="V887" s="585"/>
      <c r="W887" s="585">
        <v>66.400000000000006</v>
      </c>
      <c r="X887" s="585"/>
      <c r="Y887" s="585">
        <v>64.7</v>
      </c>
      <c r="Z887" s="585">
        <v>63.5</v>
      </c>
      <c r="AA887" s="585">
        <v>61.9</v>
      </c>
      <c r="AB887" s="585">
        <v>59.9</v>
      </c>
      <c r="AC887" s="585">
        <v>57.5</v>
      </c>
      <c r="AD887" s="585">
        <v>54.6</v>
      </c>
      <c r="AE887" s="585">
        <v>51.3</v>
      </c>
      <c r="AF887" s="585">
        <v>47.6</v>
      </c>
      <c r="AG887" s="586">
        <v>43.5</v>
      </c>
      <c r="AH887" s="969"/>
      <c r="AI887" s="969"/>
    </row>
    <row r="888" spans="1:36" ht="13.5" thickBot="1" x14ac:dyDescent="0.25">
      <c r="B888" s="562"/>
      <c r="C888" s="562"/>
      <c r="D888" s="562"/>
      <c r="E888" s="562"/>
      <c r="F888" s="562"/>
      <c r="G888" s="912" t="s">
        <v>94</v>
      </c>
      <c r="H888" s="913"/>
      <c r="I888" s="913"/>
      <c r="J888" s="616">
        <f>MIN(J866:J887)</f>
        <v>70</v>
      </c>
      <c r="K888" s="617">
        <f t="shared" ref="K888:AA888" si="130">MIN(K866:K887)</f>
        <v>70</v>
      </c>
      <c r="L888" s="617">
        <f t="shared" si="130"/>
        <v>70</v>
      </c>
      <c r="M888" s="617"/>
      <c r="N888" s="793">
        <f t="shared" si="126"/>
        <v>70</v>
      </c>
      <c r="O888" s="617">
        <f t="shared" si="130"/>
        <v>70</v>
      </c>
      <c r="P888" s="617"/>
      <c r="Q888" s="617">
        <f t="shared" si="130"/>
        <v>68.5</v>
      </c>
      <c r="R888" s="793">
        <f t="shared" si="127"/>
        <v>68.477999999999994</v>
      </c>
      <c r="S888" s="793">
        <f t="shared" si="128"/>
        <v>68.06</v>
      </c>
      <c r="T888" s="793">
        <f t="shared" si="129"/>
        <v>67.95</v>
      </c>
      <c r="U888" s="617">
        <f t="shared" si="130"/>
        <v>67.400000000000006</v>
      </c>
      <c r="V888" s="617"/>
      <c r="W888" s="617">
        <f t="shared" si="130"/>
        <v>66.3</v>
      </c>
      <c r="X888" s="617"/>
      <c r="Y888" s="617">
        <f t="shared" si="130"/>
        <v>64.599999999999994</v>
      </c>
      <c r="Z888" s="617">
        <f t="shared" si="130"/>
        <v>63.1</v>
      </c>
      <c r="AA888" s="640">
        <f t="shared" si="130"/>
        <v>61.8</v>
      </c>
      <c r="AB888" s="639"/>
      <c r="AC888" s="587"/>
      <c r="AD888" s="587"/>
      <c r="AE888" s="587"/>
      <c r="AF888" s="587"/>
      <c r="AG888" s="588"/>
      <c r="AH888" s="970"/>
      <c r="AI888" s="970"/>
    </row>
    <row r="890" spans="1:36" ht="13.5" thickBot="1" x14ac:dyDescent="0.25"/>
    <row r="891" spans="1:36" ht="12.75" customHeight="1" x14ac:dyDescent="0.2">
      <c r="A891" s="696"/>
      <c r="B891" s="740"/>
      <c r="C891" s="741"/>
      <c r="D891" s="741"/>
      <c r="E891" s="741"/>
      <c r="F891" s="741"/>
      <c r="G891" s="741"/>
      <c r="H891" s="741"/>
      <c r="I891" s="742"/>
      <c r="J891" s="700" t="s">
        <v>95</v>
      </c>
      <c r="K891" s="701"/>
      <c r="L891" s="701"/>
      <c r="M891" s="701"/>
      <c r="N891" s="701"/>
      <c r="O891" s="701"/>
      <c r="P891" s="701"/>
      <c r="Q891" s="701"/>
      <c r="R891" s="701"/>
      <c r="S891" s="701"/>
      <c r="T891" s="701"/>
      <c r="U891" s="701"/>
      <c r="V891" s="701"/>
      <c r="W891" s="701"/>
      <c r="X891" s="701"/>
      <c r="Y891" s="701"/>
      <c r="Z891" s="701"/>
      <c r="AA891" s="701"/>
      <c r="AB891" s="701"/>
      <c r="AC891" s="701"/>
      <c r="AD891" s="701"/>
      <c r="AE891" s="701"/>
      <c r="AF891" s="701"/>
      <c r="AG891" s="702"/>
      <c r="AH891" s="968" t="s">
        <v>668</v>
      </c>
      <c r="AI891" s="968" t="s">
        <v>666</v>
      </c>
      <c r="AJ891" s="696"/>
    </row>
    <row r="892" spans="1:36" x14ac:dyDescent="0.2">
      <c r="A892" s="696"/>
      <c r="B892" s="743"/>
      <c r="C892" s="744"/>
      <c r="D892" s="744"/>
      <c r="E892" s="744"/>
      <c r="F892" s="744"/>
      <c r="G892" s="744"/>
      <c r="H892" s="744"/>
      <c r="I892" s="745"/>
      <c r="J892" s="746" t="s">
        <v>168</v>
      </c>
      <c r="K892" s="747"/>
      <c r="L892" s="747"/>
      <c r="M892" s="747"/>
      <c r="N892" s="747"/>
      <c r="O892" s="747"/>
      <c r="P892" s="747"/>
      <c r="Q892" s="747"/>
      <c r="R892" s="747"/>
      <c r="S892" s="747"/>
      <c r="T892" s="747"/>
      <c r="U892" s="747"/>
      <c r="V892" s="747"/>
      <c r="W892" s="747"/>
      <c r="X892" s="747"/>
      <c r="Y892" s="747"/>
      <c r="Z892" s="747"/>
      <c r="AA892" s="747"/>
      <c r="AB892" s="747"/>
      <c r="AC892" s="747"/>
      <c r="AD892" s="747"/>
      <c r="AE892" s="747"/>
      <c r="AF892" s="747"/>
      <c r="AG892" s="748"/>
      <c r="AH892" s="969"/>
      <c r="AI892" s="969"/>
      <c r="AJ892" s="696"/>
    </row>
    <row r="893" spans="1:36" ht="13.5" thickBot="1" x14ac:dyDescent="0.25">
      <c r="A893" s="696"/>
      <c r="B893" s="749"/>
      <c r="C893" s="750"/>
      <c r="D893" s="750"/>
      <c r="E893" s="750"/>
      <c r="F893" s="750"/>
      <c r="G893" s="750"/>
      <c r="H893" s="750"/>
      <c r="I893" s="751"/>
      <c r="J893" s="703"/>
      <c r="K893" s="704"/>
      <c r="L893" s="704"/>
      <c r="M893" s="704"/>
      <c r="N893" s="704"/>
      <c r="O893" s="704"/>
      <c r="P893" s="704"/>
      <c r="Q893" s="704"/>
      <c r="R893" s="704"/>
      <c r="S893" s="704"/>
      <c r="T893" s="704"/>
      <c r="U893" s="704"/>
      <c r="V893" s="704"/>
      <c r="W893" s="704"/>
      <c r="X893" s="704"/>
      <c r="Y893" s="704"/>
      <c r="Z893" s="704"/>
      <c r="AA893" s="704"/>
      <c r="AB893" s="704"/>
      <c r="AC893" s="704"/>
      <c r="AD893" s="704"/>
      <c r="AE893" s="704"/>
      <c r="AF893" s="704"/>
      <c r="AG893" s="705"/>
      <c r="AH893" s="969"/>
      <c r="AI893" s="969"/>
      <c r="AJ893" s="696"/>
    </row>
    <row r="894" spans="1:36" ht="13.5" thickBot="1" x14ac:dyDescent="0.25">
      <c r="A894" s="696"/>
      <c r="B894" s="706" t="s">
        <v>41</v>
      </c>
      <c r="C894" s="707" t="s">
        <v>42</v>
      </c>
      <c r="D894" s="708" t="s">
        <v>43</v>
      </c>
      <c r="E894" s="725"/>
      <c r="F894" s="726" t="s">
        <v>47</v>
      </c>
      <c r="G894" s="757" t="s">
        <v>30</v>
      </c>
      <c r="H894" s="731" t="s">
        <v>31</v>
      </c>
      <c r="I894" s="756" t="s">
        <v>2</v>
      </c>
      <c r="J894" s="736" t="s">
        <v>3</v>
      </c>
      <c r="K894" s="710" t="s">
        <v>5</v>
      </c>
      <c r="L894" s="709">
        <v>100</v>
      </c>
      <c r="M894" s="709">
        <v>150</v>
      </c>
      <c r="N894" s="783">
        <v>176</v>
      </c>
      <c r="O894" s="709">
        <v>200</v>
      </c>
      <c r="P894" s="709">
        <v>250</v>
      </c>
      <c r="Q894" s="709">
        <v>300</v>
      </c>
      <c r="R894" s="783">
        <v>302</v>
      </c>
      <c r="S894" s="783">
        <v>340</v>
      </c>
      <c r="T894" s="709">
        <v>350</v>
      </c>
      <c r="U894" s="709">
        <v>400</v>
      </c>
      <c r="V894" s="709">
        <v>450</v>
      </c>
      <c r="W894" s="709">
        <v>500</v>
      </c>
      <c r="X894" s="709">
        <v>550</v>
      </c>
      <c r="Y894" s="709">
        <v>600</v>
      </c>
      <c r="Z894" s="709">
        <v>650</v>
      </c>
      <c r="AA894" s="709">
        <v>700</v>
      </c>
      <c r="AB894" s="709">
        <v>750</v>
      </c>
      <c r="AC894" s="709">
        <v>800</v>
      </c>
      <c r="AD894" s="709">
        <v>850</v>
      </c>
      <c r="AE894" s="709">
        <v>900</v>
      </c>
      <c r="AF894" s="709">
        <v>950</v>
      </c>
      <c r="AG894" s="735">
        <v>1000</v>
      </c>
      <c r="AH894" s="969"/>
      <c r="AI894" s="969"/>
      <c r="AJ894" s="696"/>
    </row>
    <row r="895" spans="1:36" x14ac:dyDescent="0.2">
      <c r="A895" s="696"/>
      <c r="B895" s="1134"/>
      <c r="C895" s="992"/>
      <c r="D895" s="1104" t="s">
        <v>74</v>
      </c>
      <c r="E895" s="1105"/>
      <c r="F895" s="1107"/>
      <c r="G895" s="1108"/>
      <c r="H895" s="732">
        <v>1989</v>
      </c>
      <c r="I895" s="1388" t="s">
        <v>665</v>
      </c>
      <c r="J895" s="752"/>
      <c r="K895" s="1394" t="s">
        <v>282</v>
      </c>
      <c r="L895" s="1395"/>
      <c r="M895" s="733"/>
      <c r="N895" s="788" t="str">
        <f>IF(M895="",IF(L895="","",(L895-(L895-O895)/($O$5-$L$5)*($N$5-$L$5))),(M895-(M895-O895)/($O$5-$M$5)*($N$5-$M$5)))</f>
        <v/>
      </c>
      <c r="O895" s="733"/>
      <c r="P895" s="733"/>
      <c r="Q895" s="733"/>
      <c r="R895" s="788" t="str">
        <f>IF(Q895="","",(Q895-(Q895-U895)/($U$5-$Q$5)*($R$5-$Q$5)))</f>
        <v/>
      </c>
      <c r="S895" s="788" t="str">
        <f>IF(Q895="","",(Q895-(Q895-U895)/($U$5-$Q$5)*($S$5-$Q$5)))</f>
        <v/>
      </c>
      <c r="T895" s="733"/>
      <c r="U895" s="733"/>
      <c r="V895" s="733"/>
      <c r="W895" s="733"/>
      <c r="X895" s="733"/>
      <c r="Y895" s="733"/>
      <c r="Z895" s="733"/>
      <c r="AA895" s="733"/>
      <c r="AB895" s="733"/>
      <c r="AC895" s="733"/>
      <c r="AD895" s="733"/>
      <c r="AE895" s="733"/>
      <c r="AF895" s="733"/>
      <c r="AG895" s="734"/>
      <c r="AH895" s="969"/>
      <c r="AI895" s="969"/>
      <c r="AJ895" s="696"/>
    </row>
    <row r="896" spans="1:36" x14ac:dyDescent="0.2">
      <c r="A896" s="696"/>
      <c r="B896" s="1135"/>
      <c r="C896" s="993"/>
      <c r="D896" s="1066"/>
      <c r="E896" s="1067"/>
      <c r="F896" s="977"/>
      <c r="G896" s="1073"/>
      <c r="H896" s="711" t="s">
        <v>32</v>
      </c>
      <c r="I896" s="1389"/>
      <c r="J896" s="712"/>
      <c r="K896" s="1396"/>
      <c r="L896" s="1397"/>
      <c r="M896" s="713"/>
      <c r="N896" s="788" t="str">
        <f t="shared" ref="N896:N917" si="131">IF(M896="",IF(L896="","",(L896-(L896-O896)/($O$5-$L$5)*($N$5-$L$5))),(M896-(M896-O896)/($O$5-$M$5)*($N$5-$M$5)))</f>
        <v/>
      </c>
      <c r="O896" s="713"/>
      <c r="P896" s="713"/>
      <c r="Q896" s="713"/>
      <c r="R896" s="788" t="str">
        <f t="shared" ref="R896:R917" si="132">IF(Q896="","",(Q896-(Q896-U896)/($U$5-$Q$5)*($R$5-$Q$5)))</f>
        <v/>
      </c>
      <c r="S896" s="788" t="str">
        <f t="shared" ref="S896:S917" si="133">IF(Q896="","",(Q896-(Q896-U896)/($U$5-$Q$5)*($S$5-$Q$5)))</f>
        <v/>
      </c>
      <c r="T896" s="713"/>
      <c r="U896" s="713"/>
      <c r="V896" s="713"/>
      <c r="W896" s="713"/>
      <c r="X896" s="713"/>
      <c r="Y896" s="713"/>
      <c r="Z896" s="713"/>
      <c r="AA896" s="713"/>
      <c r="AB896" s="713"/>
      <c r="AC896" s="713"/>
      <c r="AD896" s="713"/>
      <c r="AE896" s="713"/>
      <c r="AF896" s="713"/>
      <c r="AG896" s="718"/>
      <c r="AH896" s="969"/>
      <c r="AI896" s="969"/>
      <c r="AJ896" s="696"/>
    </row>
    <row r="897" spans="1:36" x14ac:dyDescent="0.2">
      <c r="A897" s="696"/>
      <c r="B897" s="1135"/>
      <c r="C897" s="993"/>
      <c r="D897" s="1066"/>
      <c r="E897" s="1067"/>
      <c r="F897" s="977"/>
      <c r="G897" s="1073"/>
      <c r="H897" s="711" t="s">
        <v>35</v>
      </c>
      <c r="I897" s="1389"/>
      <c r="J897" s="712"/>
      <c r="K897" s="1396"/>
      <c r="L897" s="1397"/>
      <c r="M897" s="713"/>
      <c r="N897" s="788" t="str">
        <f t="shared" si="131"/>
        <v/>
      </c>
      <c r="O897" s="713"/>
      <c r="P897" s="713"/>
      <c r="Q897" s="713"/>
      <c r="R897" s="788" t="str">
        <f t="shared" si="132"/>
        <v/>
      </c>
      <c r="S897" s="788" t="str">
        <f t="shared" si="133"/>
        <v/>
      </c>
      <c r="T897" s="713"/>
      <c r="U897" s="713"/>
      <c r="V897" s="713"/>
      <c r="W897" s="713"/>
      <c r="X897" s="713"/>
      <c r="Y897" s="713"/>
      <c r="Z897" s="713"/>
      <c r="AA897" s="713"/>
      <c r="AB897" s="713"/>
      <c r="AC897" s="713"/>
      <c r="AD897" s="713"/>
      <c r="AE897" s="713"/>
      <c r="AF897" s="713"/>
      <c r="AG897" s="718"/>
      <c r="AH897" s="969"/>
      <c r="AI897" s="969"/>
      <c r="AJ897" s="696"/>
    </row>
    <row r="898" spans="1:36" x14ac:dyDescent="0.2">
      <c r="A898" s="696"/>
      <c r="B898" s="1136"/>
      <c r="C898" s="994"/>
      <c r="D898" s="1068"/>
      <c r="E898" s="1069"/>
      <c r="F898" s="978"/>
      <c r="G898" s="1074"/>
      <c r="H898" s="711" t="s">
        <v>10</v>
      </c>
      <c r="I898" s="1389"/>
      <c r="J898" s="712"/>
      <c r="K898" s="1396"/>
      <c r="L898" s="1397"/>
      <c r="M898" s="713"/>
      <c r="N898" s="788" t="str">
        <f t="shared" si="131"/>
        <v/>
      </c>
      <c r="O898" s="713"/>
      <c r="P898" s="713"/>
      <c r="Q898" s="713"/>
      <c r="R898" s="788" t="str">
        <f t="shared" si="132"/>
        <v/>
      </c>
      <c r="S898" s="788" t="str">
        <f t="shared" si="133"/>
        <v/>
      </c>
      <c r="T898" s="713"/>
      <c r="U898" s="713"/>
      <c r="V898" s="713"/>
      <c r="W898" s="713"/>
      <c r="X898" s="713"/>
      <c r="Y898" s="713"/>
      <c r="Z898" s="713"/>
      <c r="AA898" s="713"/>
      <c r="AB898" s="713"/>
      <c r="AC898" s="713"/>
      <c r="AD898" s="713"/>
      <c r="AE898" s="713"/>
      <c r="AF898" s="713"/>
      <c r="AG898" s="718"/>
      <c r="AH898" s="969"/>
      <c r="AI898" s="969"/>
      <c r="AJ898" s="696"/>
    </row>
    <row r="899" spans="1:36" x14ac:dyDescent="0.2">
      <c r="A899" s="696"/>
      <c r="B899" s="1140" t="s">
        <v>102</v>
      </c>
      <c r="C899" s="1391"/>
      <c r="D899" s="930" t="s">
        <v>75</v>
      </c>
      <c r="E899" s="931"/>
      <c r="F899" s="1071"/>
      <c r="G899" s="1072" t="s">
        <v>24</v>
      </c>
      <c r="H899" s="711">
        <v>1992</v>
      </c>
      <c r="I899" s="1389"/>
      <c r="J899" s="753"/>
      <c r="K899" s="1084" t="s">
        <v>282</v>
      </c>
      <c r="L899" s="1086"/>
      <c r="M899" s="714"/>
      <c r="N899" s="788" t="str">
        <f t="shared" si="131"/>
        <v/>
      </c>
      <c r="O899" s="714"/>
      <c r="P899" s="714"/>
      <c r="Q899" s="714"/>
      <c r="R899" s="788" t="str">
        <f t="shared" si="132"/>
        <v/>
      </c>
      <c r="S899" s="788" t="str">
        <f t="shared" si="133"/>
        <v/>
      </c>
      <c r="T899" s="714"/>
      <c r="U899" s="714"/>
      <c r="V899" s="714"/>
      <c r="W899" s="714"/>
      <c r="X899" s="714"/>
      <c r="Y899" s="714"/>
      <c r="Z899" s="714"/>
      <c r="AA899" s="714"/>
      <c r="AB899" s="714"/>
      <c r="AC899" s="714"/>
      <c r="AD899" s="714"/>
      <c r="AE899" s="714"/>
      <c r="AF899" s="714"/>
      <c r="AG899" s="715"/>
      <c r="AH899" s="969"/>
      <c r="AI899" s="969"/>
      <c r="AJ899" s="696"/>
    </row>
    <row r="900" spans="1:36" x14ac:dyDescent="0.2">
      <c r="A900" s="696"/>
      <c r="B900" s="1135"/>
      <c r="C900" s="1392"/>
      <c r="D900" s="932"/>
      <c r="E900" s="933"/>
      <c r="F900" s="977"/>
      <c r="G900" s="1073"/>
      <c r="H900" s="711" t="s">
        <v>11</v>
      </c>
      <c r="I900" s="1389"/>
      <c r="J900" s="712"/>
      <c r="K900" s="1087"/>
      <c r="L900" s="1089"/>
      <c r="M900" s="713"/>
      <c r="N900" s="788" t="str">
        <f t="shared" si="131"/>
        <v/>
      </c>
      <c r="O900" s="713"/>
      <c r="P900" s="713"/>
      <c r="Q900" s="713"/>
      <c r="R900" s="788" t="str">
        <f t="shared" si="132"/>
        <v/>
      </c>
      <c r="S900" s="788" t="str">
        <f t="shared" si="133"/>
        <v/>
      </c>
      <c r="T900" s="713"/>
      <c r="U900" s="713"/>
      <c r="V900" s="713"/>
      <c r="W900" s="713"/>
      <c r="X900" s="713"/>
      <c r="Y900" s="713"/>
      <c r="Z900" s="713"/>
      <c r="AA900" s="713"/>
      <c r="AB900" s="713"/>
      <c r="AC900" s="713"/>
      <c r="AD900" s="713"/>
      <c r="AE900" s="713"/>
      <c r="AF900" s="713"/>
      <c r="AG900" s="718"/>
      <c r="AH900" s="969"/>
      <c r="AI900" s="969"/>
      <c r="AJ900" s="696"/>
    </row>
    <row r="901" spans="1:36" x14ac:dyDescent="0.2">
      <c r="A901" s="696"/>
      <c r="B901" s="1135"/>
      <c r="C901" s="1392"/>
      <c r="D901" s="932"/>
      <c r="E901" s="933"/>
      <c r="F901" s="977"/>
      <c r="G901" s="1073"/>
      <c r="H901" s="711" t="s">
        <v>12</v>
      </c>
      <c r="I901" s="1389"/>
      <c r="J901" s="712"/>
      <c r="K901" s="1090"/>
      <c r="L901" s="1092"/>
      <c r="M901" s="713"/>
      <c r="N901" s="788" t="str">
        <f t="shared" si="131"/>
        <v/>
      </c>
      <c r="O901" s="713"/>
      <c r="P901" s="713"/>
      <c r="Q901" s="713"/>
      <c r="R901" s="788" t="str">
        <f t="shared" si="132"/>
        <v/>
      </c>
      <c r="S901" s="788" t="str">
        <f t="shared" si="133"/>
        <v/>
      </c>
      <c r="T901" s="713"/>
      <c r="U901" s="713"/>
      <c r="V901" s="713"/>
      <c r="W901" s="713"/>
      <c r="X901" s="713"/>
      <c r="Y901" s="713"/>
      <c r="Z901" s="713"/>
      <c r="AA901" s="713"/>
      <c r="AB901" s="713"/>
      <c r="AC901" s="713"/>
      <c r="AD901" s="713"/>
      <c r="AE901" s="713"/>
      <c r="AF901" s="713"/>
      <c r="AG901" s="718"/>
      <c r="AH901" s="969"/>
      <c r="AI901" s="969"/>
      <c r="AJ901" s="696"/>
    </row>
    <row r="902" spans="1:36" x14ac:dyDescent="0.2">
      <c r="A902" s="696"/>
      <c r="B902" s="1136"/>
      <c r="C902" s="761" t="s">
        <v>118</v>
      </c>
      <c r="D902" s="945"/>
      <c r="E902" s="946"/>
      <c r="F902" s="978"/>
      <c r="G902" s="1074"/>
      <c r="H902" s="711" t="s">
        <v>13</v>
      </c>
      <c r="I902" s="1389"/>
      <c r="J902" s="737">
        <v>85</v>
      </c>
      <c r="K902" s="714">
        <v>85</v>
      </c>
      <c r="L902" s="714"/>
      <c r="M902" s="714"/>
      <c r="N902" s="788" t="str">
        <f t="shared" si="131"/>
        <v/>
      </c>
      <c r="O902" s="714">
        <v>85</v>
      </c>
      <c r="P902" s="714"/>
      <c r="Q902" s="714">
        <v>85</v>
      </c>
      <c r="R902" s="788">
        <f t="shared" si="132"/>
        <v>84.992000000000004</v>
      </c>
      <c r="S902" s="788">
        <f t="shared" si="133"/>
        <v>84.84</v>
      </c>
      <c r="T902" s="714"/>
      <c r="U902" s="714">
        <v>84.6</v>
      </c>
      <c r="V902" s="714"/>
      <c r="W902" s="714">
        <v>84.3</v>
      </c>
      <c r="X902" s="714"/>
      <c r="Y902" s="714">
        <v>83.1</v>
      </c>
      <c r="Z902" s="714">
        <v>81.8</v>
      </c>
      <c r="AA902" s="714">
        <v>80</v>
      </c>
      <c r="AB902" s="714">
        <v>77.599999999999994</v>
      </c>
      <c r="AC902" s="714">
        <v>74.7</v>
      </c>
      <c r="AD902" s="714">
        <v>71.099999999999994</v>
      </c>
      <c r="AE902" s="714">
        <v>66.900000000000006</v>
      </c>
      <c r="AF902" s="714">
        <v>62.2</v>
      </c>
      <c r="AG902" s="715">
        <v>57</v>
      </c>
      <c r="AH902" s="969"/>
      <c r="AI902" s="969"/>
      <c r="AJ902" s="696"/>
    </row>
    <row r="903" spans="1:36" x14ac:dyDescent="0.2">
      <c r="A903" s="696"/>
      <c r="B903" s="1140" t="s">
        <v>102</v>
      </c>
      <c r="C903" s="1391" t="s">
        <v>200</v>
      </c>
      <c r="D903" s="930" t="s">
        <v>75</v>
      </c>
      <c r="E903" s="931"/>
      <c r="F903" s="1071" t="s">
        <v>647</v>
      </c>
      <c r="G903" s="1072" t="s">
        <v>24</v>
      </c>
      <c r="H903" s="711">
        <v>1995</v>
      </c>
      <c r="I903" s="1389"/>
      <c r="J903" s="753">
        <v>85</v>
      </c>
      <c r="K903" s="714">
        <v>85</v>
      </c>
      <c r="L903" s="714"/>
      <c r="M903" s="714"/>
      <c r="N903" s="788" t="str">
        <f t="shared" si="131"/>
        <v/>
      </c>
      <c r="O903" s="714">
        <v>85</v>
      </c>
      <c r="P903" s="714"/>
      <c r="Q903" s="714">
        <v>85</v>
      </c>
      <c r="R903" s="788">
        <f t="shared" si="132"/>
        <v>84.992000000000004</v>
      </c>
      <c r="S903" s="788">
        <f t="shared" si="133"/>
        <v>84.84</v>
      </c>
      <c r="T903" s="714"/>
      <c r="U903" s="714">
        <v>84.6</v>
      </c>
      <c r="V903" s="714"/>
      <c r="W903" s="714">
        <v>84.3</v>
      </c>
      <c r="X903" s="714"/>
      <c r="Y903" s="714">
        <v>83.1</v>
      </c>
      <c r="Z903" s="714">
        <v>81.8</v>
      </c>
      <c r="AA903" s="714">
        <v>80</v>
      </c>
      <c r="AB903" s="714">
        <v>77.599999999999994</v>
      </c>
      <c r="AC903" s="714">
        <v>74.7</v>
      </c>
      <c r="AD903" s="714">
        <v>71.099999999999994</v>
      </c>
      <c r="AE903" s="714">
        <v>66.900000000000006</v>
      </c>
      <c r="AF903" s="714">
        <v>62.2</v>
      </c>
      <c r="AG903" s="715">
        <v>57</v>
      </c>
      <c r="AH903" s="969"/>
      <c r="AI903" s="969"/>
      <c r="AJ903" s="696"/>
    </row>
    <row r="904" spans="1:36" x14ac:dyDescent="0.2">
      <c r="A904" s="696"/>
      <c r="B904" s="1135"/>
      <c r="C904" s="1392"/>
      <c r="D904" s="932"/>
      <c r="E904" s="933"/>
      <c r="F904" s="977"/>
      <c r="G904" s="1073"/>
      <c r="H904" s="711" t="s">
        <v>26</v>
      </c>
      <c r="I904" s="1389"/>
      <c r="J904" s="712"/>
      <c r="K904" s="713" t="s">
        <v>649</v>
      </c>
      <c r="L904" s="713"/>
      <c r="M904" s="713"/>
      <c r="N904" s="788" t="str">
        <f t="shared" si="131"/>
        <v/>
      </c>
      <c r="O904" s="713"/>
      <c r="P904" s="713"/>
      <c r="Q904" s="713"/>
      <c r="R904" s="788" t="str">
        <f t="shared" si="132"/>
        <v/>
      </c>
      <c r="S904" s="788" t="str">
        <f t="shared" si="133"/>
        <v/>
      </c>
      <c r="T904" s="713"/>
      <c r="U904" s="713"/>
      <c r="V904" s="713"/>
      <c r="W904" s="713"/>
      <c r="X904" s="713"/>
      <c r="Y904" s="713"/>
      <c r="Z904" s="713"/>
      <c r="AA904" s="713"/>
      <c r="AB904" s="713"/>
      <c r="AC904" s="713"/>
      <c r="AD904" s="713"/>
      <c r="AE904" s="713"/>
      <c r="AF904" s="713"/>
      <c r="AG904" s="718"/>
      <c r="AH904" s="969"/>
      <c r="AI904" s="969"/>
      <c r="AJ904" s="696"/>
    </row>
    <row r="905" spans="1:36" x14ac:dyDescent="0.2">
      <c r="A905" s="696"/>
      <c r="B905" s="1135"/>
      <c r="C905" s="1392"/>
      <c r="D905" s="932"/>
      <c r="E905" s="933"/>
      <c r="F905" s="977"/>
      <c r="G905" s="1073"/>
      <c r="H905" s="711" t="s">
        <v>15</v>
      </c>
      <c r="I905" s="1389"/>
      <c r="J905" s="712"/>
      <c r="K905" s="713" t="s">
        <v>649</v>
      </c>
      <c r="L905" s="713"/>
      <c r="M905" s="713"/>
      <c r="N905" s="788" t="str">
        <f t="shared" si="131"/>
        <v/>
      </c>
      <c r="O905" s="713"/>
      <c r="P905" s="713"/>
      <c r="Q905" s="713"/>
      <c r="R905" s="788" t="str">
        <f t="shared" si="132"/>
        <v/>
      </c>
      <c r="S905" s="788" t="str">
        <f t="shared" si="133"/>
        <v/>
      </c>
      <c r="T905" s="713"/>
      <c r="U905" s="713"/>
      <c r="V905" s="713"/>
      <c r="W905" s="713"/>
      <c r="X905" s="713"/>
      <c r="Y905" s="713"/>
      <c r="Z905" s="713"/>
      <c r="AA905" s="713"/>
      <c r="AB905" s="713"/>
      <c r="AC905" s="713"/>
      <c r="AD905" s="713"/>
      <c r="AE905" s="713"/>
      <c r="AF905" s="713"/>
      <c r="AG905" s="718"/>
      <c r="AH905" s="969"/>
      <c r="AI905" s="969"/>
      <c r="AJ905" s="696"/>
    </row>
    <row r="906" spans="1:36" x14ac:dyDescent="0.2">
      <c r="A906" s="696"/>
      <c r="B906" s="1136"/>
      <c r="C906" s="1393"/>
      <c r="D906" s="945"/>
      <c r="E906" s="946"/>
      <c r="F906" s="978"/>
      <c r="G906" s="1074"/>
      <c r="H906" s="711" t="s">
        <v>27</v>
      </c>
      <c r="I906" s="1389"/>
      <c r="J906" s="712"/>
      <c r="K906" s="713" t="s">
        <v>649</v>
      </c>
      <c r="L906" s="713"/>
      <c r="M906" s="713"/>
      <c r="N906" s="788" t="str">
        <f t="shared" si="131"/>
        <v/>
      </c>
      <c r="O906" s="713"/>
      <c r="P906" s="713"/>
      <c r="Q906" s="713"/>
      <c r="R906" s="788" t="str">
        <f t="shared" si="132"/>
        <v/>
      </c>
      <c r="S906" s="788" t="str">
        <f t="shared" si="133"/>
        <v/>
      </c>
      <c r="T906" s="713"/>
      <c r="U906" s="713"/>
      <c r="V906" s="713"/>
      <c r="W906" s="713"/>
      <c r="X906" s="713"/>
      <c r="Y906" s="713"/>
      <c r="Z906" s="713"/>
      <c r="AA906" s="713"/>
      <c r="AB906" s="713"/>
      <c r="AC906" s="713"/>
      <c r="AD906" s="713"/>
      <c r="AE906" s="713"/>
      <c r="AF906" s="713"/>
      <c r="AG906" s="718"/>
      <c r="AH906" s="969"/>
      <c r="AI906" s="969"/>
      <c r="AJ906" s="696"/>
    </row>
    <row r="907" spans="1:36" x14ac:dyDescent="0.2">
      <c r="A907" s="696"/>
      <c r="B907" s="1140" t="s">
        <v>102</v>
      </c>
      <c r="C907" s="716" t="s">
        <v>143</v>
      </c>
      <c r="D907" s="930" t="s">
        <v>75</v>
      </c>
      <c r="E907" s="931"/>
      <c r="F907" s="1071" t="s">
        <v>647</v>
      </c>
      <c r="G907" s="1072" t="s">
        <v>24</v>
      </c>
      <c r="H907" s="711">
        <v>1998</v>
      </c>
      <c r="I907" s="1389"/>
      <c r="J907" s="753">
        <v>85</v>
      </c>
      <c r="K907" s="714">
        <v>85</v>
      </c>
      <c r="L907" s="714"/>
      <c r="M907" s="714"/>
      <c r="N907" s="788" t="str">
        <f t="shared" si="131"/>
        <v/>
      </c>
      <c r="O907" s="714">
        <v>85</v>
      </c>
      <c r="P907" s="714"/>
      <c r="Q907" s="714">
        <v>85</v>
      </c>
      <c r="R907" s="788">
        <f t="shared" si="132"/>
        <v>84.992000000000004</v>
      </c>
      <c r="S907" s="788">
        <f t="shared" si="133"/>
        <v>84.84</v>
      </c>
      <c r="T907" s="714"/>
      <c r="U907" s="714">
        <v>84.6</v>
      </c>
      <c r="V907" s="714"/>
      <c r="W907" s="714">
        <v>84.3</v>
      </c>
      <c r="X907" s="714"/>
      <c r="Y907" s="714">
        <v>83.1</v>
      </c>
      <c r="Z907" s="714">
        <v>81.8</v>
      </c>
      <c r="AA907" s="714">
        <v>80</v>
      </c>
      <c r="AB907" s="714">
        <v>77.599999999999994</v>
      </c>
      <c r="AC907" s="714">
        <v>74.7</v>
      </c>
      <c r="AD907" s="714">
        <v>71.099999999999994</v>
      </c>
      <c r="AE907" s="714">
        <v>66.900000000000006</v>
      </c>
      <c r="AF907" s="714">
        <v>62.2</v>
      </c>
      <c r="AG907" s="715">
        <v>57</v>
      </c>
      <c r="AH907" s="969"/>
      <c r="AI907" s="969"/>
      <c r="AJ907" s="696"/>
    </row>
    <row r="908" spans="1:36" x14ac:dyDescent="0.2">
      <c r="A908" s="696"/>
      <c r="B908" s="1135"/>
      <c r="C908" s="1051" t="s">
        <v>130</v>
      </c>
      <c r="D908" s="932"/>
      <c r="E908" s="933"/>
      <c r="F908" s="977"/>
      <c r="G908" s="1073"/>
      <c r="H908" s="711" t="s">
        <v>17</v>
      </c>
      <c r="I908" s="1389"/>
      <c r="J908" s="753">
        <v>85</v>
      </c>
      <c r="K908" s="714">
        <v>85</v>
      </c>
      <c r="L908" s="714"/>
      <c r="M908" s="714"/>
      <c r="N908" s="788" t="str">
        <f t="shared" si="131"/>
        <v/>
      </c>
      <c r="O908" s="714">
        <v>85</v>
      </c>
      <c r="P908" s="714"/>
      <c r="Q908" s="714">
        <v>85</v>
      </c>
      <c r="R908" s="788">
        <f t="shared" si="132"/>
        <v>84.994</v>
      </c>
      <c r="S908" s="788">
        <f t="shared" si="133"/>
        <v>84.88</v>
      </c>
      <c r="T908" s="714"/>
      <c r="U908" s="714">
        <v>84.7</v>
      </c>
      <c r="V908" s="714"/>
      <c r="W908" s="714">
        <v>84.4</v>
      </c>
      <c r="X908" s="714"/>
      <c r="Y908" s="714">
        <v>83.1</v>
      </c>
      <c r="Z908" s="714">
        <v>81.8</v>
      </c>
      <c r="AA908" s="714">
        <v>80</v>
      </c>
      <c r="AB908" s="714">
        <v>77.599999999999994</v>
      </c>
      <c r="AC908" s="714">
        <v>74.7</v>
      </c>
      <c r="AD908" s="714">
        <v>71.099999999999994</v>
      </c>
      <c r="AE908" s="714">
        <v>66.900000000000006</v>
      </c>
      <c r="AF908" s="714">
        <v>62.2</v>
      </c>
      <c r="AG908" s="715">
        <v>57</v>
      </c>
      <c r="AH908" s="969"/>
      <c r="AI908" s="969"/>
      <c r="AJ908" s="696"/>
    </row>
    <row r="909" spans="1:36" x14ac:dyDescent="0.2">
      <c r="A909" s="696"/>
      <c r="B909" s="1136"/>
      <c r="C909" s="994"/>
      <c r="D909" s="945"/>
      <c r="E909" s="946"/>
      <c r="F909" s="978"/>
      <c r="G909" s="1074"/>
      <c r="H909" s="711" t="s">
        <v>18</v>
      </c>
      <c r="I909" s="1389"/>
      <c r="J909" s="712"/>
      <c r="K909" s="713" t="s">
        <v>649</v>
      </c>
      <c r="L909" s="713"/>
      <c r="M909" s="713"/>
      <c r="N909" s="788" t="str">
        <f t="shared" si="131"/>
        <v/>
      </c>
      <c r="O909" s="713"/>
      <c r="P909" s="713"/>
      <c r="Q909" s="713"/>
      <c r="R909" s="788" t="str">
        <f t="shared" si="132"/>
        <v/>
      </c>
      <c r="S909" s="788" t="str">
        <f t="shared" si="133"/>
        <v/>
      </c>
      <c r="T909" s="713"/>
      <c r="U909" s="713"/>
      <c r="V909" s="713"/>
      <c r="W909" s="713"/>
      <c r="X909" s="713"/>
      <c r="Y909" s="713"/>
      <c r="Z909" s="713"/>
      <c r="AA909" s="713"/>
      <c r="AB909" s="713"/>
      <c r="AC909" s="713"/>
      <c r="AD909" s="713"/>
      <c r="AE909" s="713"/>
      <c r="AF909" s="713"/>
      <c r="AG909" s="718"/>
      <c r="AH909" s="969"/>
      <c r="AI909" s="969"/>
      <c r="AJ909" s="696"/>
    </row>
    <row r="910" spans="1:36" x14ac:dyDescent="0.2">
      <c r="A910" s="696"/>
      <c r="B910" s="1140" t="s">
        <v>102</v>
      </c>
      <c r="C910" s="1051" t="s">
        <v>144</v>
      </c>
      <c r="D910" s="930" t="s">
        <v>75</v>
      </c>
      <c r="E910" s="931"/>
      <c r="F910" s="1071" t="s">
        <v>647</v>
      </c>
      <c r="G910" s="1072" t="s">
        <v>24</v>
      </c>
      <c r="H910" s="711">
        <v>2001</v>
      </c>
      <c r="I910" s="1389"/>
      <c r="J910" s="753">
        <v>85</v>
      </c>
      <c r="K910" s="714">
        <v>85</v>
      </c>
      <c r="L910" s="714"/>
      <c r="M910" s="714"/>
      <c r="N910" s="788" t="str">
        <f t="shared" si="131"/>
        <v/>
      </c>
      <c r="O910" s="714">
        <v>85</v>
      </c>
      <c r="P910" s="714"/>
      <c r="Q910" s="714">
        <v>85</v>
      </c>
      <c r="R910" s="788">
        <f t="shared" si="132"/>
        <v>84.994</v>
      </c>
      <c r="S910" s="788">
        <f t="shared" si="133"/>
        <v>84.88</v>
      </c>
      <c r="T910" s="714"/>
      <c r="U910" s="714">
        <v>84.7</v>
      </c>
      <c r="V910" s="714"/>
      <c r="W910" s="714">
        <v>84.4</v>
      </c>
      <c r="X910" s="714"/>
      <c r="Y910" s="714">
        <v>83.1</v>
      </c>
      <c r="Z910" s="714">
        <v>81.8</v>
      </c>
      <c r="AA910" s="714">
        <v>80</v>
      </c>
      <c r="AB910" s="714">
        <v>77.599999999999994</v>
      </c>
      <c r="AC910" s="714">
        <v>74.7</v>
      </c>
      <c r="AD910" s="714">
        <v>71.099999999999994</v>
      </c>
      <c r="AE910" s="714">
        <v>66.900000000000006</v>
      </c>
      <c r="AF910" s="714">
        <v>62.2</v>
      </c>
      <c r="AG910" s="715">
        <v>57</v>
      </c>
      <c r="AH910" s="969"/>
      <c r="AI910" s="969"/>
      <c r="AJ910" s="696"/>
    </row>
    <row r="911" spans="1:36" x14ac:dyDescent="0.2">
      <c r="A911" s="696"/>
      <c r="B911" s="1135"/>
      <c r="C911" s="993"/>
      <c r="D911" s="932"/>
      <c r="E911" s="933"/>
      <c r="F911" s="977"/>
      <c r="G911" s="1073"/>
      <c r="H911" s="711" t="s">
        <v>20</v>
      </c>
      <c r="I911" s="1389"/>
      <c r="J911" s="712"/>
      <c r="K911" s="713" t="s">
        <v>649</v>
      </c>
      <c r="L911" s="713"/>
      <c r="M911" s="713"/>
      <c r="N911" s="788" t="str">
        <f t="shared" si="131"/>
        <v/>
      </c>
      <c r="O911" s="713"/>
      <c r="P911" s="713"/>
      <c r="Q911" s="713"/>
      <c r="R911" s="788" t="str">
        <f t="shared" si="132"/>
        <v/>
      </c>
      <c r="S911" s="788" t="str">
        <f t="shared" si="133"/>
        <v/>
      </c>
      <c r="T911" s="713"/>
      <c r="U911" s="713"/>
      <c r="V911" s="713"/>
      <c r="W911" s="713"/>
      <c r="X911" s="713"/>
      <c r="Y911" s="713"/>
      <c r="Z911" s="713"/>
      <c r="AA911" s="713"/>
      <c r="AB911" s="713"/>
      <c r="AC911" s="713"/>
      <c r="AD911" s="713"/>
      <c r="AE911" s="713"/>
      <c r="AF911" s="713"/>
      <c r="AG911" s="718"/>
      <c r="AH911" s="969"/>
      <c r="AI911" s="969"/>
      <c r="AJ911" s="696"/>
    </row>
    <row r="912" spans="1:36" x14ac:dyDescent="0.2">
      <c r="A912" s="696"/>
      <c r="B912" s="1136"/>
      <c r="C912" s="994"/>
      <c r="D912" s="945"/>
      <c r="E912" s="946"/>
      <c r="F912" s="978"/>
      <c r="G912" s="1074"/>
      <c r="H912" s="711" t="s">
        <v>21</v>
      </c>
      <c r="I912" s="1389"/>
      <c r="J912" s="712"/>
      <c r="K912" s="713" t="s">
        <v>649</v>
      </c>
      <c r="L912" s="713"/>
      <c r="M912" s="713"/>
      <c r="N912" s="788" t="str">
        <f t="shared" si="131"/>
        <v/>
      </c>
      <c r="O912" s="713"/>
      <c r="P912" s="713"/>
      <c r="Q912" s="713"/>
      <c r="R912" s="788" t="str">
        <f t="shared" si="132"/>
        <v/>
      </c>
      <c r="S912" s="788" t="str">
        <f t="shared" si="133"/>
        <v/>
      </c>
      <c r="T912" s="713"/>
      <c r="U912" s="713"/>
      <c r="V912" s="713"/>
      <c r="W912" s="713"/>
      <c r="X912" s="713"/>
      <c r="Y912" s="713"/>
      <c r="Z912" s="713"/>
      <c r="AA912" s="713"/>
      <c r="AB912" s="713"/>
      <c r="AC912" s="713"/>
      <c r="AD912" s="713"/>
      <c r="AE912" s="713"/>
      <c r="AF912" s="713"/>
      <c r="AG912" s="718"/>
      <c r="AH912" s="969"/>
      <c r="AI912" s="969"/>
      <c r="AJ912" s="696"/>
    </row>
    <row r="913" spans="1:36" x14ac:dyDescent="0.2">
      <c r="A913" s="696"/>
      <c r="B913" s="1122" t="s">
        <v>102</v>
      </c>
      <c r="C913" s="1051" t="s">
        <v>147</v>
      </c>
      <c r="D913" s="1096" t="s">
        <v>75</v>
      </c>
      <c r="E913" s="931"/>
      <c r="F913" s="1071" t="s">
        <v>647</v>
      </c>
      <c r="G913" s="1072" t="s">
        <v>24</v>
      </c>
      <c r="H913" s="711">
        <v>2004</v>
      </c>
      <c r="I913" s="1389"/>
      <c r="J913" s="753">
        <v>85</v>
      </c>
      <c r="K913" s="714">
        <v>85</v>
      </c>
      <c r="L913" s="714"/>
      <c r="M913" s="714"/>
      <c r="N913" s="788" t="str">
        <f t="shared" si="131"/>
        <v/>
      </c>
      <c r="O913" s="714">
        <v>85</v>
      </c>
      <c r="P913" s="714"/>
      <c r="Q913" s="714">
        <v>85</v>
      </c>
      <c r="R913" s="788">
        <f t="shared" si="132"/>
        <v>84.994</v>
      </c>
      <c r="S913" s="788">
        <f t="shared" si="133"/>
        <v>84.88</v>
      </c>
      <c r="T913" s="714"/>
      <c r="U913" s="714">
        <v>84.7</v>
      </c>
      <c r="V913" s="714"/>
      <c r="W913" s="714">
        <v>84.4</v>
      </c>
      <c r="X913" s="714"/>
      <c r="Y913" s="714">
        <v>83.1</v>
      </c>
      <c r="Z913" s="714">
        <v>81.8</v>
      </c>
      <c r="AA913" s="714">
        <v>80</v>
      </c>
      <c r="AB913" s="714">
        <v>77.599999999999994</v>
      </c>
      <c r="AC913" s="714">
        <v>74.7</v>
      </c>
      <c r="AD913" s="714">
        <v>71.099999999999994</v>
      </c>
      <c r="AE913" s="714">
        <v>66.900000000000006</v>
      </c>
      <c r="AF913" s="714">
        <v>62.2</v>
      </c>
      <c r="AG913" s="715">
        <v>57</v>
      </c>
      <c r="AH913" s="969"/>
      <c r="AI913" s="969"/>
      <c r="AJ913" s="696"/>
    </row>
    <row r="914" spans="1:36" x14ac:dyDescent="0.2">
      <c r="A914" s="696"/>
      <c r="B914" s="1350"/>
      <c r="C914" s="993"/>
      <c r="D914" s="932"/>
      <c r="E914" s="933"/>
      <c r="F914" s="977"/>
      <c r="G914" s="1073"/>
      <c r="H914" s="711" t="s">
        <v>22</v>
      </c>
      <c r="I914" s="1389"/>
      <c r="J914" s="712"/>
      <c r="K914" s="713" t="s">
        <v>649</v>
      </c>
      <c r="L914" s="713"/>
      <c r="M914" s="713"/>
      <c r="N914" s="788" t="str">
        <f t="shared" si="131"/>
        <v/>
      </c>
      <c r="O914" s="713"/>
      <c r="P914" s="713"/>
      <c r="Q914" s="713"/>
      <c r="R914" s="788" t="str">
        <f t="shared" si="132"/>
        <v/>
      </c>
      <c r="S914" s="788" t="str">
        <f t="shared" si="133"/>
        <v/>
      </c>
      <c r="T914" s="713"/>
      <c r="U914" s="713"/>
      <c r="V914" s="713"/>
      <c r="W914" s="713"/>
      <c r="X914" s="713"/>
      <c r="Y914" s="713"/>
      <c r="Z914" s="713"/>
      <c r="AA914" s="713"/>
      <c r="AB914" s="713"/>
      <c r="AC914" s="713"/>
      <c r="AD914" s="713"/>
      <c r="AE914" s="713"/>
      <c r="AF914" s="713"/>
      <c r="AG914" s="718"/>
      <c r="AH914" s="969"/>
      <c r="AI914" s="969"/>
      <c r="AJ914" s="696"/>
    </row>
    <row r="915" spans="1:36" x14ac:dyDescent="0.2">
      <c r="A915" s="696"/>
      <c r="B915" s="1353"/>
      <c r="C915" s="994"/>
      <c r="D915" s="945"/>
      <c r="E915" s="946"/>
      <c r="F915" s="978"/>
      <c r="G915" s="1074"/>
      <c r="H915" s="711" t="s">
        <v>23</v>
      </c>
      <c r="I915" s="1389"/>
      <c r="J915" s="712"/>
      <c r="K915" s="713" t="s">
        <v>649</v>
      </c>
      <c r="L915" s="713"/>
      <c r="M915" s="713"/>
      <c r="N915" s="788" t="str">
        <f t="shared" si="131"/>
        <v/>
      </c>
      <c r="O915" s="713"/>
      <c r="P915" s="713"/>
      <c r="Q915" s="713"/>
      <c r="R915" s="788" t="str">
        <f t="shared" si="132"/>
        <v/>
      </c>
      <c r="S915" s="788" t="str">
        <f t="shared" si="133"/>
        <v/>
      </c>
      <c r="T915" s="713"/>
      <c r="U915" s="713"/>
      <c r="V915" s="713"/>
      <c r="W915" s="713"/>
      <c r="X915" s="713"/>
      <c r="Y915" s="713"/>
      <c r="Z915" s="713"/>
      <c r="AA915" s="713"/>
      <c r="AB915" s="713"/>
      <c r="AC915" s="713"/>
      <c r="AD915" s="713"/>
      <c r="AE915" s="713"/>
      <c r="AF915" s="713"/>
      <c r="AG915" s="718"/>
      <c r="AH915" s="969"/>
      <c r="AI915" s="969"/>
      <c r="AJ915" s="696"/>
    </row>
    <row r="916" spans="1:36" ht="13.5" thickBot="1" x14ac:dyDescent="0.25">
      <c r="A916" s="696"/>
      <c r="B916" s="760" t="s">
        <v>102</v>
      </c>
      <c r="C916" s="728" t="s">
        <v>237</v>
      </c>
      <c r="D916" s="1157" t="s">
        <v>75</v>
      </c>
      <c r="E916" s="1158"/>
      <c r="F916" s="720" t="s">
        <v>647</v>
      </c>
      <c r="G916" s="721" t="s">
        <v>24</v>
      </c>
      <c r="H916" s="719">
        <v>2007</v>
      </c>
      <c r="I916" s="1390"/>
      <c r="J916" s="754">
        <v>85</v>
      </c>
      <c r="K916" s="729">
        <v>85</v>
      </c>
      <c r="L916" s="729"/>
      <c r="M916" s="729"/>
      <c r="N916" s="792" t="str">
        <f t="shared" si="131"/>
        <v/>
      </c>
      <c r="O916" s="729">
        <v>85</v>
      </c>
      <c r="P916" s="729"/>
      <c r="Q916" s="729">
        <v>85</v>
      </c>
      <c r="R916" s="792">
        <f t="shared" si="132"/>
        <v>84.994</v>
      </c>
      <c r="S916" s="792">
        <f t="shared" si="133"/>
        <v>84.88</v>
      </c>
      <c r="T916" s="729"/>
      <c r="U916" s="729">
        <v>84.7</v>
      </c>
      <c r="V916" s="729"/>
      <c r="W916" s="729">
        <v>84.4</v>
      </c>
      <c r="X916" s="729"/>
      <c r="Y916" s="729">
        <v>83.1</v>
      </c>
      <c r="Z916" s="729">
        <v>81.8</v>
      </c>
      <c r="AA916" s="729">
        <v>80</v>
      </c>
      <c r="AB916" s="729">
        <v>77.599999999999994</v>
      </c>
      <c r="AC916" s="729">
        <v>74.7</v>
      </c>
      <c r="AD916" s="729">
        <v>71.099999999999994</v>
      </c>
      <c r="AE916" s="729">
        <v>66.900000000000006</v>
      </c>
      <c r="AF916" s="729">
        <v>62.2</v>
      </c>
      <c r="AG916" s="730">
        <v>57</v>
      </c>
      <c r="AH916" s="969"/>
      <c r="AI916" s="969"/>
      <c r="AJ916" s="696"/>
    </row>
    <row r="917" spans="1:36" ht="13.5" thickBot="1" x14ac:dyDescent="0.25">
      <c r="A917" s="696"/>
      <c r="B917" s="699"/>
      <c r="C917" s="699"/>
      <c r="D917" s="699"/>
      <c r="E917" s="699"/>
      <c r="F917" s="699"/>
      <c r="G917" s="722" t="s">
        <v>94</v>
      </c>
      <c r="H917" s="723"/>
      <c r="I917" s="723"/>
      <c r="J917" s="724">
        <f>MIN(J895:J916)</f>
        <v>85</v>
      </c>
      <c r="K917" s="724">
        <f t="shared" ref="K917:AA917" si="134">MIN(K895:K916)</f>
        <v>85</v>
      </c>
      <c r="L917" s="724"/>
      <c r="M917" s="724"/>
      <c r="N917" s="793" t="str">
        <f t="shared" si="131"/>
        <v/>
      </c>
      <c r="O917" s="724">
        <f t="shared" si="134"/>
        <v>85</v>
      </c>
      <c r="P917" s="724"/>
      <c r="Q917" s="724">
        <f t="shared" si="134"/>
        <v>85</v>
      </c>
      <c r="R917" s="793">
        <f t="shared" si="132"/>
        <v>84.992000000000004</v>
      </c>
      <c r="S917" s="793">
        <f t="shared" si="133"/>
        <v>84.84</v>
      </c>
      <c r="T917" s="724"/>
      <c r="U917" s="724">
        <f t="shared" si="134"/>
        <v>84.6</v>
      </c>
      <c r="V917" s="724"/>
      <c r="W917" s="724">
        <f t="shared" si="134"/>
        <v>84.3</v>
      </c>
      <c r="X917" s="724"/>
      <c r="Y917" s="724">
        <f t="shared" si="134"/>
        <v>83.1</v>
      </c>
      <c r="Z917" s="724">
        <f t="shared" si="134"/>
        <v>81.8</v>
      </c>
      <c r="AA917" s="724">
        <f t="shared" si="134"/>
        <v>80</v>
      </c>
      <c r="AB917" s="758"/>
      <c r="AC917" s="758"/>
      <c r="AD917" s="758"/>
      <c r="AE917" s="758"/>
      <c r="AF917" s="758"/>
      <c r="AG917" s="759"/>
      <c r="AH917" s="970"/>
      <c r="AI917" s="970"/>
      <c r="AJ917" s="696"/>
    </row>
    <row r="918" spans="1:36" x14ac:dyDescent="0.2">
      <c r="A918" s="696"/>
      <c r="B918" s="696"/>
      <c r="C918" s="697"/>
      <c r="D918" s="696"/>
      <c r="E918" s="696"/>
      <c r="F918" s="696"/>
      <c r="G918" s="696"/>
      <c r="H918" s="696"/>
      <c r="I918" s="696"/>
      <c r="J918" s="696"/>
      <c r="K918" s="696"/>
      <c r="L918" s="696"/>
      <c r="M918" s="696"/>
      <c r="O918" s="696"/>
      <c r="P918" s="696"/>
      <c r="Q918" s="696"/>
      <c r="T918" s="696"/>
      <c r="U918" s="696"/>
      <c r="V918" s="696"/>
      <c r="W918" s="696"/>
      <c r="X918" s="696"/>
      <c r="Y918" s="696"/>
      <c r="Z918" s="696"/>
      <c r="AA918" s="696"/>
      <c r="AB918" s="696"/>
      <c r="AC918" s="696"/>
      <c r="AD918" s="696"/>
      <c r="AE918" s="696"/>
      <c r="AF918" s="696"/>
      <c r="AG918" s="696"/>
      <c r="AH918" s="696"/>
      <c r="AI918" s="696"/>
      <c r="AJ918" s="696"/>
    </row>
    <row r="919" spans="1:36" ht="13.5" thickBot="1" x14ac:dyDescent="0.25">
      <c r="A919" s="696"/>
      <c r="B919" s="698"/>
      <c r="C919" s="698"/>
      <c r="D919" s="698"/>
      <c r="E919" s="698"/>
      <c r="F919" s="698"/>
      <c r="G919" s="698"/>
      <c r="H919" s="698"/>
      <c r="I919" s="698"/>
      <c r="J919" s="698"/>
      <c r="K919" s="698"/>
      <c r="L919" s="698"/>
      <c r="M919" s="698"/>
      <c r="O919" s="698"/>
      <c r="P919" s="698"/>
      <c r="Q919" s="698"/>
      <c r="T919" s="698"/>
      <c r="U919" s="698"/>
      <c r="V919" s="698"/>
      <c r="W919" s="698"/>
      <c r="X919" s="698"/>
      <c r="Y919" s="698"/>
      <c r="Z919" s="698"/>
      <c r="AA919" s="698"/>
      <c r="AB919" s="698"/>
      <c r="AC919" s="698"/>
      <c r="AD919" s="698"/>
      <c r="AE919" s="698"/>
      <c r="AF919" s="698"/>
      <c r="AG919" s="698"/>
      <c r="AH919" s="698"/>
      <c r="AI919" s="698"/>
      <c r="AJ919" s="696"/>
    </row>
    <row r="920" spans="1:36" x14ac:dyDescent="0.2">
      <c r="A920" s="696"/>
      <c r="B920" s="740"/>
      <c r="C920" s="741"/>
      <c r="D920" s="741"/>
      <c r="E920" s="741"/>
      <c r="F920" s="741"/>
      <c r="G920" s="741"/>
      <c r="H920" s="741"/>
      <c r="I920" s="742"/>
      <c r="J920" s="700" t="s">
        <v>95</v>
      </c>
      <c r="K920" s="701"/>
      <c r="L920" s="701"/>
      <c r="M920" s="701"/>
      <c r="N920" s="701"/>
      <c r="O920" s="701"/>
      <c r="P920" s="701"/>
      <c r="Q920" s="701"/>
      <c r="R920" s="701"/>
      <c r="S920" s="701"/>
      <c r="T920" s="701"/>
      <c r="U920" s="701"/>
      <c r="V920" s="701"/>
      <c r="W920" s="701"/>
      <c r="X920" s="701"/>
      <c r="Y920" s="701"/>
      <c r="Z920" s="701"/>
      <c r="AA920" s="701"/>
      <c r="AB920" s="701"/>
      <c r="AC920" s="701"/>
      <c r="AD920" s="701"/>
      <c r="AE920" s="701"/>
      <c r="AF920" s="701"/>
      <c r="AG920" s="702"/>
      <c r="AH920" s="968" t="s">
        <v>668</v>
      </c>
      <c r="AI920" s="968" t="s">
        <v>666</v>
      </c>
      <c r="AJ920" s="696"/>
    </row>
    <row r="921" spans="1:36" x14ac:dyDescent="0.2">
      <c r="A921" s="696"/>
      <c r="B921" s="743"/>
      <c r="C921" s="744"/>
      <c r="D921" s="744"/>
      <c r="E921" s="744"/>
      <c r="F921" s="744"/>
      <c r="G921" s="744"/>
      <c r="H921" s="744"/>
      <c r="I921" s="745"/>
      <c r="J921" s="746" t="s">
        <v>168</v>
      </c>
      <c r="K921" s="747"/>
      <c r="L921" s="747"/>
      <c r="M921" s="747"/>
      <c r="N921" s="747"/>
      <c r="O921" s="747"/>
      <c r="P921" s="747"/>
      <c r="Q921" s="747"/>
      <c r="R921" s="747"/>
      <c r="S921" s="747"/>
      <c r="T921" s="747"/>
      <c r="U921" s="747"/>
      <c r="V921" s="747"/>
      <c r="W921" s="747"/>
      <c r="X921" s="747"/>
      <c r="Y921" s="747"/>
      <c r="Z921" s="747"/>
      <c r="AA921" s="747"/>
      <c r="AB921" s="747"/>
      <c r="AC921" s="747"/>
      <c r="AD921" s="747"/>
      <c r="AE921" s="747"/>
      <c r="AF921" s="747"/>
      <c r="AG921" s="748"/>
      <c r="AH921" s="969"/>
      <c r="AI921" s="969"/>
      <c r="AJ921" s="696"/>
    </row>
    <row r="922" spans="1:36" ht="13.5" thickBot="1" x14ac:dyDescent="0.25">
      <c r="A922" s="696"/>
      <c r="B922" s="749"/>
      <c r="C922" s="750"/>
      <c r="D922" s="750"/>
      <c r="E922" s="750"/>
      <c r="F922" s="750"/>
      <c r="G922" s="750"/>
      <c r="H922" s="750"/>
      <c r="I922" s="751"/>
      <c r="J922" s="703"/>
      <c r="K922" s="704"/>
      <c r="L922" s="704"/>
      <c r="M922" s="704"/>
      <c r="N922" s="704"/>
      <c r="O922" s="704"/>
      <c r="P922" s="704"/>
      <c r="Q922" s="704"/>
      <c r="R922" s="704"/>
      <c r="S922" s="704"/>
      <c r="T922" s="704"/>
      <c r="U922" s="704"/>
      <c r="V922" s="704"/>
      <c r="W922" s="704"/>
      <c r="X922" s="704"/>
      <c r="Y922" s="704"/>
      <c r="Z922" s="704"/>
      <c r="AA922" s="704"/>
      <c r="AB922" s="704"/>
      <c r="AC922" s="704"/>
      <c r="AD922" s="704"/>
      <c r="AE922" s="704"/>
      <c r="AF922" s="704"/>
      <c r="AG922" s="705"/>
      <c r="AH922" s="969"/>
      <c r="AI922" s="969"/>
      <c r="AJ922" s="696"/>
    </row>
    <row r="923" spans="1:36" ht="13.5" thickBot="1" x14ac:dyDescent="0.25">
      <c r="A923" s="696"/>
      <c r="B923" s="706" t="s">
        <v>41</v>
      </c>
      <c r="C923" s="707" t="s">
        <v>42</v>
      </c>
      <c r="D923" s="708" t="s">
        <v>43</v>
      </c>
      <c r="E923" s="725"/>
      <c r="F923" s="726" t="s">
        <v>47</v>
      </c>
      <c r="G923" s="757" t="s">
        <v>30</v>
      </c>
      <c r="H923" s="731" t="s">
        <v>31</v>
      </c>
      <c r="I923" s="756" t="s">
        <v>2</v>
      </c>
      <c r="J923" s="736" t="s">
        <v>3</v>
      </c>
      <c r="K923" s="710" t="s">
        <v>5</v>
      </c>
      <c r="L923" s="709">
        <v>100</v>
      </c>
      <c r="M923" s="709">
        <v>150</v>
      </c>
      <c r="N923" s="783">
        <v>176</v>
      </c>
      <c r="O923" s="709">
        <v>200</v>
      </c>
      <c r="P923" s="709">
        <v>250</v>
      </c>
      <c r="Q923" s="709">
        <v>300</v>
      </c>
      <c r="R923" s="783">
        <v>302</v>
      </c>
      <c r="S923" s="783">
        <v>340</v>
      </c>
      <c r="T923" s="709">
        <v>350</v>
      </c>
      <c r="U923" s="709">
        <v>400</v>
      </c>
      <c r="V923" s="709">
        <v>450</v>
      </c>
      <c r="W923" s="709">
        <v>500</v>
      </c>
      <c r="X923" s="709">
        <v>550</v>
      </c>
      <c r="Y923" s="709">
        <v>600</v>
      </c>
      <c r="Z923" s="709">
        <v>650</v>
      </c>
      <c r="AA923" s="709">
        <v>700</v>
      </c>
      <c r="AB923" s="709">
        <v>750</v>
      </c>
      <c r="AC923" s="709">
        <v>800</v>
      </c>
      <c r="AD923" s="709">
        <v>850</v>
      </c>
      <c r="AE923" s="709">
        <v>900</v>
      </c>
      <c r="AF923" s="709">
        <v>950</v>
      </c>
      <c r="AG923" s="735">
        <v>1000</v>
      </c>
      <c r="AH923" s="969"/>
      <c r="AI923" s="969"/>
      <c r="AJ923" s="696"/>
    </row>
    <row r="924" spans="1:36" x14ac:dyDescent="0.2">
      <c r="A924" s="696"/>
      <c r="B924" s="1134" t="s">
        <v>109</v>
      </c>
      <c r="C924" s="992" t="s">
        <v>192</v>
      </c>
      <c r="D924" s="1104" t="s">
        <v>74</v>
      </c>
      <c r="E924" s="1105"/>
      <c r="F924" s="1107"/>
      <c r="G924" s="1108" t="s">
        <v>24</v>
      </c>
      <c r="H924" s="732">
        <v>1989</v>
      </c>
      <c r="I924" s="1388" t="s">
        <v>653</v>
      </c>
      <c r="J924" s="738">
        <v>75</v>
      </c>
      <c r="K924" s="755"/>
      <c r="L924" s="733">
        <v>75</v>
      </c>
      <c r="M924" s="733"/>
      <c r="N924" s="788">
        <f>IF(M924="",IF(L924="","",(L924-(L924-O924)/($O$5-$L$5)*($N$5-$L$5))),(M924-(M924-O924)/($O$5-$M$5)*($N$5-$M$5)))</f>
        <v>75</v>
      </c>
      <c r="O924" s="733">
        <v>75</v>
      </c>
      <c r="P924" s="733"/>
      <c r="Q924" s="733">
        <v>73.400000000000006</v>
      </c>
      <c r="R924" s="788">
        <f>IF(Q924="","",(Q924-(Q924-U924)/($U$5-$Q$5)*($R$5-$Q$5)))</f>
        <v>73.368000000000009</v>
      </c>
      <c r="S924" s="788">
        <f>IF(Q924="","",(Q924-(Q924-U924)/($U$5-$Q$5)*($S$5-$Q$5)))</f>
        <v>72.760000000000005</v>
      </c>
      <c r="T924" s="733"/>
      <c r="U924" s="733">
        <v>71.8</v>
      </c>
      <c r="V924" s="733"/>
      <c r="W924" s="733">
        <v>71.8</v>
      </c>
      <c r="X924" s="733"/>
      <c r="Y924" s="733">
        <v>71.8</v>
      </c>
      <c r="Z924" s="733"/>
      <c r="AA924" s="733">
        <v>71.8</v>
      </c>
      <c r="AB924" s="733">
        <v>71.400000000000006</v>
      </c>
      <c r="AC924" s="733">
        <v>70.900000000000006</v>
      </c>
      <c r="AD924" s="733">
        <v>69.7</v>
      </c>
      <c r="AE924" s="733">
        <v>68.5</v>
      </c>
      <c r="AF924" s="733">
        <v>66.5</v>
      </c>
      <c r="AG924" s="734">
        <v>64.400000000000006</v>
      </c>
      <c r="AH924" s="969"/>
      <c r="AI924" s="969"/>
      <c r="AJ924" s="696"/>
    </row>
    <row r="925" spans="1:36" x14ac:dyDescent="0.2">
      <c r="A925" s="696"/>
      <c r="B925" s="1135"/>
      <c r="C925" s="993"/>
      <c r="D925" s="1066"/>
      <c r="E925" s="1067"/>
      <c r="F925" s="977"/>
      <c r="G925" s="1073"/>
      <c r="H925" s="711" t="s">
        <v>32</v>
      </c>
      <c r="I925" s="1389"/>
      <c r="J925" s="712"/>
      <c r="K925" s="713" t="s">
        <v>649</v>
      </c>
      <c r="L925" s="713"/>
      <c r="M925" s="713"/>
      <c r="N925" s="788" t="str">
        <f t="shared" ref="N925:N946" si="135">IF(M925="",IF(L925="","",(L925-(L925-O925)/($O$5-$L$5)*($N$5-$L$5))),(M925-(M925-O925)/($O$5-$M$5)*($N$5-$M$5)))</f>
        <v/>
      </c>
      <c r="O925" s="713"/>
      <c r="P925" s="713"/>
      <c r="Q925" s="713"/>
      <c r="R925" s="788" t="str">
        <f t="shared" ref="R925:R946" si="136">IF(Q925="","",(Q925-(Q925-U925)/($U$5-$Q$5)*($R$5-$Q$5)))</f>
        <v/>
      </c>
      <c r="S925" s="788" t="str">
        <f t="shared" ref="S925:S946" si="137">IF(Q925="","",(Q925-(Q925-U925)/($U$5-$Q$5)*($S$5-$Q$5)))</f>
        <v/>
      </c>
      <c r="T925" s="713"/>
      <c r="U925" s="713"/>
      <c r="V925" s="713"/>
      <c r="W925" s="713"/>
      <c r="X925" s="713"/>
      <c r="Y925" s="713"/>
      <c r="Z925" s="713"/>
      <c r="AA925" s="713"/>
      <c r="AB925" s="713"/>
      <c r="AC925" s="713"/>
      <c r="AD925" s="713"/>
      <c r="AE925" s="713"/>
      <c r="AF925" s="713"/>
      <c r="AG925" s="718"/>
      <c r="AH925" s="969"/>
      <c r="AI925" s="969"/>
      <c r="AJ925" s="696"/>
    </row>
    <row r="926" spans="1:36" x14ac:dyDescent="0.2">
      <c r="A926" s="696"/>
      <c r="B926" s="1135"/>
      <c r="C926" s="993"/>
      <c r="D926" s="1066"/>
      <c r="E926" s="1067"/>
      <c r="F926" s="977"/>
      <c r="G926" s="1073"/>
      <c r="H926" s="711" t="s">
        <v>35</v>
      </c>
      <c r="I926" s="1389"/>
      <c r="J926" s="712"/>
      <c r="K926" s="713" t="s">
        <v>649</v>
      </c>
      <c r="L926" s="713"/>
      <c r="M926" s="713"/>
      <c r="N926" s="788" t="str">
        <f t="shared" si="135"/>
        <v/>
      </c>
      <c r="O926" s="713"/>
      <c r="P926" s="713"/>
      <c r="Q926" s="713"/>
      <c r="R926" s="788" t="str">
        <f t="shared" si="136"/>
        <v/>
      </c>
      <c r="S926" s="788" t="str">
        <f t="shared" si="137"/>
        <v/>
      </c>
      <c r="T926" s="713"/>
      <c r="U926" s="713"/>
      <c r="V926" s="713"/>
      <c r="W926" s="713"/>
      <c r="X926" s="713"/>
      <c r="Y926" s="713"/>
      <c r="Z926" s="713"/>
      <c r="AA926" s="713"/>
      <c r="AB926" s="713"/>
      <c r="AC926" s="713"/>
      <c r="AD926" s="713"/>
      <c r="AE926" s="713"/>
      <c r="AF926" s="713"/>
      <c r="AG926" s="718"/>
      <c r="AH926" s="969"/>
      <c r="AI926" s="969"/>
      <c r="AJ926" s="696"/>
    </row>
    <row r="927" spans="1:36" x14ac:dyDescent="0.2">
      <c r="A927" s="696"/>
      <c r="B927" s="1136"/>
      <c r="C927" s="994"/>
      <c r="D927" s="1068"/>
      <c r="E927" s="1069"/>
      <c r="F927" s="978"/>
      <c r="G927" s="1074"/>
      <c r="H927" s="711" t="s">
        <v>10</v>
      </c>
      <c r="I927" s="1389"/>
      <c r="J927" s="712"/>
      <c r="K927" s="713" t="s">
        <v>649</v>
      </c>
      <c r="L927" s="713"/>
      <c r="M927" s="713"/>
      <c r="N927" s="788" t="str">
        <f t="shared" si="135"/>
        <v/>
      </c>
      <c r="O927" s="713"/>
      <c r="P927" s="713"/>
      <c r="Q927" s="713"/>
      <c r="R927" s="788" t="str">
        <f t="shared" si="136"/>
        <v/>
      </c>
      <c r="S927" s="788" t="str">
        <f t="shared" si="137"/>
        <v/>
      </c>
      <c r="T927" s="713"/>
      <c r="U927" s="713"/>
      <c r="V927" s="713"/>
      <c r="W927" s="713"/>
      <c r="X927" s="713"/>
      <c r="Y927" s="713"/>
      <c r="Z927" s="713"/>
      <c r="AA927" s="713"/>
      <c r="AB927" s="713"/>
      <c r="AC927" s="713"/>
      <c r="AD927" s="713"/>
      <c r="AE927" s="713"/>
      <c r="AF927" s="713"/>
      <c r="AG927" s="718"/>
      <c r="AH927" s="969"/>
      <c r="AI927" s="969"/>
      <c r="AJ927" s="696"/>
    </row>
    <row r="928" spans="1:36" x14ac:dyDescent="0.2">
      <c r="A928" s="696"/>
      <c r="B928" s="1140" t="s">
        <v>102</v>
      </c>
      <c r="C928" s="727" t="s">
        <v>157</v>
      </c>
      <c r="D928" s="930" t="s">
        <v>75</v>
      </c>
      <c r="E928" s="931"/>
      <c r="F928" s="1071" t="s">
        <v>196</v>
      </c>
      <c r="G928" s="1072" t="s">
        <v>24</v>
      </c>
      <c r="H928" s="711">
        <v>1992</v>
      </c>
      <c r="I928" s="1389"/>
      <c r="J928" s="737">
        <v>75</v>
      </c>
      <c r="K928" s="714">
        <v>75</v>
      </c>
      <c r="L928" s="714"/>
      <c r="M928" s="714"/>
      <c r="N928" s="788" t="str">
        <f t="shared" si="135"/>
        <v/>
      </c>
      <c r="O928" s="714">
        <v>75</v>
      </c>
      <c r="P928" s="714"/>
      <c r="Q928" s="714">
        <v>73.400000000000006</v>
      </c>
      <c r="R928" s="788">
        <f t="shared" si="136"/>
        <v>73.368000000000009</v>
      </c>
      <c r="S928" s="788">
        <f t="shared" si="137"/>
        <v>72.760000000000005</v>
      </c>
      <c r="T928" s="714"/>
      <c r="U928" s="714">
        <v>71.8</v>
      </c>
      <c r="V928" s="714"/>
      <c r="W928" s="714">
        <v>71.8</v>
      </c>
      <c r="X928" s="714"/>
      <c r="Y928" s="714">
        <v>71.8</v>
      </c>
      <c r="Z928" s="714">
        <v>71.8</v>
      </c>
      <c r="AA928" s="714">
        <v>71.8</v>
      </c>
      <c r="AB928" s="714">
        <v>71.400000000000006</v>
      </c>
      <c r="AC928" s="714">
        <v>70.900000000000006</v>
      </c>
      <c r="AD928" s="714">
        <v>69.7</v>
      </c>
      <c r="AE928" s="714">
        <v>68.5</v>
      </c>
      <c r="AF928" s="714">
        <v>66.5</v>
      </c>
      <c r="AG928" s="715">
        <v>64.400000000000006</v>
      </c>
      <c r="AH928" s="969"/>
      <c r="AI928" s="969"/>
      <c r="AJ928" s="696"/>
    </row>
    <row r="929" spans="1:36" x14ac:dyDescent="0.2">
      <c r="A929" s="696"/>
      <c r="B929" s="1135"/>
      <c r="C929" s="1391" t="s">
        <v>661</v>
      </c>
      <c r="D929" s="932"/>
      <c r="E929" s="933"/>
      <c r="F929" s="977"/>
      <c r="G929" s="1073"/>
      <c r="H929" s="711" t="s">
        <v>11</v>
      </c>
      <c r="I929" s="1389"/>
      <c r="J929" s="737">
        <v>75</v>
      </c>
      <c r="K929" s="714">
        <v>75</v>
      </c>
      <c r="L929" s="714"/>
      <c r="M929" s="714"/>
      <c r="N929" s="788" t="str">
        <f t="shared" si="135"/>
        <v/>
      </c>
      <c r="O929" s="714">
        <v>75</v>
      </c>
      <c r="P929" s="714"/>
      <c r="Q929" s="714">
        <v>73.400000000000006</v>
      </c>
      <c r="R929" s="788">
        <f t="shared" si="136"/>
        <v>73.368000000000009</v>
      </c>
      <c r="S929" s="788">
        <f t="shared" si="137"/>
        <v>72.760000000000005</v>
      </c>
      <c r="T929" s="714"/>
      <c r="U929" s="714">
        <v>71.8</v>
      </c>
      <c r="V929" s="714"/>
      <c r="W929" s="714">
        <v>71.8</v>
      </c>
      <c r="X929" s="714"/>
      <c r="Y929" s="714">
        <v>71.8</v>
      </c>
      <c r="Z929" s="714">
        <v>71.8</v>
      </c>
      <c r="AA929" s="714">
        <v>71.8</v>
      </c>
      <c r="AB929" s="714">
        <v>71.400000000000006</v>
      </c>
      <c r="AC929" s="714">
        <v>70.900000000000006</v>
      </c>
      <c r="AD929" s="714">
        <v>69.7</v>
      </c>
      <c r="AE929" s="714">
        <v>68.5</v>
      </c>
      <c r="AF929" s="714">
        <v>66.5</v>
      </c>
      <c r="AG929" s="715">
        <v>64.400000000000006</v>
      </c>
      <c r="AH929" s="969"/>
      <c r="AI929" s="969"/>
      <c r="AJ929" s="696"/>
    </row>
    <row r="930" spans="1:36" x14ac:dyDescent="0.2">
      <c r="A930" s="696"/>
      <c r="B930" s="1135"/>
      <c r="C930" s="1392"/>
      <c r="D930" s="932"/>
      <c r="E930" s="933"/>
      <c r="F930" s="977"/>
      <c r="G930" s="1073"/>
      <c r="H930" s="711" t="s">
        <v>12</v>
      </c>
      <c r="I930" s="1389"/>
      <c r="J930" s="712"/>
      <c r="K930" s="713" t="s">
        <v>649</v>
      </c>
      <c r="L930" s="713"/>
      <c r="M930" s="713"/>
      <c r="N930" s="788" t="str">
        <f t="shared" si="135"/>
        <v/>
      </c>
      <c r="O930" s="713"/>
      <c r="P930" s="713"/>
      <c r="Q930" s="713"/>
      <c r="R930" s="788" t="str">
        <f t="shared" si="136"/>
        <v/>
      </c>
      <c r="S930" s="788" t="str">
        <f t="shared" si="137"/>
        <v/>
      </c>
      <c r="T930" s="713"/>
      <c r="U930" s="713"/>
      <c r="V930" s="713"/>
      <c r="W930" s="713"/>
      <c r="X930" s="713"/>
      <c r="Y930" s="713"/>
      <c r="Z930" s="713"/>
      <c r="AA930" s="713"/>
      <c r="AB930" s="713"/>
      <c r="AC930" s="713"/>
      <c r="AD930" s="713"/>
      <c r="AE930" s="713"/>
      <c r="AF930" s="713"/>
      <c r="AG930" s="718"/>
      <c r="AH930" s="969"/>
      <c r="AI930" s="969"/>
      <c r="AJ930" s="696"/>
    </row>
    <row r="931" spans="1:36" x14ac:dyDescent="0.2">
      <c r="A931" s="696"/>
      <c r="B931" s="1136"/>
      <c r="C931" s="1393"/>
      <c r="D931" s="945"/>
      <c r="E931" s="946"/>
      <c r="F931" s="978"/>
      <c r="G931" s="1074"/>
      <c r="H931" s="711" t="s">
        <v>13</v>
      </c>
      <c r="I931" s="1389"/>
      <c r="J931" s="712"/>
      <c r="K931" s="713" t="s">
        <v>649</v>
      </c>
      <c r="L931" s="713"/>
      <c r="M931" s="713"/>
      <c r="N931" s="788" t="str">
        <f t="shared" si="135"/>
        <v/>
      </c>
      <c r="O931" s="713"/>
      <c r="P931" s="713"/>
      <c r="Q931" s="713"/>
      <c r="R931" s="788" t="str">
        <f t="shared" si="136"/>
        <v/>
      </c>
      <c r="S931" s="788" t="str">
        <f t="shared" si="137"/>
        <v/>
      </c>
      <c r="T931" s="713"/>
      <c r="U931" s="713"/>
      <c r="V931" s="713"/>
      <c r="W931" s="713"/>
      <c r="X931" s="713"/>
      <c r="Y931" s="713"/>
      <c r="Z931" s="713"/>
      <c r="AA931" s="713"/>
      <c r="AB931" s="713"/>
      <c r="AC931" s="713"/>
      <c r="AD931" s="713"/>
      <c r="AE931" s="713"/>
      <c r="AF931" s="713"/>
      <c r="AG931" s="718"/>
      <c r="AH931" s="969"/>
      <c r="AI931" s="969"/>
      <c r="AJ931" s="696"/>
    </row>
    <row r="932" spans="1:36" x14ac:dyDescent="0.2">
      <c r="A932" s="696"/>
      <c r="B932" s="1140" t="s">
        <v>102</v>
      </c>
      <c r="C932" s="1391" t="s">
        <v>144</v>
      </c>
      <c r="D932" s="930" t="s">
        <v>75</v>
      </c>
      <c r="E932" s="931"/>
      <c r="F932" s="1071" t="s">
        <v>196</v>
      </c>
      <c r="G932" s="1072" t="s">
        <v>24</v>
      </c>
      <c r="H932" s="711">
        <v>1995</v>
      </c>
      <c r="I932" s="1389"/>
      <c r="J932" s="737">
        <v>75</v>
      </c>
      <c r="K932" s="714">
        <v>75</v>
      </c>
      <c r="L932" s="714"/>
      <c r="M932" s="714"/>
      <c r="N932" s="788" t="str">
        <f t="shared" si="135"/>
        <v/>
      </c>
      <c r="O932" s="714">
        <v>75</v>
      </c>
      <c r="P932" s="714"/>
      <c r="Q932" s="714">
        <v>73.400000000000006</v>
      </c>
      <c r="R932" s="788">
        <f t="shared" si="136"/>
        <v>73.368000000000009</v>
      </c>
      <c r="S932" s="788">
        <f t="shared" si="137"/>
        <v>72.760000000000005</v>
      </c>
      <c r="T932" s="714"/>
      <c r="U932" s="714">
        <v>71.8</v>
      </c>
      <c r="V932" s="714"/>
      <c r="W932" s="714">
        <v>71.8</v>
      </c>
      <c r="X932" s="714"/>
      <c r="Y932" s="714">
        <v>71.8</v>
      </c>
      <c r="Z932" s="714">
        <v>71.8</v>
      </c>
      <c r="AA932" s="714">
        <v>71.8</v>
      </c>
      <c r="AB932" s="714">
        <v>71.400000000000006</v>
      </c>
      <c r="AC932" s="714">
        <v>70.900000000000006</v>
      </c>
      <c r="AD932" s="714">
        <v>69.7</v>
      </c>
      <c r="AE932" s="714">
        <v>68.5</v>
      </c>
      <c r="AF932" s="714">
        <v>66.5</v>
      </c>
      <c r="AG932" s="715">
        <v>64.400000000000006</v>
      </c>
      <c r="AH932" s="969"/>
      <c r="AI932" s="969"/>
      <c r="AJ932" s="696"/>
    </row>
    <row r="933" spans="1:36" x14ac:dyDescent="0.2">
      <c r="A933" s="696"/>
      <c r="B933" s="1135"/>
      <c r="C933" s="1392"/>
      <c r="D933" s="932"/>
      <c r="E933" s="933"/>
      <c r="F933" s="977"/>
      <c r="G933" s="1073"/>
      <c r="H933" s="711" t="s">
        <v>26</v>
      </c>
      <c r="I933" s="1389"/>
      <c r="J933" s="712"/>
      <c r="K933" s="713" t="s">
        <v>649</v>
      </c>
      <c r="L933" s="713"/>
      <c r="M933" s="713"/>
      <c r="N933" s="788" t="str">
        <f t="shared" si="135"/>
        <v/>
      </c>
      <c r="O933" s="713"/>
      <c r="P933" s="713"/>
      <c r="Q933" s="713"/>
      <c r="R933" s="788" t="str">
        <f t="shared" si="136"/>
        <v/>
      </c>
      <c r="S933" s="788" t="str">
        <f t="shared" si="137"/>
        <v/>
      </c>
      <c r="T933" s="713"/>
      <c r="U933" s="713"/>
      <c r="V933" s="713"/>
      <c r="W933" s="713"/>
      <c r="X933" s="713"/>
      <c r="Y933" s="713"/>
      <c r="Z933" s="713"/>
      <c r="AA933" s="713"/>
      <c r="AB933" s="713"/>
      <c r="AC933" s="713"/>
      <c r="AD933" s="713"/>
      <c r="AE933" s="713"/>
      <c r="AF933" s="713"/>
      <c r="AG933" s="718"/>
      <c r="AH933" s="969"/>
      <c r="AI933" s="969"/>
      <c r="AJ933" s="696"/>
    </row>
    <row r="934" spans="1:36" x14ac:dyDescent="0.2">
      <c r="A934" s="696"/>
      <c r="B934" s="1135"/>
      <c r="C934" s="1392"/>
      <c r="D934" s="932"/>
      <c r="E934" s="933"/>
      <c r="F934" s="977"/>
      <c r="G934" s="1073"/>
      <c r="H934" s="711" t="s">
        <v>15</v>
      </c>
      <c r="I934" s="1389"/>
      <c r="J934" s="712"/>
      <c r="K934" s="713" t="s">
        <v>649</v>
      </c>
      <c r="L934" s="713"/>
      <c r="M934" s="713"/>
      <c r="N934" s="788" t="str">
        <f t="shared" si="135"/>
        <v/>
      </c>
      <c r="O934" s="713"/>
      <c r="P934" s="713"/>
      <c r="Q934" s="713"/>
      <c r="R934" s="788" t="str">
        <f t="shared" si="136"/>
        <v/>
      </c>
      <c r="S934" s="788" t="str">
        <f t="shared" si="137"/>
        <v/>
      </c>
      <c r="T934" s="713"/>
      <c r="U934" s="713"/>
      <c r="V934" s="713"/>
      <c r="W934" s="713"/>
      <c r="X934" s="713"/>
      <c r="Y934" s="713"/>
      <c r="Z934" s="713"/>
      <c r="AA934" s="713"/>
      <c r="AB934" s="713"/>
      <c r="AC934" s="713"/>
      <c r="AD934" s="713"/>
      <c r="AE934" s="713"/>
      <c r="AF934" s="713"/>
      <c r="AG934" s="718"/>
      <c r="AH934" s="969"/>
      <c r="AI934" s="969"/>
      <c r="AJ934" s="696"/>
    </row>
    <row r="935" spans="1:36" x14ac:dyDescent="0.2">
      <c r="A935" s="696"/>
      <c r="B935" s="1136"/>
      <c r="C935" s="1393"/>
      <c r="D935" s="945"/>
      <c r="E935" s="946"/>
      <c r="F935" s="978"/>
      <c r="G935" s="1074"/>
      <c r="H935" s="711" t="s">
        <v>27</v>
      </c>
      <c r="I935" s="1389"/>
      <c r="J935" s="712"/>
      <c r="K935" s="713" t="s">
        <v>649</v>
      </c>
      <c r="L935" s="713"/>
      <c r="M935" s="713"/>
      <c r="N935" s="788" t="str">
        <f t="shared" si="135"/>
        <v/>
      </c>
      <c r="O935" s="713"/>
      <c r="P935" s="713"/>
      <c r="Q935" s="713"/>
      <c r="R935" s="788" t="str">
        <f t="shared" si="136"/>
        <v/>
      </c>
      <c r="S935" s="788" t="str">
        <f t="shared" si="137"/>
        <v/>
      </c>
      <c r="T935" s="713"/>
      <c r="U935" s="713"/>
      <c r="V935" s="713"/>
      <c r="W935" s="713"/>
      <c r="X935" s="713"/>
      <c r="Y935" s="713"/>
      <c r="Z935" s="713"/>
      <c r="AA935" s="713"/>
      <c r="AB935" s="713"/>
      <c r="AC935" s="713"/>
      <c r="AD935" s="713"/>
      <c r="AE935" s="713"/>
      <c r="AF935" s="713"/>
      <c r="AG935" s="718"/>
      <c r="AH935" s="969"/>
      <c r="AI935" s="969"/>
      <c r="AJ935" s="696"/>
    </row>
    <row r="936" spans="1:36" x14ac:dyDescent="0.2">
      <c r="A936" s="696"/>
      <c r="B936" s="1140" t="s">
        <v>102</v>
      </c>
      <c r="C936" s="716" t="s">
        <v>130</v>
      </c>
      <c r="D936" s="930" t="s">
        <v>75</v>
      </c>
      <c r="E936" s="931"/>
      <c r="F936" s="1071" t="s">
        <v>196</v>
      </c>
      <c r="G936" s="1072" t="s">
        <v>24</v>
      </c>
      <c r="H936" s="711">
        <v>1998</v>
      </c>
      <c r="I936" s="1389"/>
      <c r="J936" s="737">
        <v>75</v>
      </c>
      <c r="K936" s="714">
        <v>75</v>
      </c>
      <c r="L936" s="714"/>
      <c r="M936" s="714"/>
      <c r="N936" s="788" t="str">
        <f t="shared" si="135"/>
        <v/>
      </c>
      <c r="O936" s="714">
        <v>75</v>
      </c>
      <c r="P936" s="714"/>
      <c r="Q936" s="714">
        <v>73.400000000000006</v>
      </c>
      <c r="R936" s="788">
        <f t="shared" si="136"/>
        <v>73.368000000000009</v>
      </c>
      <c r="S936" s="788">
        <f t="shared" si="137"/>
        <v>72.760000000000005</v>
      </c>
      <c r="T936" s="714"/>
      <c r="U936" s="714">
        <v>71.8</v>
      </c>
      <c r="V936" s="714"/>
      <c r="W936" s="714">
        <v>71.8</v>
      </c>
      <c r="X936" s="714"/>
      <c r="Y936" s="714">
        <v>71.8</v>
      </c>
      <c r="Z936" s="714">
        <v>71.8</v>
      </c>
      <c r="AA936" s="714">
        <v>71.8</v>
      </c>
      <c r="AB936" s="714">
        <v>71.400000000000006</v>
      </c>
      <c r="AC936" s="714">
        <v>70.900000000000006</v>
      </c>
      <c r="AD936" s="714">
        <v>69.7</v>
      </c>
      <c r="AE936" s="714">
        <v>68.5</v>
      </c>
      <c r="AF936" s="714">
        <v>66.5</v>
      </c>
      <c r="AG936" s="715">
        <v>64.400000000000006</v>
      </c>
      <c r="AH936" s="969"/>
      <c r="AI936" s="969"/>
      <c r="AJ936" s="696"/>
    </row>
    <row r="937" spans="1:36" x14ac:dyDescent="0.2">
      <c r="A937" s="696"/>
      <c r="B937" s="1135"/>
      <c r="C937" s="1051" t="s">
        <v>152</v>
      </c>
      <c r="D937" s="932"/>
      <c r="E937" s="933"/>
      <c r="F937" s="977"/>
      <c r="G937" s="1073"/>
      <c r="H937" s="711" t="s">
        <v>17</v>
      </c>
      <c r="I937" s="1389"/>
      <c r="J937" s="737">
        <v>75</v>
      </c>
      <c r="K937" s="714">
        <v>75</v>
      </c>
      <c r="L937" s="714"/>
      <c r="M937" s="714"/>
      <c r="N937" s="788" t="str">
        <f t="shared" si="135"/>
        <v/>
      </c>
      <c r="O937" s="714">
        <v>75</v>
      </c>
      <c r="P937" s="714"/>
      <c r="Q937" s="714">
        <v>72.900000000000006</v>
      </c>
      <c r="R937" s="788">
        <f t="shared" si="136"/>
        <v>72.88000000000001</v>
      </c>
      <c r="S937" s="788">
        <f t="shared" si="137"/>
        <v>72.5</v>
      </c>
      <c r="T937" s="714"/>
      <c r="U937" s="714">
        <v>71.900000000000006</v>
      </c>
      <c r="V937" s="714"/>
      <c r="W937" s="714">
        <v>71.8</v>
      </c>
      <c r="X937" s="714"/>
      <c r="Y937" s="714">
        <v>71.8</v>
      </c>
      <c r="Z937" s="714">
        <v>71.8</v>
      </c>
      <c r="AA937" s="714">
        <v>71.8</v>
      </c>
      <c r="AB937" s="714">
        <v>71.5</v>
      </c>
      <c r="AC937" s="714">
        <v>70.8</v>
      </c>
      <c r="AD937" s="714">
        <v>69.7</v>
      </c>
      <c r="AE937" s="714">
        <v>68.3</v>
      </c>
      <c r="AF937" s="714">
        <v>66.5</v>
      </c>
      <c r="AG937" s="715">
        <v>64.3</v>
      </c>
      <c r="AH937" s="969"/>
      <c r="AI937" s="969"/>
      <c r="AJ937" s="696"/>
    </row>
    <row r="938" spans="1:36" x14ac:dyDescent="0.2">
      <c r="A938" s="696"/>
      <c r="B938" s="1136"/>
      <c r="C938" s="994"/>
      <c r="D938" s="945"/>
      <c r="E938" s="946"/>
      <c r="F938" s="978"/>
      <c r="G938" s="1074"/>
      <c r="H938" s="711" t="s">
        <v>18</v>
      </c>
      <c r="I938" s="1389"/>
      <c r="J938" s="712"/>
      <c r="K938" s="713" t="s">
        <v>649</v>
      </c>
      <c r="L938" s="713"/>
      <c r="M938" s="713"/>
      <c r="N938" s="788" t="str">
        <f t="shared" si="135"/>
        <v/>
      </c>
      <c r="O938" s="713"/>
      <c r="P938" s="713"/>
      <c r="Q938" s="713"/>
      <c r="R938" s="788" t="str">
        <f t="shared" si="136"/>
        <v/>
      </c>
      <c r="S938" s="788" t="str">
        <f t="shared" si="137"/>
        <v/>
      </c>
      <c r="T938" s="713"/>
      <c r="U938" s="713"/>
      <c r="V938" s="713"/>
      <c r="W938" s="713"/>
      <c r="X938" s="713"/>
      <c r="Y938" s="713"/>
      <c r="Z938" s="713"/>
      <c r="AA938" s="713"/>
      <c r="AB938" s="713"/>
      <c r="AC938" s="713"/>
      <c r="AD938" s="713"/>
      <c r="AE938" s="713"/>
      <c r="AF938" s="713"/>
      <c r="AG938" s="718"/>
      <c r="AH938" s="969"/>
      <c r="AI938" s="969"/>
      <c r="AJ938" s="696"/>
    </row>
    <row r="939" spans="1:36" x14ac:dyDescent="0.2">
      <c r="A939" s="696"/>
      <c r="B939" s="1140" t="s">
        <v>102</v>
      </c>
      <c r="C939" s="1051" t="s">
        <v>193</v>
      </c>
      <c r="D939" s="930" t="s">
        <v>75</v>
      </c>
      <c r="E939" s="931"/>
      <c r="F939" s="1071" t="s">
        <v>196</v>
      </c>
      <c r="G939" s="1072" t="s">
        <v>24</v>
      </c>
      <c r="H939" s="711">
        <v>2001</v>
      </c>
      <c r="I939" s="1389"/>
      <c r="J939" s="737">
        <v>75</v>
      </c>
      <c r="K939" s="714">
        <v>75</v>
      </c>
      <c r="L939" s="714"/>
      <c r="M939" s="714"/>
      <c r="N939" s="788" t="str">
        <f t="shared" si="135"/>
        <v/>
      </c>
      <c r="O939" s="714">
        <v>75</v>
      </c>
      <c r="P939" s="714"/>
      <c r="Q939" s="714">
        <v>72.900000000000006</v>
      </c>
      <c r="R939" s="788">
        <f t="shared" si="136"/>
        <v>72.88000000000001</v>
      </c>
      <c r="S939" s="788">
        <f t="shared" si="137"/>
        <v>72.5</v>
      </c>
      <c r="T939" s="714"/>
      <c r="U939" s="714">
        <v>71.900000000000006</v>
      </c>
      <c r="V939" s="714"/>
      <c r="W939" s="714">
        <v>71.8</v>
      </c>
      <c r="X939" s="714"/>
      <c r="Y939" s="714">
        <v>71.8</v>
      </c>
      <c r="Z939" s="714">
        <v>71.8</v>
      </c>
      <c r="AA939" s="714">
        <v>71.8</v>
      </c>
      <c r="AB939" s="714">
        <v>71.5</v>
      </c>
      <c r="AC939" s="714">
        <v>70.8</v>
      </c>
      <c r="AD939" s="714">
        <v>69.7</v>
      </c>
      <c r="AE939" s="714">
        <v>68.3</v>
      </c>
      <c r="AF939" s="714">
        <v>66.5</v>
      </c>
      <c r="AG939" s="715">
        <v>64.3</v>
      </c>
      <c r="AH939" s="969"/>
      <c r="AI939" s="969"/>
      <c r="AJ939" s="696"/>
    </row>
    <row r="940" spans="1:36" x14ac:dyDescent="0.2">
      <c r="A940" s="696"/>
      <c r="B940" s="1135"/>
      <c r="C940" s="993"/>
      <c r="D940" s="932"/>
      <c r="E940" s="933"/>
      <c r="F940" s="977"/>
      <c r="G940" s="1073"/>
      <c r="H940" s="711" t="s">
        <v>20</v>
      </c>
      <c r="I940" s="1389"/>
      <c r="J940" s="712"/>
      <c r="K940" s="713" t="s">
        <v>649</v>
      </c>
      <c r="L940" s="713"/>
      <c r="M940" s="713"/>
      <c r="N940" s="788" t="str">
        <f t="shared" si="135"/>
        <v/>
      </c>
      <c r="O940" s="713"/>
      <c r="P940" s="713"/>
      <c r="Q940" s="713"/>
      <c r="R940" s="788" t="str">
        <f t="shared" si="136"/>
        <v/>
      </c>
      <c r="S940" s="788" t="str">
        <f t="shared" si="137"/>
        <v/>
      </c>
      <c r="T940" s="713"/>
      <c r="U940" s="713"/>
      <c r="V940" s="713"/>
      <c r="W940" s="713"/>
      <c r="X940" s="713"/>
      <c r="Y940" s="713"/>
      <c r="Z940" s="713"/>
      <c r="AA940" s="713"/>
      <c r="AB940" s="713"/>
      <c r="AC940" s="713"/>
      <c r="AD940" s="713"/>
      <c r="AE940" s="713"/>
      <c r="AF940" s="713"/>
      <c r="AG940" s="718"/>
      <c r="AH940" s="969"/>
      <c r="AI940" s="969"/>
      <c r="AJ940" s="696"/>
    </row>
    <row r="941" spans="1:36" x14ac:dyDescent="0.2">
      <c r="A941" s="696"/>
      <c r="B941" s="1136"/>
      <c r="C941" s="994"/>
      <c r="D941" s="945"/>
      <c r="E941" s="946"/>
      <c r="F941" s="978"/>
      <c r="G941" s="1074"/>
      <c r="H941" s="711" t="s">
        <v>21</v>
      </c>
      <c r="I941" s="1389"/>
      <c r="J941" s="712"/>
      <c r="K941" s="713" t="s">
        <v>649</v>
      </c>
      <c r="L941" s="713"/>
      <c r="M941" s="713"/>
      <c r="N941" s="788" t="str">
        <f t="shared" si="135"/>
        <v/>
      </c>
      <c r="O941" s="713"/>
      <c r="P941" s="713"/>
      <c r="Q941" s="713"/>
      <c r="R941" s="788" t="str">
        <f t="shared" si="136"/>
        <v/>
      </c>
      <c r="S941" s="788" t="str">
        <f t="shared" si="137"/>
        <v/>
      </c>
      <c r="T941" s="713"/>
      <c r="U941" s="713"/>
      <c r="V941" s="713"/>
      <c r="W941" s="713"/>
      <c r="X941" s="713"/>
      <c r="Y941" s="713"/>
      <c r="Z941" s="713"/>
      <c r="AA941" s="713"/>
      <c r="AB941" s="713"/>
      <c r="AC941" s="713"/>
      <c r="AD941" s="713"/>
      <c r="AE941" s="713"/>
      <c r="AF941" s="713"/>
      <c r="AG941" s="718"/>
      <c r="AH941" s="969"/>
      <c r="AI941" s="969"/>
      <c r="AJ941" s="696"/>
    </row>
    <row r="942" spans="1:36" x14ac:dyDescent="0.2">
      <c r="A942" s="696"/>
      <c r="B942" s="1122" t="s">
        <v>102</v>
      </c>
      <c r="C942" s="717" t="s">
        <v>151</v>
      </c>
      <c r="D942" s="1096" t="s">
        <v>75</v>
      </c>
      <c r="E942" s="931"/>
      <c r="F942" s="1071" t="s">
        <v>196</v>
      </c>
      <c r="G942" s="1072" t="s">
        <v>24</v>
      </c>
      <c r="H942" s="711">
        <v>2004</v>
      </c>
      <c r="I942" s="1389"/>
      <c r="J942" s="737">
        <v>75</v>
      </c>
      <c r="K942" s="714">
        <v>75</v>
      </c>
      <c r="L942" s="714"/>
      <c r="M942" s="714"/>
      <c r="N942" s="788" t="str">
        <f t="shared" si="135"/>
        <v/>
      </c>
      <c r="O942" s="714">
        <v>75</v>
      </c>
      <c r="P942" s="714"/>
      <c r="Q942" s="714">
        <v>72.900000000000006</v>
      </c>
      <c r="R942" s="788">
        <f t="shared" si="136"/>
        <v>72.88000000000001</v>
      </c>
      <c r="S942" s="788">
        <f t="shared" si="137"/>
        <v>72.5</v>
      </c>
      <c r="T942" s="714"/>
      <c r="U942" s="714">
        <v>71.900000000000006</v>
      </c>
      <c r="V942" s="714"/>
      <c r="W942" s="714">
        <v>71.8</v>
      </c>
      <c r="X942" s="714"/>
      <c r="Y942" s="714">
        <v>71.8</v>
      </c>
      <c r="Z942" s="714">
        <v>71.8</v>
      </c>
      <c r="AA942" s="714">
        <v>71.8</v>
      </c>
      <c r="AB942" s="714">
        <v>71.5</v>
      </c>
      <c r="AC942" s="714">
        <v>70.8</v>
      </c>
      <c r="AD942" s="714">
        <v>69.7</v>
      </c>
      <c r="AE942" s="714">
        <v>68.3</v>
      </c>
      <c r="AF942" s="714">
        <v>66.5</v>
      </c>
      <c r="AG942" s="715">
        <v>64.3</v>
      </c>
      <c r="AH942" s="969"/>
      <c r="AI942" s="969"/>
      <c r="AJ942" s="696"/>
    </row>
    <row r="943" spans="1:36" x14ac:dyDescent="0.2">
      <c r="A943" s="696"/>
      <c r="B943" s="1350"/>
      <c r="C943" s="1051" t="s">
        <v>148</v>
      </c>
      <c r="D943" s="932"/>
      <c r="E943" s="933"/>
      <c r="F943" s="977"/>
      <c r="G943" s="1073"/>
      <c r="H943" s="711" t="s">
        <v>22</v>
      </c>
      <c r="I943" s="1389"/>
      <c r="J943" s="712"/>
      <c r="K943" s="713" t="s">
        <v>649</v>
      </c>
      <c r="L943" s="713"/>
      <c r="M943" s="713"/>
      <c r="N943" s="788" t="str">
        <f t="shared" si="135"/>
        <v/>
      </c>
      <c r="O943" s="713"/>
      <c r="P943" s="713"/>
      <c r="Q943" s="713"/>
      <c r="R943" s="788" t="str">
        <f t="shared" si="136"/>
        <v/>
      </c>
      <c r="S943" s="788" t="str">
        <f t="shared" si="137"/>
        <v/>
      </c>
      <c r="T943" s="713"/>
      <c r="U943" s="713"/>
      <c r="V943" s="713"/>
      <c r="W943" s="713"/>
      <c r="X943" s="713"/>
      <c r="Y943" s="713"/>
      <c r="Z943" s="713"/>
      <c r="AA943" s="713"/>
      <c r="AB943" s="763"/>
      <c r="AC943" s="763"/>
      <c r="AD943" s="713"/>
      <c r="AE943" s="713"/>
      <c r="AF943" s="713"/>
      <c r="AG943" s="718"/>
      <c r="AH943" s="969"/>
      <c r="AI943" s="969"/>
      <c r="AJ943" s="696"/>
    </row>
    <row r="944" spans="1:36" x14ac:dyDescent="0.2">
      <c r="A944" s="696"/>
      <c r="B944" s="1353"/>
      <c r="C944" s="994"/>
      <c r="D944" s="945"/>
      <c r="E944" s="946"/>
      <c r="F944" s="978"/>
      <c r="G944" s="1074"/>
      <c r="H944" s="711" t="s">
        <v>23</v>
      </c>
      <c r="I944" s="1389"/>
      <c r="J944" s="712"/>
      <c r="K944" s="713" t="s">
        <v>649</v>
      </c>
      <c r="L944" s="713"/>
      <c r="M944" s="713"/>
      <c r="N944" s="788" t="str">
        <f t="shared" si="135"/>
        <v/>
      </c>
      <c r="O944" s="713"/>
      <c r="P944" s="713"/>
      <c r="Q944" s="713"/>
      <c r="R944" s="788" t="str">
        <f t="shared" si="136"/>
        <v/>
      </c>
      <c r="S944" s="788" t="str">
        <f t="shared" si="137"/>
        <v/>
      </c>
      <c r="T944" s="713"/>
      <c r="U944" s="713"/>
      <c r="V944" s="713"/>
      <c r="W944" s="713"/>
      <c r="X944" s="713"/>
      <c r="Y944" s="713"/>
      <c r="Z944" s="713"/>
      <c r="AA944" s="762"/>
      <c r="AB944" s="713"/>
      <c r="AC944" s="713"/>
      <c r="AD944" s="712"/>
      <c r="AE944" s="713"/>
      <c r="AF944" s="713"/>
      <c r="AG944" s="718"/>
      <c r="AH944" s="969"/>
      <c r="AI944" s="969"/>
      <c r="AJ944" s="696"/>
    </row>
    <row r="945" spans="1:36" ht="13.5" thickBot="1" x14ac:dyDescent="0.25">
      <c r="A945" s="696"/>
      <c r="B945" s="760" t="s">
        <v>102</v>
      </c>
      <c r="C945" s="728" t="s">
        <v>238</v>
      </c>
      <c r="D945" s="1157" t="s">
        <v>75</v>
      </c>
      <c r="E945" s="1158"/>
      <c r="F945" s="720" t="s">
        <v>196</v>
      </c>
      <c r="G945" s="721" t="s">
        <v>24</v>
      </c>
      <c r="H945" s="719">
        <v>2007</v>
      </c>
      <c r="I945" s="1390"/>
      <c r="J945" s="739">
        <v>75</v>
      </c>
      <c r="K945" s="729">
        <v>75</v>
      </c>
      <c r="L945" s="729"/>
      <c r="M945" s="729"/>
      <c r="N945" s="792" t="str">
        <f t="shared" si="135"/>
        <v/>
      </c>
      <c r="O945" s="729">
        <v>75</v>
      </c>
      <c r="P945" s="729"/>
      <c r="Q945" s="729">
        <v>72.900000000000006</v>
      </c>
      <c r="R945" s="792">
        <f t="shared" si="136"/>
        <v>72.88000000000001</v>
      </c>
      <c r="S945" s="792">
        <f t="shared" si="137"/>
        <v>72.5</v>
      </c>
      <c r="T945" s="729"/>
      <c r="U945" s="729">
        <v>71.900000000000006</v>
      </c>
      <c r="V945" s="729"/>
      <c r="W945" s="729">
        <v>71.8</v>
      </c>
      <c r="X945" s="729"/>
      <c r="Y945" s="729">
        <v>71.8</v>
      </c>
      <c r="Z945" s="729">
        <v>71.8</v>
      </c>
      <c r="AA945" s="729">
        <v>71.8</v>
      </c>
      <c r="AB945" s="764">
        <v>71.5</v>
      </c>
      <c r="AC945" s="764">
        <v>70.8</v>
      </c>
      <c r="AD945" s="729">
        <v>69.7</v>
      </c>
      <c r="AE945" s="729">
        <v>68.3</v>
      </c>
      <c r="AF945" s="729">
        <v>66.5</v>
      </c>
      <c r="AG945" s="730">
        <v>64.3</v>
      </c>
      <c r="AH945" s="969"/>
      <c r="AI945" s="969"/>
      <c r="AJ945" s="696"/>
    </row>
    <row r="946" spans="1:36" ht="13.5" thickBot="1" x14ac:dyDescent="0.25">
      <c r="A946" s="696"/>
      <c r="B946" s="699"/>
      <c r="C946" s="699"/>
      <c r="D946" s="699"/>
      <c r="E946" s="699"/>
      <c r="F946" s="699"/>
      <c r="G946" s="722" t="s">
        <v>94</v>
      </c>
      <c r="H946" s="723"/>
      <c r="I946" s="723"/>
      <c r="J946" s="724">
        <f>MIN(J924:J945)</f>
        <v>75</v>
      </c>
      <c r="K946" s="724">
        <f t="shared" ref="K946:AC946" si="138">MIN(K924:K945)</f>
        <v>75</v>
      </c>
      <c r="L946" s="724">
        <f t="shared" si="138"/>
        <v>75</v>
      </c>
      <c r="M946" s="724"/>
      <c r="N946" s="793">
        <f t="shared" si="135"/>
        <v>75</v>
      </c>
      <c r="O946" s="724">
        <f t="shared" si="138"/>
        <v>75</v>
      </c>
      <c r="P946" s="724"/>
      <c r="Q946" s="724">
        <f t="shared" si="138"/>
        <v>72.900000000000006</v>
      </c>
      <c r="R946" s="793">
        <f t="shared" si="136"/>
        <v>72.878</v>
      </c>
      <c r="S946" s="793">
        <f t="shared" si="137"/>
        <v>72.460000000000008</v>
      </c>
      <c r="T946" s="724"/>
      <c r="U946" s="724">
        <f t="shared" si="138"/>
        <v>71.8</v>
      </c>
      <c r="V946" s="724"/>
      <c r="W946" s="724">
        <f t="shared" si="138"/>
        <v>71.8</v>
      </c>
      <c r="X946" s="724"/>
      <c r="Y946" s="724">
        <f t="shared" si="138"/>
        <v>71.8</v>
      </c>
      <c r="Z946" s="724">
        <f t="shared" si="138"/>
        <v>71.8</v>
      </c>
      <c r="AA946" s="724">
        <f t="shared" si="138"/>
        <v>71.8</v>
      </c>
      <c r="AB946" s="724">
        <f t="shared" si="138"/>
        <v>71.400000000000006</v>
      </c>
      <c r="AC946" s="724">
        <f t="shared" si="138"/>
        <v>70.8</v>
      </c>
      <c r="AD946" s="758"/>
      <c r="AE946" s="758"/>
      <c r="AF946" s="758"/>
      <c r="AG946" s="759"/>
      <c r="AH946" s="970"/>
      <c r="AI946" s="970"/>
      <c r="AJ946" s="696"/>
    </row>
    <row r="948" spans="1:36" ht="13.5" thickBot="1" x14ac:dyDescent="0.25"/>
    <row r="949" spans="1:36" s="698" customFormat="1" ht="12.75" customHeight="1" x14ac:dyDescent="0.2">
      <c r="B949" s="740"/>
      <c r="C949" s="741"/>
      <c r="D949" s="741"/>
      <c r="E949" s="741"/>
      <c r="F949" s="741"/>
      <c r="G949" s="741"/>
      <c r="H949" s="741"/>
      <c r="I949" s="742"/>
      <c r="J949" s="700" t="s">
        <v>95</v>
      </c>
      <c r="K949" s="701"/>
      <c r="L949" s="701"/>
      <c r="M949" s="701"/>
      <c r="N949" s="701"/>
      <c r="O949" s="701"/>
      <c r="P949" s="701"/>
      <c r="Q949" s="701"/>
      <c r="R949" s="701"/>
      <c r="S949" s="701"/>
      <c r="T949" s="701"/>
      <c r="U949" s="701"/>
      <c r="V949" s="701"/>
      <c r="W949" s="701"/>
      <c r="X949" s="701"/>
      <c r="Y949" s="701"/>
      <c r="Z949" s="701"/>
      <c r="AA949" s="701"/>
      <c r="AB949" s="701"/>
      <c r="AC949" s="701"/>
      <c r="AD949" s="701"/>
      <c r="AE949" s="701"/>
      <c r="AF949" s="701"/>
      <c r="AG949" s="701"/>
      <c r="AH949" s="968" t="s">
        <v>688</v>
      </c>
      <c r="AI949" s="968" t="s">
        <v>687</v>
      </c>
    </row>
    <row r="950" spans="1:36" s="698" customFormat="1" x14ac:dyDescent="0.2">
      <c r="B950" s="743"/>
      <c r="C950" s="744"/>
      <c r="D950" s="744"/>
      <c r="E950" s="744"/>
      <c r="F950" s="744"/>
      <c r="G950" s="744"/>
      <c r="H950" s="744"/>
      <c r="I950" s="745"/>
      <c r="J950" s="746" t="s">
        <v>168</v>
      </c>
      <c r="K950" s="747"/>
      <c r="L950" s="747"/>
      <c r="M950" s="747"/>
      <c r="N950" s="747"/>
      <c r="O950" s="747"/>
      <c r="P950" s="747"/>
      <c r="Q950" s="747"/>
      <c r="R950" s="747"/>
      <c r="S950" s="747"/>
      <c r="T950" s="747"/>
      <c r="U950" s="747"/>
      <c r="V950" s="747"/>
      <c r="W950" s="747"/>
      <c r="X950" s="747"/>
      <c r="Y950" s="747"/>
      <c r="Z950" s="747"/>
      <c r="AA950" s="747"/>
      <c r="AB950" s="747"/>
      <c r="AC950" s="747"/>
      <c r="AD950" s="747"/>
      <c r="AE950" s="747"/>
      <c r="AF950" s="747"/>
      <c r="AG950" s="747"/>
      <c r="AH950" s="969"/>
      <c r="AI950" s="969"/>
    </row>
    <row r="951" spans="1:36" s="698" customFormat="1" ht="13.5" thickBot="1" x14ac:dyDescent="0.25">
      <c r="B951" s="749"/>
      <c r="C951" s="750"/>
      <c r="D951" s="750"/>
      <c r="E951" s="750"/>
      <c r="F951" s="750"/>
      <c r="G951" s="750"/>
      <c r="H951" s="750"/>
      <c r="I951" s="751"/>
      <c r="J951" s="703"/>
      <c r="K951" s="704"/>
      <c r="L951" s="704"/>
      <c r="M951" s="704"/>
      <c r="N951" s="704"/>
      <c r="O951" s="704"/>
      <c r="P951" s="704"/>
      <c r="Q951" s="704"/>
      <c r="R951" s="704"/>
      <c r="S951" s="704"/>
      <c r="T951" s="704"/>
      <c r="U951" s="704"/>
      <c r="V951" s="704"/>
      <c r="W951" s="704"/>
      <c r="X951" s="704"/>
      <c r="Y951" s="704"/>
      <c r="Z951" s="704"/>
      <c r="AA951" s="704"/>
      <c r="AB951" s="704"/>
      <c r="AC951" s="704"/>
      <c r="AD951" s="704"/>
      <c r="AE951" s="704"/>
      <c r="AF951" s="704"/>
      <c r="AG951" s="704"/>
      <c r="AH951" s="969"/>
      <c r="AI951" s="969"/>
    </row>
    <row r="952" spans="1:36" s="698" customFormat="1" ht="13.5" thickBot="1" x14ac:dyDescent="0.25">
      <c r="B952" s="706" t="s">
        <v>41</v>
      </c>
      <c r="C952" s="707" t="s">
        <v>42</v>
      </c>
      <c r="D952" s="708" t="s">
        <v>43</v>
      </c>
      <c r="E952" s="725"/>
      <c r="F952" s="726" t="s">
        <v>47</v>
      </c>
      <c r="G952" s="757" t="s">
        <v>30</v>
      </c>
      <c r="H952" s="731" t="s">
        <v>31</v>
      </c>
      <c r="I952" s="756" t="s">
        <v>2</v>
      </c>
      <c r="J952" s="736" t="s">
        <v>3</v>
      </c>
      <c r="K952" s="710" t="s">
        <v>5</v>
      </c>
      <c r="L952" s="709">
        <v>100</v>
      </c>
      <c r="M952" s="709">
        <v>150</v>
      </c>
      <c r="N952" s="783">
        <v>176</v>
      </c>
      <c r="O952" s="709">
        <v>200</v>
      </c>
      <c r="P952" s="709">
        <v>250</v>
      </c>
      <c r="Q952" s="709">
        <v>300</v>
      </c>
      <c r="R952" s="783">
        <v>302</v>
      </c>
      <c r="S952" s="783">
        <v>340</v>
      </c>
      <c r="T952" s="783">
        <v>350</v>
      </c>
      <c r="U952" s="709">
        <v>400</v>
      </c>
      <c r="V952" s="709">
        <v>450</v>
      </c>
      <c r="W952" s="709">
        <v>500</v>
      </c>
      <c r="X952" s="709">
        <v>550</v>
      </c>
      <c r="Y952" s="709">
        <v>600</v>
      </c>
      <c r="Z952" s="709">
        <v>650</v>
      </c>
      <c r="AA952" s="709">
        <v>700</v>
      </c>
      <c r="AB952" s="709">
        <v>750</v>
      </c>
      <c r="AC952" s="709">
        <v>800</v>
      </c>
      <c r="AD952" s="709">
        <v>850</v>
      </c>
      <c r="AE952" s="709">
        <v>900</v>
      </c>
      <c r="AF952" s="709">
        <v>950</v>
      </c>
      <c r="AG952" s="817">
        <v>1000</v>
      </c>
      <c r="AH952" s="969"/>
      <c r="AI952" s="969"/>
    </row>
    <row r="953" spans="1:36" s="698" customFormat="1" ht="12.75" customHeight="1" x14ac:dyDescent="0.2">
      <c r="B953" s="1037" t="s">
        <v>109</v>
      </c>
      <c r="C953" s="1038" t="s">
        <v>192</v>
      </c>
      <c r="D953" s="1039" t="s">
        <v>74</v>
      </c>
      <c r="E953" s="1040"/>
      <c r="F953" s="1258" t="s">
        <v>196</v>
      </c>
      <c r="G953" s="1292" t="s">
        <v>209</v>
      </c>
      <c r="H953" s="239">
        <v>1989</v>
      </c>
      <c r="I953" s="1388" t="s">
        <v>197</v>
      </c>
      <c r="J953" s="248">
        <v>75</v>
      </c>
      <c r="K953" s="240"/>
      <c r="L953" s="240">
        <v>75</v>
      </c>
      <c r="M953" s="240"/>
      <c r="N953" s="788">
        <f>IF(M953="",IF(L953="","",(L953-(L953-O953)/($O$5-$L$5)*($N$5-$L$5))),(M953-(M953-O953)/($O$5-$M$5)*($N$5-$M$5)))</f>
        <v>75</v>
      </c>
      <c r="O953" s="240">
        <v>75</v>
      </c>
      <c r="P953" s="240"/>
      <c r="Q953" s="240">
        <v>73.400000000000006</v>
      </c>
      <c r="R953" s="788">
        <f>IF(Q953="","",(Q953-(Q953-U953)/($U$5-$Q$5)*($R$5-$Q$5)))</f>
        <v>73.368000000000009</v>
      </c>
      <c r="S953" s="788">
        <f>IF(Q953="","",(Q953-(Q953-U953)/($U$5-$Q$5)*($S$5-$Q$5)))</f>
        <v>72.760000000000005</v>
      </c>
      <c r="T953" s="788">
        <f>IF(Q953="","",(Q953-(Q953-U953)/($U$5-$Q$5)*($S$5-$Q$5)))</f>
        <v>72.760000000000005</v>
      </c>
      <c r="U953" s="240">
        <v>71.8</v>
      </c>
      <c r="V953" s="240"/>
      <c r="W953" s="240">
        <v>71.8</v>
      </c>
      <c r="X953" s="240"/>
      <c r="Y953" s="240">
        <v>71.8</v>
      </c>
      <c r="Z953" s="240">
        <v>71.8</v>
      </c>
      <c r="AA953" s="240">
        <v>71.8</v>
      </c>
      <c r="AB953" s="240">
        <v>71.400000000000006</v>
      </c>
      <c r="AC953" s="240">
        <v>70.900000000000006</v>
      </c>
      <c r="AD953" s="240">
        <v>69.7</v>
      </c>
      <c r="AE953" s="240">
        <v>68.5</v>
      </c>
      <c r="AF953" s="240">
        <v>66.5</v>
      </c>
      <c r="AG953" s="241">
        <v>64.400000000000006</v>
      </c>
      <c r="AH953" s="969"/>
      <c r="AI953" s="969"/>
    </row>
    <row r="954" spans="1:36" s="698" customFormat="1" x14ac:dyDescent="0.2">
      <c r="B954" s="1017"/>
      <c r="C954" s="1020"/>
      <c r="D954" s="1024"/>
      <c r="E954" s="1025"/>
      <c r="F954" s="1250"/>
      <c r="G954" s="1236"/>
      <c r="H954" s="176" t="s">
        <v>32</v>
      </c>
      <c r="I954" s="1389"/>
      <c r="J954" s="177"/>
      <c r="K954" s="713" t="s">
        <v>649</v>
      </c>
      <c r="L954" s="178"/>
      <c r="M954" s="178"/>
      <c r="N954" s="788" t="str">
        <f t="shared" ref="N954:N974" si="139">IF(M954="",IF(L954="","",(L954-(L954-O954)/($O$5-$L$5)*($N$5-$L$5))),(M954-(M954-O954)/($O$5-$M$5)*($N$5-$M$5)))</f>
        <v/>
      </c>
      <c r="O954" s="178"/>
      <c r="P954" s="178"/>
      <c r="Q954" s="178"/>
      <c r="R954" s="788" t="str">
        <f t="shared" ref="R954:R974" si="140">IF(Q954="","",(Q954-(Q954-U954)/($U$5-$Q$5)*($R$5-$Q$5)))</f>
        <v/>
      </c>
      <c r="S954" s="788" t="str">
        <f t="shared" ref="S954:S974" si="141">IF(Q954="","",(Q954-(Q954-U954)/($U$5-$Q$5)*($S$5-$Q$5)))</f>
        <v/>
      </c>
      <c r="T954" s="788" t="str">
        <f t="shared" ref="T954:T973" si="142">IF(Q954="","",(Q954-(Q954-U954)/($U$5-$Q$5)*($S$5-$Q$5)))</f>
        <v/>
      </c>
      <c r="U954" s="178"/>
      <c r="V954" s="178"/>
      <c r="W954" s="178"/>
      <c r="X954" s="178"/>
      <c r="Y954" s="178"/>
      <c r="Z954" s="178"/>
      <c r="AA954" s="178"/>
      <c r="AB954" s="178"/>
      <c r="AC954" s="178"/>
      <c r="AD954" s="178"/>
      <c r="AE954" s="178"/>
      <c r="AF954" s="178"/>
      <c r="AG954" s="186"/>
      <c r="AH954" s="969"/>
      <c r="AI954" s="969"/>
    </row>
    <row r="955" spans="1:36" s="698" customFormat="1" x14ac:dyDescent="0.2">
      <c r="B955" s="1017"/>
      <c r="C955" s="1020"/>
      <c r="D955" s="1024"/>
      <c r="E955" s="1025"/>
      <c r="F955" s="1250"/>
      <c r="G955" s="1236"/>
      <c r="H955" s="176" t="s">
        <v>36</v>
      </c>
      <c r="I955" s="1389"/>
      <c r="J955" s="177"/>
      <c r="K955" s="713" t="s">
        <v>649</v>
      </c>
      <c r="L955" s="178"/>
      <c r="M955" s="178"/>
      <c r="N955" s="788" t="str">
        <f t="shared" si="139"/>
        <v/>
      </c>
      <c r="O955" s="178"/>
      <c r="P955" s="178"/>
      <c r="Q955" s="178"/>
      <c r="R955" s="788" t="str">
        <f t="shared" si="140"/>
        <v/>
      </c>
      <c r="S955" s="788" t="str">
        <f t="shared" si="141"/>
        <v/>
      </c>
      <c r="T955" s="788" t="str">
        <f t="shared" si="142"/>
        <v/>
      </c>
      <c r="U955" s="178"/>
      <c r="V955" s="178"/>
      <c r="W955" s="178"/>
      <c r="X955" s="178"/>
      <c r="Y955" s="178"/>
      <c r="Z955" s="178"/>
      <c r="AA955" s="178"/>
      <c r="AB955" s="178"/>
      <c r="AC955" s="178"/>
      <c r="AD955" s="178"/>
      <c r="AE955" s="178"/>
      <c r="AF955" s="178"/>
      <c r="AG955" s="186"/>
      <c r="AH955" s="969"/>
      <c r="AI955" s="969"/>
    </row>
    <row r="956" spans="1:36" s="698" customFormat="1" x14ac:dyDescent="0.2">
      <c r="B956" s="1018"/>
      <c r="C956" s="1021"/>
      <c r="D956" s="1026"/>
      <c r="E956" s="1027"/>
      <c r="F956" s="1251"/>
      <c r="G956" s="1237"/>
      <c r="H956" s="176" t="s">
        <v>10</v>
      </c>
      <c r="I956" s="1389"/>
      <c r="J956" s="177"/>
      <c r="K956" s="713" t="s">
        <v>649</v>
      </c>
      <c r="L956" s="178"/>
      <c r="M956" s="178"/>
      <c r="N956" s="788" t="str">
        <f t="shared" si="139"/>
        <v/>
      </c>
      <c r="O956" s="178"/>
      <c r="P956" s="178"/>
      <c r="Q956" s="178"/>
      <c r="R956" s="788" t="str">
        <f t="shared" si="140"/>
        <v/>
      </c>
      <c r="S956" s="788" t="str">
        <f t="shared" si="141"/>
        <v/>
      </c>
      <c r="T956" s="788" t="str">
        <f t="shared" si="142"/>
        <v/>
      </c>
      <c r="U956" s="178"/>
      <c r="V956" s="178"/>
      <c r="W956" s="178"/>
      <c r="X956" s="178"/>
      <c r="Y956" s="178"/>
      <c r="Z956" s="178"/>
      <c r="AA956" s="178"/>
      <c r="AB956" s="178"/>
      <c r="AC956" s="178"/>
      <c r="AD956" s="178"/>
      <c r="AE956" s="178"/>
      <c r="AF956" s="178"/>
      <c r="AG956" s="186"/>
      <c r="AH956" s="969"/>
      <c r="AI956" s="969"/>
    </row>
    <row r="957" spans="1:36" s="698" customFormat="1" ht="12.75" customHeight="1" x14ac:dyDescent="0.2">
      <c r="B957" s="1016" t="s">
        <v>102</v>
      </c>
      <c r="C957" s="183" t="s">
        <v>157</v>
      </c>
      <c r="D957" s="1022" t="s">
        <v>75</v>
      </c>
      <c r="E957" s="1023"/>
      <c r="F957" s="1249" t="s">
        <v>196</v>
      </c>
      <c r="G957" s="1235" t="s">
        <v>209</v>
      </c>
      <c r="H957" s="176">
        <v>1992</v>
      </c>
      <c r="I957" s="1389"/>
      <c r="J957" s="246">
        <v>75</v>
      </c>
      <c r="K957" s="179">
        <v>75</v>
      </c>
      <c r="L957" s="179"/>
      <c r="M957" s="179"/>
      <c r="N957" s="788" t="str">
        <f t="shared" si="139"/>
        <v/>
      </c>
      <c r="O957" s="179">
        <v>75</v>
      </c>
      <c r="P957" s="179"/>
      <c r="Q957" s="179">
        <v>73.400000000000006</v>
      </c>
      <c r="R957" s="788">
        <f t="shared" si="140"/>
        <v>73.368000000000009</v>
      </c>
      <c r="S957" s="788">
        <f t="shared" si="141"/>
        <v>72.760000000000005</v>
      </c>
      <c r="T957" s="788">
        <f t="shared" si="142"/>
        <v>72.760000000000005</v>
      </c>
      <c r="U957" s="179">
        <v>71.8</v>
      </c>
      <c r="V957" s="179"/>
      <c r="W957" s="179">
        <v>71.8</v>
      </c>
      <c r="X957" s="179"/>
      <c r="Y957" s="179">
        <v>71.8</v>
      </c>
      <c r="Z957" s="179">
        <v>71.8</v>
      </c>
      <c r="AA957" s="179">
        <v>71.8</v>
      </c>
      <c r="AB957" s="179">
        <v>71.400000000000006</v>
      </c>
      <c r="AC957" s="179">
        <v>70.900000000000006</v>
      </c>
      <c r="AD957" s="179">
        <v>69.7</v>
      </c>
      <c r="AE957" s="179">
        <v>68.5</v>
      </c>
      <c r="AF957" s="179">
        <v>66.5</v>
      </c>
      <c r="AG957" s="180">
        <v>64.400000000000006</v>
      </c>
      <c r="AH957" s="969"/>
      <c r="AI957" s="969"/>
    </row>
    <row r="958" spans="1:36" s="698" customFormat="1" x14ac:dyDescent="0.2">
      <c r="B958" s="1017"/>
      <c r="C958" s="1019" t="s">
        <v>265</v>
      </c>
      <c r="D958" s="1024"/>
      <c r="E958" s="1025"/>
      <c r="F958" s="1250"/>
      <c r="G958" s="1236"/>
      <c r="H958" s="176" t="s">
        <v>11</v>
      </c>
      <c r="I958" s="1389"/>
      <c r="J958" s="246">
        <v>75</v>
      </c>
      <c r="K958" s="179">
        <v>75</v>
      </c>
      <c r="L958" s="179"/>
      <c r="M958" s="179"/>
      <c r="N958" s="788" t="str">
        <f t="shared" si="139"/>
        <v/>
      </c>
      <c r="O958" s="179">
        <v>75</v>
      </c>
      <c r="P958" s="179"/>
      <c r="Q958" s="179">
        <v>73.400000000000006</v>
      </c>
      <c r="R958" s="788">
        <f t="shared" si="140"/>
        <v>73.368000000000009</v>
      </c>
      <c r="S958" s="788">
        <f t="shared" si="141"/>
        <v>72.760000000000005</v>
      </c>
      <c r="T958" s="788">
        <f t="shared" si="142"/>
        <v>72.760000000000005</v>
      </c>
      <c r="U958" s="179">
        <v>71.8</v>
      </c>
      <c r="V958" s="179"/>
      <c r="W958" s="179">
        <v>71.8</v>
      </c>
      <c r="X958" s="179"/>
      <c r="Y958" s="179">
        <v>71.8</v>
      </c>
      <c r="Z958" s="179">
        <v>71.8</v>
      </c>
      <c r="AA958" s="179">
        <v>71.8</v>
      </c>
      <c r="AB958" s="179">
        <v>71.400000000000006</v>
      </c>
      <c r="AC958" s="179">
        <v>70.900000000000006</v>
      </c>
      <c r="AD958" s="179">
        <v>69.7</v>
      </c>
      <c r="AE958" s="179">
        <v>68.5</v>
      </c>
      <c r="AF958" s="179">
        <v>66.5</v>
      </c>
      <c r="AG958" s="180">
        <v>64.400000000000006</v>
      </c>
      <c r="AH958" s="969"/>
      <c r="AI958" s="969"/>
    </row>
    <row r="959" spans="1:36" s="698" customFormat="1" x14ac:dyDescent="0.2">
      <c r="B959" s="1017"/>
      <c r="C959" s="1020"/>
      <c r="D959" s="1024"/>
      <c r="E959" s="1025"/>
      <c r="F959" s="1250"/>
      <c r="G959" s="1236"/>
      <c r="H959" s="176" t="s">
        <v>12</v>
      </c>
      <c r="I959" s="1389"/>
      <c r="J959" s="177"/>
      <c r="K959" s="713" t="s">
        <v>649</v>
      </c>
      <c r="L959" s="178"/>
      <c r="M959" s="178"/>
      <c r="N959" s="788" t="str">
        <f t="shared" si="139"/>
        <v/>
      </c>
      <c r="O959" s="178"/>
      <c r="P959" s="178"/>
      <c r="Q959" s="178"/>
      <c r="R959" s="788" t="str">
        <f t="shared" si="140"/>
        <v/>
      </c>
      <c r="S959" s="788" t="str">
        <f t="shared" si="141"/>
        <v/>
      </c>
      <c r="T959" s="788" t="str">
        <f t="shared" si="142"/>
        <v/>
      </c>
      <c r="U959" s="178"/>
      <c r="V959" s="178"/>
      <c r="W959" s="178"/>
      <c r="X959" s="178"/>
      <c r="Y959" s="178"/>
      <c r="Z959" s="178"/>
      <c r="AA959" s="178"/>
      <c r="AB959" s="178"/>
      <c r="AC959" s="178"/>
      <c r="AD959" s="178"/>
      <c r="AE959" s="178"/>
      <c r="AF959" s="178"/>
      <c r="AG959" s="186"/>
      <c r="AH959" s="969"/>
      <c r="AI959" s="969"/>
    </row>
    <row r="960" spans="1:36" s="698" customFormat="1" x14ac:dyDescent="0.2">
      <c r="B960" s="1018"/>
      <c r="C960" s="1021"/>
      <c r="D960" s="1026"/>
      <c r="E960" s="1027"/>
      <c r="F960" s="1251"/>
      <c r="G960" s="1237"/>
      <c r="H960" s="176" t="s">
        <v>13</v>
      </c>
      <c r="I960" s="1389"/>
      <c r="J960" s="177"/>
      <c r="K960" s="713" t="s">
        <v>649</v>
      </c>
      <c r="L960" s="178"/>
      <c r="M960" s="178"/>
      <c r="N960" s="788" t="str">
        <f t="shared" si="139"/>
        <v/>
      </c>
      <c r="O960" s="178"/>
      <c r="P960" s="178"/>
      <c r="Q960" s="178"/>
      <c r="R960" s="788" t="str">
        <f t="shared" si="140"/>
        <v/>
      </c>
      <c r="S960" s="788" t="str">
        <f t="shared" si="141"/>
        <v/>
      </c>
      <c r="T960" s="788" t="str">
        <f t="shared" si="142"/>
        <v/>
      </c>
      <c r="U960" s="178"/>
      <c r="V960" s="178"/>
      <c r="W960" s="178"/>
      <c r="X960" s="178"/>
      <c r="Y960" s="178"/>
      <c r="Z960" s="178"/>
      <c r="AA960" s="178"/>
      <c r="AB960" s="178"/>
      <c r="AC960" s="178"/>
      <c r="AD960" s="178"/>
      <c r="AE960" s="178"/>
      <c r="AF960" s="178"/>
      <c r="AG960" s="186"/>
      <c r="AH960" s="969"/>
      <c r="AI960" s="969"/>
    </row>
    <row r="961" spans="2:35" s="698" customFormat="1" ht="12.75" customHeight="1" x14ac:dyDescent="0.2">
      <c r="B961" s="1016" t="s">
        <v>102</v>
      </c>
      <c r="C961" s="1019" t="s">
        <v>144</v>
      </c>
      <c r="D961" s="1022" t="s">
        <v>75</v>
      </c>
      <c r="E961" s="1023"/>
      <c r="F961" s="1249" t="s">
        <v>196</v>
      </c>
      <c r="G961" s="1235" t="s">
        <v>209</v>
      </c>
      <c r="H961" s="176">
        <v>1995</v>
      </c>
      <c r="I961" s="1389"/>
      <c r="J961" s="246">
        <v>75</v>
      </c>
      <c r="K961" s="179">
        <v>75</v>
      </c>
      <c r="L961" s="179"/>
      <c r="M961" s="179"/>
      <c r="N961" s="788" t="str">
        <f t="shared" si="139"/>
        <v/>
      </c>
      <c r="O961" s="179">
        <v>75</v>
      </c>
      <c r="P961" s="179"/>
      <c r="Q961" s="179">
        <v>73.400000000000006</v>
      </c>
      <c r="R961" s="788">
        <f t="shared" si="140"/>
        <v>73.368000000000009</v>
      </c>
      <c r="S961" s="788">
        <f t="shared" si="141"/>
        <v>72.760000000000005</v>
      </c>
      <c r="T961" s="788">
        <f t="shared" si="142"/>
        <v>72.760000000000005</v>
      </c>
      <c r="U961" s="179">
        <v>71.8</v>
      </c>
      <c r="V961" s="179"/>
      <c r="W961" s="179">
        <v>71.8</v>
      </c>
      <c r="X961" s="179"/>
      <c r="Y961" s="179">
        <v>71.8</v>
      </c>
      <c r="Z961" s="179">
        <v>71.8</v>
      </c>
      <c r="AA961" s="179">
        <v>71.8</v>
      </c>
      <c r="AB961" s="179">
        <v>71.400000000000006</v>
      </c>
      <c r="AC961" s="179">
        <v>70.900000000000006</v>
      </c>
      <c r="AD961" s="179">
        <v>69.7</v>
      </c>
      <c r="AE961" s="179">
        <v>68.5</v>
      </c>
      <c r="AF961" s="179">
        <v>66.5</v>
      </c>
      <c r="AG961" s="180">
        <v>64.400000000000006</v>
      </c>
      <c r="AH961" s="969"/>
      <c r="AI961" s="969"/>
    </row>
    <row r="962" spans="2:35" s="698" customFormat="1" x14ac:dyDescent="0.2">
      <c r="B962" s="1017"/>
      <c r="C962" s="1020"/>
      <c r="D962" s="1024"/>
      <c r="E962" s="1025"/>
      <c r="F962" s="1250"/>
      <c r="G962" s="1236"/>
      <c r="H962" s="176" t="s">
        <v>26</v>
      </c>
      <c r="I962" s="1389"/>
      <c r="J962" s="177"/>
      <c r="K962" s="713" t="s">
        <v>649</v>
      </c>
      <c r="L962" s="178"/>
      <c r="M962" s="178"/>
      <c r="N962" s="788" t="str">
        <f t="shared" si="139"/>
        <v/>
      </c>
      <c r="O962" s="178"/>
      <c r="P962" s="178"/>
      <c r="Q962" s="178"/>
      <c r="R962" s="788" t="str">
        <f t="shared" si="140"/>
        <v/>
      </c>
      <c r="S962" s="788" t="str">
        <f t="shared" si="141"/>
        <v/>
      </c>
      <c r="T962" s="788" t="str">
        <f t="shared" si="142"/>
        <v/>
      </c>
      <c r="U962" s="178"/>
      <c r="V962" s="178"/>
      <c r="W962" s="178"/>
      <c r="X962" s="178"/>
      <c r="Y962" s="178"/>
      <c r="Z962" s="178"/>
      <c r="AA962" s="178"/>
      <c r="AB962" s="178"/>
      <c r="AC962" s="178"/>
      <c r="AD962" s="178"/>
      <c r="AE962" s="178"/>
      <c r="AF962" s="178"/>
      <c r="AG962" s="186"/>
      <c r="AH962" s="969"/>
      <c r="AI962" s="969"/>
    </row>
    <row r="963" spans="2:35" s="698" customFormat="1" x14ac:dyDescent="0.2">
      <c r="B963" s="1017"/>
      <c r="C963" s="1020"/>
      <c r="D963" s="1024"/>
      <c r="E963" s="1025"/>
      <c r="F963" s="1250"/>
      <c r="G963" s="1236"/>
      <c r="H963" s="176" t="s">
        <v>15</v>
      </c>
      <c r="I963" s="1389"/>
      <c r="J963" s="177"/>
      <c r="K963" s="713" t="s">
        <v>649</v>
      </c>
      <c r="L963" s="178"/>
      <c r="M963" s="178"/>
      <c r="N963" s="788" t="str">
        <f t="shared" si="139"/>
        <v/>
      </c>
      <c r="O963" s="178"/>
      <c r="P963" s="178"/>
      <c r="Q963" s="178"/>
      <c r="R963" s="788" t="str">
        <f t="shared" si="140"/>
        <v/>
      </c>
      <c r="S963" s="788" t="str">
        <f t="shared" si="141"/>
        <v/>
      </c>
      <c r="T963" s="788" t="str">
        <f t="shared" si="142"/>
        <v/>
      </c>
      <c r="U963" s="178"/>
      <c r="V963" s="178"/>
      <c r="W963" s="178"/>
      <c r="X963" s="178"/>
      <c r="Y963" s="178"/>
      <c r="Z963" s="178"/>
      <c r="AA963" s="178"/>
      <c r="AB963" s="178"/>
      <c r="AC963" s="178"/>
      <c r="AD963" s="178"/>
      <c r="AE963" s="178"/>
      <c r="AF963" s="178"/>
      <c r="AG963" s="186"/>
      <c r="AH963" s="969"/>
      <c r="AI963" s="969"/>
    </row>
    <row r="964" spans="2:35" s="698" customFormat="1" x14ac:dyDescent="0.2">
      <c r="B964" s="1018"/>
      <c r="C964" s="1021"/>
      <c r="D964" s="1026"/>
      <c r="E964" s="1027"/>
      <c r="F964" s="1251"/>
      <c r="G964" s="1237"/>
      <c r="H964" s="176" t="s">
        <v>27</v>
      </c>
      <c r="I964" s="1389"/>
      <c r="J964" s="177"/>
      <c r="K964" s="713" t="s">
        <v>649</v>
      </c>
      <c r="L964" s="178"/>
      <c r="M964" s="178"/>
      <c r="N964" s="788" t="str">
        <f t="shared" si="139"/>
        <v/>
      </c>
      <c r="O964" s="178"/>
      <c r="P964" s="178"/>
      <c r="Q964" s="178"/>
      <c r="R964" s="788" t="str">
        <f t="shared" si="140"/>
        <v/>
      </c>
      <c r="S964" s="788" t="str">
        <f t="shared" si="141"/>
        <v/>
      </c>
      <c r="T964" s="788" t="str">
        <f t="shared" si="142"/>
        <v/>
      </c>
      <c r="U964" s="178"/>
      <c r="V964" s="178"/>
      <c r="W964" s="178"/>
      <c r="X964" s="178"/>
      <c r="Y964" s="178"/>
      <c r="Z964" s="178"/>
      <c r="AA964" s="178"/>
      <c r="AB964" s="178"/>
      <c r="AC964" s="178"/>
      <c r="AD964" s="178"/>
      <c r="AE964" s="178"/>
      <c r="AF964" s="178"/>
      <c r="AG964" s="186"/>
      <c r="AH964" s="969"/>
      <c r="AI964" s="969"/>
    </row>
    <row r="965" spans="2:35" s="698" customFormat="1" ht="12.75" customHeight="1" x14ac:dyDescent="0.2">
      <c r="B965" s="1016" t="s">
        <v>102</v>
      </c>
      <c r="C965" s="183" t="s">
        <v>130</v>
      </c>
      <c r="D965" s="1022" t="s">
        <v>75</v>
      </c>
      <c r="E965" s="1023"/>
      <c r="F965" s="1249" t="s">
        <v>196</v>
      </c>
      <c r="G965" s="1235" t="s">
        <v>209</v>
      </c>
      <c r="H965" s="176">
        <v>1998</v>
      </c>
      <c r="I965" s="1389"/>
      <c r="J965" s="246">
        <v>75</v>
      </c>
      <c r="K965" s="179">
        <v>75</v>
      </c>
      <c r="L965" s="179">
        <v>75</v>
      </c>
      <c r="M965" s="179"/>
      <c r="N965" s="788">
        <f t="shared" si="139"/>
        <v>75</v>
      </c>
      <c r="O965" s="179">
        <v>75</v>
      </c>
      <c r="P965" s="179"/>
      <c r="Q965" s="179">
        <v>73.400000000000006</v>
      </c>
      <c r="R965" s="788">
        <f t="shared" si="140"/>
        <v>73.368000000000009</v>
      </c>
      <c r="S965" s="788">
        <f t="shared" si="141"/>
        <v>72.760000000000005</v>
      </c>
      <c r="T965" s="788">
        <f t="shared" si="142"/>
        <v>72.760000000000005</v>
      </c>
      <c r="U965" s="179">
        <v>71.8</v>
      </c>
      <c r="V965" s="179"/>
      <c r="W965" s="179">
        <v>71.8</v>
      </c>
      <c r="X965" s="179"/>
      <c r="Y965" s="179">
        <v>71.8</v>
      </c>
      <c r="Z965" s="179">
        <v>71.8</v>
      </c>
      <c r="AA965" s="179">
        <v>71.8</v>
      </c>
      <c r="AB965" s="179">
        <v>71.400000000000006</v>
      </c>
      <c r="AC965" s="179">
        <v>70.900000000000006</v>
      </c>
      <c r="AD965" s="179">
        <v>69.7</v>
      </c>
      <c r="AE965" s="179">
        <v>68.5</v>
      </c>
      <c r="AF965" s="179">
        <v>66.5</v>
      </c>
      <c r="AG965" s="180">
        <v>64.400000000000006</v>
      </c>
      <c r="AH965" s="969"/>
      <c r="AI965" s="969"/>
    </row>
    <row r="966" spans="2:35" s="698" customFormat="1" x14ac:dyDescent="0.2">
      <c r="B966" s="1017"/>
      <c r="C966" s="1020" t="s">
        <v>152</v>
      </c>
      <c r="D966" s="1024"/>
      <c r="E966" s="1025"/>
      <c r="F966" s="1250"/>
      <c r="G966" s="1236"/>
      <c r="H966" s="176" t="s">
        <v>17</v>
      </c>
      <c r="I966" s="1389"/>
      <c r="J966" s="246">
        <v>75</v>
      </c>
      <c r="K966" s="179">
        <v>75</v>
      </c>
      <c r="L966" s="179"/>
      <c r="M966" s="179"/>
      <c r="N966" s="788" t="str">
        <f t="shared" si="139"/>
        <v/>
      </c>
      <c r="O966" s="179">
        <v>75</v>
      </c>
      <c r="P966" s="179"/>
      <c r="Q966" s="179">
        <v>72.900000000000006</v>
      </c>
      <c r="R966" s="788">
        <f t="shared" si="140"/>
        <v>72.88000000000001</v>
      </c>
      <c r="S966" s="788">
        <f t="shared" si="141"/>
        <v>72.5</v>
      </c>
      <c r="T966" s="788">
        <f t="shared" si="142"/>
        <v>72.5</v>
      </c>
      <c r="U966" s="179">
        <v>71.900000000000006</v>
      </c>
      <c r="V966" s="179"/>
      <c r="W966" s="179">
        <v>71.8</v>
      </c>
      <c r="X966" s="179"/>
      <c r="Y966" s="179">
        <v>71.8</v>
      </c>
      <c r="Z966" s="179">
        <v>71.8</v>
      </c>
      <c r="AA966" s="179">
        <v>71.8</v>
      </c>
      <c r="AB966" s="179">
        <v>71.5</v>
      </c>
      <c r="AC966" s="179">
        <v>70.8</v>
      </c>
      <c r="AD966" s="179">
        <v>69.7</v>
      </c>
      <c r="AE966" s="179">
        <v>68.3</v>
      </c>
      <c r="AF966" s="179">
        <v>66.5</v>
      </c>
      <c r="AG966" s="180">
        <v>64.3</v>
      </c>
      <c r="AH966" s="969"/>
      <c r="AI966" s="969"/>
    </row>
    <row r="967" spans="2:35" s="698" customFormat="1" x14ac:dyDescent="0.2">
      <c r="B967" s="1018"/>
      <c r="C967" s="1021"/>
      <c r="D967" s="1026"/>
      <c r="E967" s="1027"/>
      <c r="F967" s="1251"/>
      <c r="G967" s="1237"/>
      <c r="H967" s="176" t="s">
        <v>18</v>
      </c>
      <c r="I967" s="1389"/>
      <c r="J967" s="177"/>
      <c r="K967" s="713" t="s">
        <v>649</v>
      </c>
      <c r="L967" s="178"/>
      <c r="M967" s="178"/>
      <c r="N967" s="788" t="str">
        <f t="shared" si="139"/>
        <v/>
      </c>
      <c r="O967" s="178"/>
      <c r="P967" s="178"/>
      <c r="Q967" s="178"/>
      <c r="R967" s="788" t="str">
        <f t="shared" si="140"/>
        <v/>
      </c>
      <c r="S967" s="788" t="str">
        <f t="shared" si="141"/>
        <v/>
      </c>
      <c r="T967" s="788" t="str">
        <f t="shared" si="142"/>
        <v/>
      </c>
      <c r="U967" s="178"/>
      <c r="V967" s="178"/>
      <c r="W967" s="178"/>
      <c r="X967" s="178"/>
      <c r="Y967" s="178"/>
      <c r="Z967" s="178"/>
      <c r="AA967" s="178"/>
      <c r="AB967" s="178"/>
      <c r="AC967" s="178"/>
      <c r="AD967" s="178"/>
      <c r="AE967" s="178"/>
      <c r="AF967" s="178"/>
      <c r="AG967" s="186"/>
      <c r="AH967" s="969"/>
      <c r="AI967" s="969"/>
    </row>
    <row r="968" spans="2:35" s="698" customFormat="1" ht="12.75" customHeight="1" x14ac:dyDescent="0.2">
      <c r="B968" s="1016" t="s">
        <v>102</v>
      </c>
      <c r="C968" s="183" t="s">
        <v>193</v>
      </c>
      <c r="D968" s="1022" t="s">
        <v>75</v>
      </c>
      <c r="E968" s="1023"/>
      <c r="F968" s="1249" t="s">
        <v>196</v>
      </c>
      <c r="G968" s="1235" t="s">
        <v>209</v>
      </c>
      <c r="H968" s="176">
        <v>2001</v>
      </c>
      <c r="I968" s="1389"/>
      <c r="J968" s="246">
        <v>75</v>
      </c>
      <c r="K968" s="179">
        <v>75</v>
      </c>
      <c r="L968" s="179"/>
      <c r="M968" s="179"/>
      <c r="N968" s="788" t="str">
        <f t="shared" si="139"/>
        <v/>
      </c>
      <c r="O968" s="179">
        <v>75</v>
      </c>
      <c r="P968" s="179"/>
      <c r="Q968" s="179">
        <v>72.900000000000006</v>
      </c>
      <c r="R968" s="788">
        <f t="shared" si="140"/>
        <v>72.88000000000001</v>
      </c>
      <c r="S968" s="788">
        <f t="shared" si="141"/>
        <v>72.5</v>
      </c>
      <c r="T968" s="788">
        <f t="shared" si="142"/>
        <v>72.5</v>
      </c>
      <c r="U968" s="179">
        <v>71.900000000000006</v>
      </c>
      <c r="V968" s="179"/>
      <c r="W968" s="179">
        <v>71.8</v>
      </c>
      <c r="X968" s="179"/>
      <c r="Y968" s="179">
        <v>71.8</v>
      </c>
      <c r="Z968" s="179">
        <v>71.8</v>
      </c>
      <c r="AA968" s="179">
        <v>71.8</v>
      </c>
      <c r="AB968" s="179">
        <v>71.5</v>
      </c>
      <c r="AC968" s="179">
        <v>70.8</v>
      </c>
      <c r="AD968" s="179">
        <v>69.7</v>
      </c>
      <c r="AE968" s="179">
        <v>68.3</v>
      </c>
      <c r="AF968" s="179">
        <v>66.5</v>
      </c>
      <c r="AG968" s="180">
        <v>64.3</v>
      </c>
      <c r="AH968" s="969"/>
      <c r="AI968" s="969"/>
    </row>
    <row r="969" spans="2:35" s="698" customFormat="1" x14ac:dyDescent="0.2">
      <c r="B969" s="1017"/>
      <c r="C969" s="183" t="s">
        <v>193</v>
      </c>
      <c r="D969" s="1024"/>
      <c r="E969" s="1025"/>
      <c r="F969" s="1250"/>
      <c r="G969" s="1236"/>
      <c r="H969" s="176" t="s">
        <v>20</v>
      </c>
      <c r="I969" s="1389"/>
      <c r="J969" s="177"/>
      <c r="K969" s="713" t="s">
        <v>649</v>
      </c>
      <c r="L969" s="178"/>
      <c r="M969" s="178"/>
      <c r="N969" s="788" t="str">
        <f t="shared" si="139"/>
        <v/>
      </c>
      <c r="O969" s="178"/>
      <c r="P969" s="178"/>
      <c r="Q969" s="178"/>
      <c r="R969" s="788" t="str">
        <f t="shared" si="140"/>
        <v/>
      </c>
      <c r="S969" s="788" t="str">
        <f t="shared" si="141"/>
        <v/>
      </c>
      <c r="T969" s="788" t="str">
        <f t="shared" si="142"/>
        <v/>
      </c>
      <c r="U969" s="178"/>
      <c r="V969" s="178"/>
      <c r="W969" s="178"/>
      <c r="X969" s="178"/>
      <c r="Y969" s="178"/>
      <c r="Z969" s="178"/>
      <c r="AA969" s="178"/>
      <c r="AB969" s="178"/>
      <c r="AC969" s="178"/>
      <c r="AD969" s="178"/>
      <c r="AE969" s="178"/>
      <c r="AF969" s="178"/>
      <c r="AG969" s="186"/>
      <c r="AH969" s="969"/>
      <c r="AI969" s="969"/>
    </row>
    <row r="970" spans="2:35" s="698" customFormat="1" x14ac:dyDescent="0.2">
      <c r="B970" s="1018"/>
      <c r="C970" s="830" t="s">
        <v>194</v>
      </c>
      <c r="D970" s="1026"/>
      <c r="E970" s="1027"/>
      <c r="F970" s="1251"/>
      <c r="G970" s="1237"/>
      <c r="H970" s="176" t="s">
        <v>21</v>
      </c>
      <c r="I970" s="1389"/>
      <c r="J970" s="177"/>
      <c r="K970" s="713" t="s">
        <v>649</v>
      </c>
      <c r="L970" s="178"/>
      <c r="M970" s="178"/>
      <c r="N970" s="788" t="str">
        <f t="shared" si="139"/>
        <v/>
      </c>
      <c r="O970" s="178"/>
      <c r="P970" s="178"/>
      <c r="Q970" s="178"/>
      <c r="R970" s="788" t="str">
        <f t="shared" si="140"/>
        <v/>
      </c>
      <c r="S970" s="788" t="str">
        <f t="shared" si="141"/>
        <v/>
      </c>
      <c r="T970" s="788" t="str">
        <f t="shared" si="142"/>
        <v/>
      </c>
      <c r="U970" s="178"/>
      <c r="V970" s="178"/>
      <c r="W970" s="178"/>
      <c r="X970" s="178"/>
      <c r="Y970" s="178"/>
      <c r="Z970" s="178"/>
      <c r="AA970" s="178"/>
      <c r="AB970" s="178"/>
      <c r="AC970" s="178"/>
      <c r="AD970" s="178"/>
      <c r="AE970" s="178"/>
      <c r="AF970" s="178"/>
      <c r="AG970" s="186"/>
      <c r="AH970" s="969"/>
      <c r="AI970" s="969"/>
    </row>
    <row r="971" spans="2:35" s="698" customFormat="1" ht="12.75" customHeight="1" x14ac:dyDescent="0.2">
      <c r="B971" s="1016" t="s">
        <v>102</v>
      </c>
      <c r="C971" s="1019" t="s">
        <v>195</v>
      </c>
      <c r="D971" s="1022" t="s">
        <v>75</v>
      </c>
      <c r="E971" s="1023"/>
      <c r="F971" s="1249" t="s">
        <v>196</v>
      </c>
      <c r="G971" s="1072" t="s">
        <v>209</v>
      </c>
      <c r="H971" s="176">
        <v>2004</v>
      </c>
      <c r="I971" s="1389"/>
      <c r="J971" s="246">
        <v>75</v>
      </c>
      <c r="K971" s="179">
        <v>75</v>
      </c>
      <c r="L971" s="179"/>
      <c r="M971" s="179"/>
      <c r="N971" s="788" t="str">
        <f t="shared" si="139"/>
        <v/>
      </c>
      <c r="O971" s="179">
        <v>75</v>
      </c>
      <c r="P971" s="179"/>
      <c r="Q971" s="179">
        <v>72.900000000000006</v>
      </c>
      <c r="R971" s="788">
        <f t="shared" si="140"/>
        <v>72.88000000000001</v>
      </c>
      <c r="S971" s="788">
        <f t="shared" si="141"/>
        <v>72.5</v>
      </c>
      <c r="T971" s="788">
        <f t="shared" si="142"/>
        <v>72.5</v>
      </c>
      <c r="U971" s="179">
        <v>71.900000000000006</v>
      </c>
      <c r="V971" s="179"/>
      <c r="W971" s="179">
        <v>71.8</v>
      </c>
      <c r="X971" s="179"/>
      <c r="Y971" s="179">
        <v>71.8</v>
      </c>
      <c r="Z971" s="179">
        <v>71.8</v>
      </c>
      <c r="AA971" s="179">
        <v>71.8</v>
      </c>
      <c r="AB971" s="179">
        <v>71.5</v>
      </c>
      <c r="AC971" s="179">
        <v>70.8</v>
      </c>
      <c r="AD971" s="179">
        <v>69.7</v>
      </c>
      <c r="AE971" s="179">
        <v>68.3</v>
      </c>
      <c r="AF971" s="179">
        <v>66.5</v>
      </c>
      <c r="AG971" s="180">
        <v>64.3</v>
      </c>
      <c r="AH971" s="969"/>
      <c r="AI971" s="969"/>
    </row>
    <row r="972" spans="2:35" s="698" customFormat="1" x14ac:dyDescent="0.2">
      <c r="B972" s="1017"/>
      <c r="C972" s="1020"/>
      <c r="D972" s="1024"/>
      <c r="E972" s="1025"/>
      <c r="F972" s="1250"/>
      <c r="G972" s="1236"/>
      <c r="H972" s="176" t="s">
        <v>22</v>
      </c>
      <c r="I972" s="1389"/>
      <c r="J972" s="177"/>
      <c r="K972" s="713" t="s">
        <v>649</v>
      </c>
      <c r="L972" s="178"/>
      <c r="M972" s="178"/>
      <c r="N972" s="788" t="str">
        <f t="shared" si="139"/>
        <v/>
      </c>
      <c r="O972" s="178"/>
      <c r="P972" s="178"/>
      <c r="Q972" s="178"/>
      <c r="R972" s="788" t="str">
        <f t="shared" si="140"/>
        <v/>
      </c>
      <c r="S972" s="788" t="str">
        <f t="shared" si="141"/>
        <v/>
      </c>
      <c r="T972" s="788" t="str">
        <f t="shared" si="142"/>
        <v/>
      </c>
      <c r="U972" s="178"/>
      <c r="V972" s="178"/>
      <c r="W972" s="178"/>
      <c r="X972" s="178"/>
      <c r="Y972" s="178"/>
      <c r="Z972" s="178"/>
      <c r="AA972" s="178"/>
      <c r="AB972" s="178"/>
      <c r="AC972" s="178"/>
      <c r="AD972" s="178"/>
      <c r="AE972" s="178"/>
      <c r="AF972" s="178"/>
      <c r="AG972" s="186"/>
      <c r="AH972" s="969"/>
      <c r="AI972" s="969"/>
    </row>
    <row r="973" spans="2:35" s="698" customFormat="1" x14ac:dyDescent="0.2">
      <c r="B973" s="1018"/>
      <c r="C973" s="1021"/>
      <c r="D973" s="1026"/>
      <c r="E973" s="1027"/>
      <c r="F973" s="1251"/>
      <c r="G973" s="1237"/>
      <c r="H973" s="176" t="s">
        <v>23</v>
      </c>
      <c r="I973" s="1389"/>
      <c r="J973" s="177"/>
      <c r="K973" s="713" t="s">
        <v>649</v>
      </c>
      <c r="L973" s="178"/>
      <c r="M973" s="178"/>
      <c r="N973" s="788" t="str">
        <f t="shared" si="139"/>
        <v/>
      </c>
      <c r="O973" s="178"/>
      <c r="P973" s="178"/>
      <c r="Q973" s="178"/>
      <c r="R973" s="788" t="str">
        <f t="shared" si="140"/>
        <v/>
      </c>
      <c r="S973" s="788" t="str">
        <f t="shared" si="141"/>
        <v/>
      </c>
      <c r="T973" s="788" t="str">
        <f t="shared" si="142"/>
        <v/>
      </c>
      <c r="U973" s="178"/>
      <c r="V973" s="178"/>
      <c r="W973" s="178"/>
      <c r="X973" s="178"/>
      <c r="Y973" s="178"/>
      <c r="Z973" s="178"/>
      <c r="AA973" s="178"/>
      <c r="AB973" s="178"/>
      <c r="AC973" s="178"/>
      <c r="AD973" s="178"/>
      <c r="AE973" s="178"/>
      <c r="AF973" s="178"/>
      <c r="AG973" s="186"/>
      <c r="AH973" s="969"/>
      <c r="AI973" s="969"/>
    </row>
    <row r="974" spans="2:35" s="698" customFormat="1" ht="13.5" thickBot="1" x14ac:dyDescent="0.25">
      <c r="B974" s="187" t="s">
        <v>102</v>
      </c>
      <c r="C974" s="220" t="s">
        <v>238</v>
      </c>
      <c r="D974" s="189" t="s">
        <v>87</v>
      </c>
      <c r="E974" s="190"/>
      <c r="F974" s="192" t="s">
        <v>196</v>
      </c>
      <c r="G974" s="721" t="s">
        <v>209</v>
      </c>
      <c r="H974" s="188">
        <v>2007</v>
      </c>
      <c r="I974" s="1390"/>
      <c r="J974" s="250">
        <v>75</v>
      </c>
      <c r="K974" s="225">
        <v>75</v>
      </c>
      <c r="L974" s="225"/>
      <c r="M974" s="225"/>
      <c r="N974" s="792" t="str">
        <f t="shared" si="139"/>
        <v/>
      </c>
      <c r="O974" s="225">
        <v>75</v>
      </c>
      <c r="P974" s="225"/>
      <c r="Q974" s="225">
        <v>72.900000000000006</v>
      </c>
      <c r="R974" s="792">
        <f t="shared" si="140"/>
        <v>72.88000000000001</v>
      </c>
      <c r="S974" s="792">
        <f t="shared" si="141"/>
        <v>72.5</v>
      </c>
      <c r="T974" s="792"/>
      <c r="U974" s="225">
        <v>71.900000000000006</v>
      </c>
      <c r="V974" s="225"/>
      <c r="W974" s="225">
        <v>71.8</v>
      </c>
      <c r="X974" s="225"/>
      <c r="Y974" s="225">
        <v>71.8</v>
      </c>
      <c r="Z974" s="225">
        <v>71.8</v>
      </c>
      <c r="AA974" s="225">
        <v>71.8</v>
      </c>
      <c r="AB974" s="225">
        <v>71.5</v>
      </c>
      <c r="AC974" s="225">
        <v>70.8</v>
      </c>
      <c r="AD974" s="225">
        <v>69.7</v>
      </c>
      <c r="AE974" s="225">
        <v>68.3</v>
      </c>
      <c r="AF974" s="225">
        <v>66.5</v>
      </c>
      <c r="AG974" s="226">
        <v>64.3</v>
      </c>
      <c r="AH974" s="969"/>
      <c r="AI974" s="969"/>
    </row>
    <row r="975" spans="2:35" s="698" customFormat="1" ht="13.5" thickBot="1" x14ac:dyDescent="0.25">
      <c r="B975" s="699"/>
      <c r="C975" s="699"/>
      <c r="D975" s="699"/>
      <c r="E975" s="699"/>
      <c r="F975" s="699"/>
      <c r="G975" s="796" t="s">
        <v>94</v>
      </c>
      <c r="H975" s="797"/>
      <c r="I975" s="797"/>
      <c r="J975" s="798">
        <f>MIN(J953:J974)</f>
        <v>75</v>
      </c>
      <c r="K975" s="798">
        <f t="shared" ref="K975:L975" si="143">MIN(K953:K974)</f>
        <v>75</v>
      </c>
      <c r="L975" s="798">
        <f t="shared" si="143"/>
        <v>75</v>
      </c>
      <c r="M975" s="798"/>
      <c r="N975" s="800">
        <f t="shared" ref="N975:N980" si="144">IF(M975="",IF(L975="","",(L975-(L975-O975)/($O$5-$L$5)*($N$5-$L$5))),(M975-(M975-O975)/($O$5-$M$5)*($N$5-$M$5)))</f>
        <v>75</v>
      </c>
      <c r="O975" s="798">
        <f t="shared" ref="O975" si="145">MIN(O953:O974)</f>
        <v>75</v>
      </c>
      <c r="P975" s="798"/>
      <c r="Q975" s="798">
        <f t="shared" ref="Q975" si="146">MIN(Q953:Q974)</f>
        <v>72.900000000000006</v>
      </c>
      <c r="R975" s="800">
        <f t="shared" ref="R975" si="147">IF(Q975="","",(Q975-(Q975-U975)/($U$5-$Q$5)*($R$5-$Q$5)))</f>
        <v>72.878</v>
      </c>
      <c r="S975" s="800">
        <f t="shared" ref="S975" si="148">IF(Q975="","",(Q975-(Q975-U975)/($U$5-$Q$5)*($S$5-$Q$5)))</f>
        <v>72.460000000000008</v>
      </c>
      <c r="T975" s="800"/>
      <c r="U975" s="798">
        <f t="shared" ref="U975" si="149">MIN(U953:U974)</f>
        <v>71.8</v>
      </c>
      <c r="V975" s="798"/>
      <c r="W975" s="798">
        <f t="shared" ref="W975" si="150">MIN(W953:W974)</f>
        <v>71.8</v>
      </c>
      <c r="X975" s="798"/>
      <c r="Y975" s="798">
        <f t="shared" ref="Y975:AC975" si="151">MIN(Y953:Y974)</f>
        <v>71.8</v>
      </c>
      <c r="Z975" s="798">
        <f t="shared" si="151"/>
        <v>71.8</v>
      </c>
      <c r="AA975" s="798">
        <f t="shared" si="151"/>
        <v>71.8</v>
      </c>
      <c r="AB975" s="798">
        <f t="shared" si="151"/>
        <v>71.400000000000006</v>
      </c>
      <c r="AC975" s="798">
        <f t="shared" si="151"/>
        <v>70.8</v>
      </c>
      <c r="AD975" s="691"/>
      <c r="AE975" s="691"/>
      <c r="AF975" s="691"/>
      <c r="AG975" s="795"/>
      <c r="AH975" s="969"/>
      <c r="AI975" s="969"/>
    </row>
    <row r="976" spans="2:35" s="698" customFormat="1" x14ac:dyDescent="0.2">
      <c r="B976" s="1553" t="s">
        <v>102</v>
      </c>
      <c r="C976" s="1555" t="s">
        <v>238</v>
      </c>
      <c r="D976" s="1557" t="s">
        <v>87</v>
      </c>
      <c r="E976" s="1558"/>
      <c r="F976" s="1560" t="s">
        <v>196</v>
      </c>
      <c r="G976" s="1562" t="s">
        <v>686</v>
      </c>
      <c r="H976" s="809" t="s">
        <v>558</v>
      </c>
      <c r="I976" s="1564"/>
      <c r="J976" s="812"/>
      <c r="K976" s="799" t="s">
        <v>649</v>
      </c>
      <c r="L976" s="812"/>
      <c r="M976" s="812"/>
      <c r="N976" s="822" t="str">
        <f t="shared" si="144"/>
        <v/>
      </c>
      <c r="O976" s="812"/>
      <c r="P976" s="812"/>
      <c r="Q976" s="812"/>
      <c r="R976" s="822" t="str">
        <f t="shared" ref="R976:R980" si="152">IF(Q976="","",(Q976-(Q976-U976)/($U$5-$Q$5)*($R$5-$Q$5)))</f>
        <v/>
      </c>
      <c r="S976" s="822" t="str">
        <f t="shared" ref="S976:S980" si="153">IF(Q976="","",(Q976-(Q976-U976)/($U$5-$Q$5)*($S$5-$Q$5)))</f>
        <v/>
      </c>
      <c r="T976" s="812"/>
      <c r="U976" s="812"/>
      <c r="V976" s="812"/>
      <c r="W976" s="812"/>
      <c r="X976" s="812"/>
      <c r="Y976" s="812"/>
      <c r="Z976" s="812"/>
      <c r="AA976" s="812"/>
      <c r="AB976" s="812"/>
      <c r="AC976" s="812"/>
      <c r="AD976" s="812"/>
      <c r="AE976" s="812"/>
      <c r="AF976" s="812"/>
      <c r="AG976" s="810"/>
      <c r="AH976" s="969"/>
      <c r="AI976" s="969"/>
    </row>
    <row r="977" spans="2:35" x14ac:dyDescent="0.2">
      <c r="B977" s="1554"/>
      <c r="C977" s="1556"/>
      <c r="D977" s="1559"/>
      <c r="E977" s="1559"/>
      <c r="F977" s="1561"/>
      <c r="G977" s="1563"/>
      <c r="H977" s="808" t="s">
        <v>559</v>
      </c>
      <c r="I977" s="1370"/>
      <c r="J977" s="803"/>
      <c r="K977" s="807" t="s">
        <v>649</v>
      </c>
      <c r="L977" s="803"/>
      <c r="M977" s="803"/>
      <c r="N977" s="821" t="str">
        <f t="shared" si="144"/>
        <v/>
      </c>
      <c r="O977" s="803"/>
      <c r="P977" s="803"/>
      <c r="Q977" s="803"/>
      <c r="R977" s="821" t="str">
        <f t="shared" si="152"/>
        <v/>
      </c>
      <c r="S977" s="821" t="str">
        <f t="shared" si="153"/>
        <v/>
      </c>
      <c r="T977" s="803"/>
      <c r="U977" s="803"/>
      <c r="V977" s="803"/>
      <c r="W977" s="803"/>
      <c r="X977" s="803"/>
      <c r="Y977" s="803"/>
      <c r="Z977" s="803"/>
      <c r="AA977" s="803"/>
      <c r="AB977" s="803"/>
      <c r="AC977" s="803"/>
      <c r="AD977" s="803"/>
      <c r="AE977" s="803"/>
      <c r="AF977" s="803"/>
      <c r="AG977" s="805"/>
      <c r="AH977" s="969"/>
      <c r="AI977" s="969"/>
    </row>
    <row r="978" spans="2:35" x14ac:dyDescent="0.2">
      <c r="B978" s="1565" t="s">
        <v>102</v>
      </c>
      <c r="C978" s="1567" t="s">
        <v>104</v>
      </c>
      <c r="D978" s="1569" t="s">
        <v>87</v>
      </c>
      <c r="E978" s="1570"/>
      <c r="F978" s="1572" t="s">
        <v>196</v>
      </c>
      <c r="G978" s="1570" t="s">
        <v>686</v>
      </c>
      <c r="H978" s="801">
        <v>2010</v>
      </c>
      <c r="I978" s="1370"/>
      <c r="J978" s="802">
        <v>75</v>
      </c>
      <c r="K978" s="802">
        <v>75</v>
      </c>
      <c r="L978" s="802">
        <v>75</v>
      </c>
      <c r="M978" s="802"/>
      <c r="N978" s="821">
        <f t="shared" si="144"/>
        <v>75</v>
      </c>
      <c r="O978" s="802">
        <v>75</v>
      </c>
      <c r="P978" s="802"/>
      <c r="Q978" s="802">
        <v>72.900000000000006</v>
      </c>
      <c r="R978" s="821">
        <f t="shared" si="152"/>
        <v>72.88000000000001</v>
      </c>
      <c r="S978" s="821">
        <f t="shared" si="153"/>
        <v>72.5</v>
      </c>
      <c r="T978" s="802"/>
      <c r="U978" s="802">
        <v>71.900000000000006</v>
      </c>
      <c r="V978" s="802"/>
      <c r="W978" s="802">
        <v>71.8</v>
      </c>
      <c r="X978" s="802"/>
      <c r="Y978" s="802">
        <v>71.8</v>
      </c>
      <c r="Z978" s="802">
        <v>71.8</v>
      </c>
      <c r="AA978" s="802">
        <v>71.8</v>
      </c>
      <c r="AB978" s="802">
        <v>71.5</v>
      </c>
      <c r="AC978" s="802">
        <v>70.8</v>
      </c>
      <c r="AD978" s="802">
        <v>69.7</v>
      </c>
      <c r="AE978" s="802">
        <v>68.3</v>
      </c>
      <c r="AF978" s="802">
        <v>66.5</v>
      </c>
      <c r="AG978" s="804">
        <v>64.3</v>
      </c>
      <c r="AH978" s="969"/>
      <c r="AI978" s="969"/>
    </row>
    <row r="979" spans="2:35" x14ac:dyDescent="0.2">
      <c r="B979" s="1566"/>
      <c r="C979" s="1568"/>
      <c r="D979" s="1571"/>
      <c r="E979" s="1386"/>
      <c r="F979" s="1573"/>
      <c r="G979" s="1386"/>
      <c r="H979" s="814" t="s">
        <v>689</v>
      </c>
      <c r="I979" s="1370"/>
      <c r="J979" s="803"/>
      <c r="K979" s="807" t="s">
        <v>649</v>
      </c>
      <c r="L979" s="803"/>
      <c r="M979" s="803"/>
      <c r="N979" s="821" t="str">
        <f t="shared" si="144"/>
        <v/>
      </c>
      <c r="O979" s="803"/>
      <c r="P979" s="803"/>
      <c r="Q979" s="803"/>
      <c r="R979" s="821" t="str">
        <f t="shared" si="152"/>
        <v/>
      </c>
      <c r="S979" s="821" t="str">
        <f t="shared" si="153"/>
        <v/>
      </c>
      <c r="T979" s="803"/>
      <c r="U979" s="803"/>
      <c r="V979" s="803"/>
      <c r="W979" s="803"/>
      <c r="X979" s="803"/>
      <c r="Y979" s="803"/>
      <c r="Z979" s="803"/>
      <c r="AA979" s="803"/>
      <c r="AB979" s="803"/>
      <c r="AC979" s="803"/>
      <c r="AD979" s="803"/>
      <c r="AE979" s="803"/>
      <c r="AF979" s="803"/>
      <c r="AG979" s="805"/>
      <c r="AH979" s="969"/>
      <c r="AI979" s="969"/>
    </row>
    <row r="980" spans="2:35" ht="13.5" thickBot="1" x14ac:dyDescent="0.25">
      <c r="B980" s="593" t="s">
        <v>102</v>
      </c>
      <c r="C980" s="794" t="s">
        <v>696</v>
      </c>
      <c r="D980" s="1412" t="s">
        <v>87</v>
      </c>
      <c r="E980" s="1413"/>
      <c r="F980" s="536" t="s">
        <v>196</v>
      </c>
      <c r="G980" s="628" t="s">
        <v>686</v>
      </c>
      <c r="H980" s="503">
        <v>2013</v>
      </c>
      <c r="I980" s="1371"/>
      <c r="J980" s="504">
        <v>75</v>
      </c>
      <c r="K980" s="504">
        <v>75</v>
      </c>
      <c r="L980" s="504">
        <v>75</v>
      </c>
      <c r="M980" s="504"/>
      <c r="N980" s="823">
        <f t="shared" si="144"/>
        <v>75</v>
      </c>
      <c r="O980" s="504">
        <v>75</v>
      </c>
      <c r="P980" s="504"/>
      <c r="Q980" s="503">
        <v>72.900000000000006</v>
      </c>
      <c r="R980" s="823">
        <f t="shared" si="152"/>
        <v>72.88000000000001</v>
      </c>
      <c r="S980" s="823">
        <f t="shared" si="153"/>
        <v>72.5</v>
      </c>
      <c r="T980" s="503"/>
      <c r="U980" s="503">
        <v>71.900000000000006</v>
      </c>
      <c r="V980" s="503"/>
      <c r="W980" s="503">
        <v>71.8</v>
      </c>
      <c r="X980" s="503"/>
      <c r="Y980" s="503">
        <v>71.8</v>
      </c>
      <c r="Z980" s="503">
        <v>71.8</v>
      </c>
      <c r="AA980" s="503">
        <v>71.8</v>
      </c>
      <c r="AB980" s="503">
        <v>71.5</v>
      </c>
      <c r="AC980" s="503">
        <v>70.8</v>
      </c>
      <c r="AD980" s="503">
        <v>69.7</v>
      </c>
      <c r="AE980" s="503">
        <v>68.3</v>
      </c>
      <c r="AF980" s="503">
        <v>66.5</v>
      </c>
      <c r="AG980" s="818">
        <v>64.3</v>
      </c>
      <c r="AH980" s="970"/>
      <c r="AI980" s="970"/>
    </row>
  </sheetData>
  <mergeCells count="1324">
    <mergeCell ref="B976:B977"/>
    <mergeCell ref="C976:C977"/>
    <mergeCell ref="D976:E977"/>
    <mergeCell ref="F976:F977"/>
    <mergeCell ref="G976:G977"/>
    <mergeCell ref="I976:I980"/>
    <mergeCell ref="B978:B979"/>
    <mergeCell ref="AH949:AH980"/>
    <mergeCell ref="AI949:AI980"/>
    <mergeCell ref="C978:C979"/>
    <mergeCell ref="D978:E979"/>
    <mergeCell ref="F978:F979"/>
    <mergeCell ref="G978:G979"/>
    <mergeCell ref="D980:E980"/>
    <mergeCell ref="K35:K38"/>
    <mergeCell ref="K39:K42"/>
    <mergeCell ref="K43:K47"/>
    <mergeCell ref="G265:G268"/>
    <mergeCell ref="G269:G272"/>
    <mergeCell ref="G273:G276"/>
    <mergeCell ref="G277:G279"/>
    <mergeCell ref="G280:G282"/>
    <mergeCell ref="G293:G296"/>
    <mergeCell ref="G297:G300"/>
    <mergeCell ref="G301:G304"/>
    <mergeCell ref="G305:G307"/>
    <mergeCell ref="G308:G310"/>
    <mergeCell ref="G311:G313"/>
    <mergeCell ref="G321:G324"/>
    <mergeCell ref="G325:G328"/>
    <mergeCell ref="AH518:AH520"/>
    <mergeCell ref="AH146:AH173"/>
    <mergeCell ref="J262:AG262"/>
    <mergeCell ref="J263:AG263"/>
    <mergeCell ref="G220:G222"/>
    <mergeCell ref="G163:G164"/>
    <mergeCell ref="K121:K124"/>
    <mergeCell ref="G125:G128"/>
    <mergeCell ref="G129:G132"/>
    <mergeCell ref="G136:G138"/>
    <mergeCell ref="G139:G141"/>
    <mergeCell ref="G133:G135"/>
    <mergeCell ref="I150:I171"/>
    <mergeCell ref="I121:I142"/>
    <mergeCell ref="AI518:AI520"/>
    <mergeCell ref="AH551:AH553"/>
    <mergeCell ref="AI551:AI553"/>
    <mergeCell ref="G394:G396"/>
    <mergeCell ref="G397:G399"/>
    <mergeCell ref="G437:G440"/>
    <mergeCell ref="G441:G444"/>
    <mergeCell ref="J434:AG434"/>
    <mergeCell ref="AH318:AH343"/>
    <mergeCell ref="AI318:AI343"/>
    <mergeCell ref="AI376:AI401"/>
    <mergeCell ref="AH404:AH429"/>
    <mergeCell ref="AI404:AI429"/>
    <mergeCell ref="AI462:AI487"/>
    <mergeCell ref="J376:AG376"/>
    <mergeCell ref="J377:AG377"/>
    <mergeCell ref="J462:AG462"/>
    <mergeCell ref="J463:AG463"/>
    <mergeCell ref="G549:I549"/>
    <mergeCell ref="J523:AG523"/>
    <mergeCell ref="AH584:AH586"/>
    <mergeCell ref="AI584:AI586"/>
    <mergeCell ref="AH738:AH763"/>
    <mergeCell ref="AI738:AI763"/>
    <mergeCell ref="B622:I623"/>
    <mergeCell ref="D613:E613"/>
    <mergeCell ref="G607:G609"/>
    <mergeCell ref="D609:E609"/>
    <mergeCell ref="G584:G585"/>
    <mergeCell ref="D654:E657"/>
    <mergeCell ref="F654:F657"/>
    <mergeCell ref="B658:B661"/>
    <mergeCell ref="C658:C661"/>
    <mergeCell ref="D658:E661"/>
    <mergeCell ref="F658:F661"/>
    <mergeCell ref="B662:B665"/>
    <mergeCell ref="C662:C665"/>
    <mergeCell ref="D662:E665"/>
    <mergeCell ref="F662:F665"/>
    <mergeCell ref="F759:F761"/>
    <mergeCell ref="D762:E762"/>
    <mergeCell ref="G763:I763"/>
    <mergeCell ref="B738:I739"/>
    <mergeCell ref="C716:C719"/>
    <mergeCell ref="B745:B748"/>
    <mergeCell ref="C745:C748"/>
    <mergeCell ref="G24:G26"/>
    <mergeCell ref="AH769:AH797"/>
    <mergeCell ref="AI769:AI797"/>
    <mergeCell ref="G741:G744"/>
    <mergeCell ref="G745:G748"/>
    <mergeCell ref="G749:G752"/>
    <mergeCell ref="G753:G755"/>
    <mergeCell ref="G756:G758"/>
    <mergeCell ref="G759:G761"/>
    <mergeCell ref="G772:G775"/>
    <mergeCell ref="G776:G779"/>
    <mergeCell ref="G780:G783"/>
    <mergeCell ref="G784:G786"/>
    <mergeCell ref="G787:G789"/>
    <mergeCell ref="G790:G792"/>
    <mergeCell ref="AH764:AH766"/>
    <mergeCell ref="AI764:AI766"/>
    <mergeCell ref="G764:G765"/>
    <mergeCell ref="G795:G796"/>
    <mergeCell ref="G379:G382"/>
    <mergeCell ref="G383:G386"/>
    <mergeCell ref="G387:G390"/>
    <mergeCell ref="G391:G393"/>
    <mergeCell ref="I592:I613"/>
    <mergeCell ref="J622:AG622"/>
    <mergeCell ref="J623:AG623"/>
    <mergeCell ref="I654:I675"/>
    <mergeCell ref="AH680:AH706"/>
    <mergeCell ref="AI680:AI706"/>
    <mergeCell ref="AH589:AH614"/>
    <mergeCell ref="AH622:AH648"/>
    <mergeCell ref="AI622:AI648"/>
    <mergeCell ref="G826:G827"/>
    <mergeCell ref="G480:G482"/>
    <mergeCell ref="G483:G485"/>
    <mergeCell ref="G494:G497"/>
    <mergeCell ref="G498:G501"/>
    <mergeCell ref="G502:G505"/>
    <mergeCell ref="G506:G508"/>
    <mergeCell ref="G509:G511"/>
    <mergeCell ref="G512:G514"/>
    <mergeCell ref="G527:G530"/>
    <mergeCell ref="G531:G534"/>
    <mergeCell ref="G535:G538"/>
    <mergeCell ref="G539:G541"/>
    <mergeCell ref="G542:G544"/>
    <mergeCell ref="G545:G547"/>
    <mergeCell ref="G560:G563"/>
    <mergeCell ref="G564:G567"/>
    <mergeCell ref="G568:G571"/>
    <mergeCell ref="G551:G552"/>
    <mergeCell ref="G518:G519"/>
    <mergeCell ref="G517:V517"/>
    <mergeCell ref="I518:I520"/>
    <mergeCell ref="G516:I516"/>
    <mergeCell ref="K803:L806"/>
    <mergeCell ref="J738:AG738"/>
    <mergeCell ref="B763:F763"/>
    <mergeCell ref="J739:AG739"/>
    <mergeCell ref="D740:E740"/>
    <mergeCell ref="B741:B744"/>
    <mergeCell ref="C741:C744"/>
    <mergeCell ref="D741:E744"/>
    <mergeCell ref="B826:B827"/>
    <mergeCell ref="C826:C827"/>
    <mergeCell ref="D826:E827"/>
    <mergeCell ref="F826:F827"/>
    <mergeCell ref="I826:I828"/>
    <mergeCell ref="D828:E828"/>
    <mergeCell ref="B821:B823"/>
    <mergeCell ref="C821:C823"/>
    <mergeCell ref="D821:E823"/>
    <mergeCell ref="F821:F823"/>
    <mergeCell ref="D824:E824"/>
    <mergeCell ref="G825:I825"/>
    <mergeCell ref="B800:I801"/>
    <mergeCell ref="J800:AG800"/>
    <mergeCell ref="J801:AG801"/>
    <mergeCell ref="D802:E802"/>
    <mergeCell ref="K807:L810"/>
    <mergeCell ref="K811:L814"/>
    <mergeCell ref="K815:L817"/>
    <mergeCell ref="K818:L820"/>
    <mergeCell ref="I741:I762"/>
    <mergeCell ref="K821:L823"/>
    <mergeCell ref="B825:F825"/>
    <mergeCell ref="F756:F758"/>
    <mergeCell ref="B759:B761"/>
    <mergeCell ref="B640:B642"/>
    <mergeCell ref="C640:C642"/>
    <mergeCell ref="D640:E642"/>
    <mergeCell ref="B691:B694"/>
    <mergeCell ref="G691:G694"/>
    <mergeCell ref="B712:B715"/>
    <mergeCell ref="B815:B817"/>
    <mergeCell ref="C815:C817"/>
    <mergeCell ref="D815:E817"/>
    <mergeCell ref="B749:B752"/>
    <mergeCell ref="C749:C752"/>
    <mergeCell ref="D749:E752"/>
    <mergeCell ref="F749:F752"/>
    <mergeCell ref="B753:B755"/>
    <mergeCell ref="D753:E755"/>
    <mergeCell ref="F753:F755"/>
    <mergeCell ref="B756:B758"/>
    <mergeCell ref="C756:C758"/>
    <mergeCell ref="D756:E758"/>
    <mergeCell ref="C753:C755"/>
    <mergeCell ref="D793:E793"/>
    <mergeCell ref="D764:E765"/>
    <mergeCell ref="F764:F765"/>
    <mergeCell ref="F815:F817"/>
    <mergeCell ref="C790:C792"/>
    <mergeCell ref="D790:E792"/>
    <mergeCell ref="F790:F792"/>
    <mergeCell ref="D766:E766"/>
    <mergeCell ref="D669:E671"/>
    <mergeCell ref="F669:F671"/>
    <mergeCell ref="C759:C761"/>
    <mergeCell ref="D759:E761"/>
    <mergeCell ref="C712:C715"/>
    <mergeCell ref="D712:E715"/>
    <mergeCell ref="F712:F715"/>
    <mergeCell ref="C807:C810"/>
    <mergeCell ref="D807:E810"/>
    <mergeCell ref="B769:I770"/>
    <mergeCell ref="G712:G715"/>
    <mergeCell ref="D716:E719"/>
    <mergeCell ref="G687:G690"/>
    <mergeCell ref="D745:E748"/>
    <mergeCell ref="F745:F748"/>
    <mergeCell ref="B666:B668"/>
    <mergeCell ref="C666:C668"/>
    <mergeCell ref="B669:B671"/>
    <mergeCell ref="C669:C671"/>
    <mergeCell ref="G666:G668"/>
    <mergeCell ref="G669:G671"/>
    <mergeCell ref="D666:E668"/>
    <mergeCell ref="B672:B674"/>
    <mergeCell ref="C672:C674"/>
    <mergeCell ref="I764:I766"/>
    <mergeCell ref="B764:B765"/>
    <mergeCell ref="C764:C765"/>
    <mergeCell ref="B803:B806"/>
    <mergeCell ref="C803:C806"/>
    <mergeCell ref="D803:E806"/>
    <mergeCell ref="F741:F744"/>
    <mergeCell ref="B794:F794"/>
    <mergeCell ref="G794:I794"/>
    <mergeCell ref="B795:B796"/>
    <mergeCell ref="C795:C796"/>
    <mergeCell ref="D795:E796"/>
    <mergeCell ref="F795:F796"/>
    <mergeCell ref="I795:I797"/>
    <mergeCell ref="D797:E797"/>
    <mergeCell ref="F803:F806"/>
    <mergeCell ref="I803:I824"/>
    <mergeCell ref="B807:B810"/>
    <mergeCell ref="B716:B719"/>
    <mergeCell ref="B720:B723"/>
    <mergeCell ref="C720:C723"/>
    <mergeCell ref="D720:E723"/>
    <mergeCell ref="F720:F723"/>
    <mergeCell ref="AH651:AH677"/>
    <mergeCell ref="AI651:AI677"/>
    <mergeCell ref="AI589:AI614"/>
    <mergeCell ref="D672:E674"/>
    <mergeCell ref="F672:F674"/>
    <mergeCell ref="D675:E675"/>
    <mergeCell ref="G676:I676"/>
    <mergeCell ref="G672:G674"/>
    <mergeCell ref="G677:V677"/>
    <mergeCell ref="G625:G628"/>
    <mergeCell ref="G629:G632"/>
    <mergeCell ref="G633:G636"/>
    <mergeCell ref="G637:G639"/>
    <mergeCell ref="G640:G642"/>
    <mergeCell ref="G643:G645"/>
    <mergeCell ref="G654:G657"/>
    <mergeCell ref="G658:G661"/>
    <mergeCell ref="G662:G665"/>
    <mergeCell ref="F637:F639"/>
    <mergeCell ref="F666:F668"/>
    <mergeCell ref="G647:I647"/>
    <mergeCell ref="G648:V648"/>
    <mergeCell ref="B651:I652"/>
    <mergeCell ref="J651:AG651"/>
    <mergeCell ref="J652:AG652"/>
    <mergeCell ref="B654:B657"/>
    <mergeCell ref="C654:C657"/>
    <mergeCell ref="G592:G595"/>
    <mergeCell ref="B637:B639"/>
    <mergeCell ref="C637:C639"/>
    <mergeCell ref="D637:E639"/>
    <mergeCell ref="D646:E646"/>
    <mergeCell ref="AH3:AH29"/>
    <mergeCell ref="AI3:AI29"/>
    <mergeCell ref="D653:E653"/>
    <mergeCell ref="F640:F642"/>
    <mergeCell ref="B643:B645"/>
    <mergeCell ref="C643:C645"/>
    <mergeCell ref="D643:E645"/>
    <mergeCell ref="I625:I646"/>
    <mergeCell ref="B633:B636"/>
    <mergeCell ref="C633:C636"/>
    <mergeCell ref="D633:E636"/>
    <mergeCell ref="F633:F636"/>
    <mergeCell ref="AH262:AH287"/>
    <mergeCell ref="AH376:AH401"/>
    <mergeCell ref="AH462:AH487"/>
    <mergeCell ref="F643:F645"/>
    <mergeCell ref="AH205:AH230"/>
    <mergeCell ref="AH434:AH459"/>
    <mergeCell ref="AI434:AI459"/>
    <mergeCell ref="AI262:AI287"/>
    <mergeCell ref="AH290:AH315"/>
    <mergeCell ref="AI290:AI315"/>
    <mergeCell ref="AI32:AI57"/>
    <mergeCell ref="G329:G332"/>
    <mergeCell ref="F539:F541"/>
    <mergeCell ref="B527:B530"/>
    <mergeCell ref="C529:C530"/>
    <mergeCell ref="D515:E515"/>
    <mergeCell ref="AI118:AI143"/>
    <mergeCell ref="AI205:AI230"/>
    <mergeCell ref="AH32:AH57"/>
    <mergeCell ref="AH118:AH143"/>
    <mergeCell ref="AI146:AI173"/>
    <mergeCell ref="AH89:AH115"/>
    <mergeCell ref="AI89:AI115"/>
    <mergeCell ref="AH60:AH86"/>
    <mergeCell ref="AI60:AI86"/>
    <mergeCell ref="AH176:AH202"/>
    <mergeCell ref="AI176:AI202"/>
    <mergeCell ref="D624:E624"/>
    <mergeCell ref="B596:B599"/>
    <mergeCell ref="C596:C599"/>
    <mergeCell ref="D596:E599"/>
    <mergeCell ref="F596:F599"/>
    <mergeCell ref="G596:G599"/>
    <mergeCell ref="B600:B603"/>
    <mergeCell ref="C600:C603"/>
    <mergeCell ref="D600:E603"/>
    <mergeCell ref="F600:F603"/>
    <mergeCell ref="G600:G603"/>
    <mergeCell ref="B592:B595"/>
    <mergeCell ref="C592:C595"/>
    <mergeCell ref="G333:G335"/>
    <mergeCell ref="G336:G338"/>
    <mergeCell ref="G339:G341"/>
    <mergeCell ref="G487:I487"/>
    <mergeCell ref="C308:C310"/>
    <mergeCell ref="D308:E310"/>
    <mergeCell ref="D581:E581"/>
    <mergeCell ref="G583:V583"/>
    <mergeCell ref="F572:F574"/>
    <mergeCell ref="C570:C571"/>
    <mergeCell ref="J318:AG318"/>
    <mergeCell ref="J319:AG319"/>
    <mergeCell ref="B629:B632"/>
    <mergeCell ref="C629:C632"/>
    <mergeCell ref="D629:E632"/>
    <mergeCell ref="F629:F632"/>
    <mergeCell ref="C625:C628"/>
    <mergeCell ref="B506:B508"/>
    <mergeCell ref="D498:E501"/>
    <mergeCell ref="C500:C501"/>
    <mergeCell ref="C502:C503"/>
    <mergeCell ref="C504:C505"/>
    <mergeCell ref="D506:E508"/>
    <mergeCell ref="F506:F508"/>
    <mergeCell ref="B477:B479"/>
    <mergeCell ref="D477:E479"/>
    <mergeCell ref="D592:E595"/>
    <mergeCell ref="F592:F595"/>
    <mergeCell ref="B625:B628"/>
    <mergeCell ref="D512:E514"/>
    <mergeCell ref="D625:E628"/>
    <mergeCell ref="F625:F628"/>
    <mergeCell ref="B604:B606"/>
    <mergeCell ref="C604:C606"/>
    <mergeCell ref="D604:E606"/>
    <mergeCell ref="F604:F606"/>
    <mergeCell ref="B293:B296"/>
    <mergeCell ref="C293:C296"/>
    <mergeCell ref="D293:E296"/>
    <mergeCell ref="G604:G606"/>
    <mergeCell ref="B610:B612"/>
    <mergeCell ref="C610:C612"/>
    <mergeCell ref="D610:E612"/>
    <mergeCell ref="F610:F612"/>
    <mergeCell ref="G610:G612"/>
    <mergeCell ref="B607:B608"/>
    <mergeCell ref="C607:C608"/>
    <mergeCell ref="D607:E608"/>
    <mergeCell ref="F607:F609"/>
    <mergeCell ref="D407:E410"/>
    <mergeCell ref="D400:E400"/>
    <mergeCell ref="D391:E393"/>
    <mergeCell ref="D383:E386"/>
    <mergeCell ref="G358:G361"/>
    <mergeCell ref="G365:G367"/>
    <mergeCell ref="G368:G370"/>
    <mergeCell ref="G362:G364"/>
    <mergeCell ref="J220:K222"/>
    <mergeCell ref="J223:K225"/>
    <mergeCell ref="J226:K228"/>
    <mergeCell ref="D301:E304"/>
    <mergeCell ref="B297:B300"/>
    <mergeCell ref="C297:C300"/>
    <mergeCell ref="D297:E300"/>
    <mergeCell ref="C311:C313"/>
    <mergeCell ref="D311:E313"/>
    <mergeCell ref="F311:F313"/>
    <mergeCell ref="D258:E258"/>
    <mergeCell ref="B350:B353"/>
    <mergeCell ref="C350:C353"/>
    <mergeCell ref="D350:E353"/>
    <mergeCell ref="D342:E342"/>
    <mergeCell ref="B333:B335"/>
    <mergeCell ref="D333:E335"/>
    <mergeCell ref="C333:C335"/>
    <mergeCell ref="D314:E314"/>
    <mergeCell ref="B329:B332"/>
    <mergeCell ref="C329:C332"/>
    <mergeCell ref="D329:E332"/>
    <mergeCell ref="B305:B307"/>
    <mergeCell ref="D305:E307"/>
    <mergeCell ref="C305:C307"/>
    <mergeCell ref="B336:B338"/>
    <mergeCell ref="B339:B341"/>
    <mergeCell ref="B325:B328"/>
    <mergeCell ref="F301:F304"/>
    <mergeCell ref="D321:E324"/>
    <mergeCell ref="F339:F341"/>
    <mergeCell ref="D283:E285"/>
    <mergeCell ref="B223:B225"/>
    <mergeCell ref="C223:C225"/>
    <mergeCell ref="D223:E225"/>
    <mergeCell ref="F223:F225"/>
    <mergeCell ref="G223:G225"/>
    <mergeCell ref="B237:B240"/>
    <mergeCell ref="C237:C240"/>
    <mergeCell ref="D237:E240"/>
    <mergeCell ref="F237:F240"/>
    <mergeCell ref="G226:G228"/>
    <mergeCell ref="D229:E229"/>
    <mergeCell ref="B226:B228"/>
    <mergeCell ref="C226:C228"/>
    <mergeCell ref="G237:G240"/>
    <mergeCell ref="D226:E228"/>
    <mergeCell ref="F226:F228"/>
    <mergeCell ref="I237:I258"/>
    <mergeCell ref="G252:G254"/>
    <mergeCell ref="F252:F254"/>
    <mergeCell ref="B216:B219"/>
    <mergeCell ref="C216:C219"/>
    <mergeCell ref="D216:E219"/>
    <mergeCell ref="F216:F219"/>
    <mergeCell ref="G216:G219"/>
    <mergeCell ref="B255:B257"/>
    <mergeCell ref="C255:C257"/>
    <mergeCell ref="D255:E257"/>
    <mergeCell ref="B241:B244"/>
    <mergeCell ref="C241:C244"/>
    <mergeCell ref="D241:E244"/>
    <mergeCell ref="F241:F244"/>
    <mergeCell ref="G241:G244"/>
    <mergeCell ref="B220:B222"/>
    <mergeCell ref="C220:C222"/>
    <mergeCell ref="D220:E222"/>
    <mergeCell ref="F220:F222"/>
    <mergeCell ref="B245:B248"/>
    <mergeCell ref="C245:C248"/>
    <mergeCell ref="D245:E248"/>
    <mergeCell ref="F245:F248"/>
    <mergeCell ref="G245:G248"/>
    <mergeCell ref="B249:B251"/>
    <mergeCell ref="C249:C251"/>
    <mergeCell ref="D249:E251"/>
    <mergeCell ref="F249:F251"/>
    <mergeCell ref="G249:G251"/>
    <mergeCell ref="F255:F257"/>
    <mergeCell ref="G255:G257"/>
    <mergeCell ref="B252:B254"/>
    <mergeCell ref="C252:C254"/>
    <mergeCell ref="D252:E254"/>
    <mergeCell ref="C168:C170"/>
    <mergeCell ref="D168:E170"/>
    <mergeCell ref="D171:E171"/>
    <mergeCell ref="F168:F170"/>
    <mergeCell ref="F180:F183"/>
    <mergeCell ref="G188:G191"/>
    <mergeCell ref="G168:G170"/>
    <mergeCell ref="B168:B170"/>
    <mergeCell ref="B208:B211"/>
    <mergeCell ref="C208:C211"/>
    <mergeCell ref="D208:E211"/>
    <mergeCell ref="F208:F211"/>
    <mergeCell ref="G208:G211"/>
    <mergeCell ref="B212:B215"/>
    <mergeCell ref="C212:C215"/>
    <mergeCell ref="D212:E215"/>
    <mergeCell ref="F212:F215"/>
    <mergeCell ref="G212:G215"/>
    <mergeCell ref="B154:B157"/>
    <mergeCell ref="C154:C157"/>
    <mergeCell ref="I180:I201"/>
    <mergeCell ref="B184:B187"/>
    <mergeCell ref="C184:C187"/>
    <mergeCell ref="D184:E187"/>
    <mergeCell ref="F184:F187"/>
    <mergeCell ref="G184:G187"/>
    <mergeCell ref="B188:B191"/>
    <mergeCell ref="B180:B183"/>
    <mergeCell ref="C180:C183"/>
    <mergeCell ref="D180:E183"/>
    <mergeCell ref="B195:B197"/>
    <mergeCell ref="C195:C197"/>
    <mergeCell ref="D195:E197"/>
    <mergeCell ref="F195:F197"/>
    <mergeCell ref="D201:E201"/>
    <mergeCell ref="G195:G197"/>
    <mergeCell ref="B198:B200"/>
    <mergeCell ref="B192:B194"/>
    <mergeCell ref="D192:E194"/>
    <mergeCell ref="F192:F194"/>
    <mergeCell ref="G192:G194"/>
    <mergeCell ref="C193:C194"/>
    <mergeCell ref="C188:C191"/>
    <mergeCell ref="D188:E191"/>
    <mergeCell ref="F188:F191"/>
    <mergeCell ref="G180:G183"/>
    <mergeCell ref="C198:C200"/>
    <mergeCell ref="D198:E200"/>
    <mergeCell ref="F198:F200"/>
    <mergeCell ref="G198:G200"/>
    <mergeCell ref="G283:G285"/>
    <mergeCell ref="F354:F357"/>
    <mergeCell ref="G354:G357"/>
    <mergeCell ref="F129:F132"/>
    <mergeCell ref="G150:G153"/>
    <mergeCell ref="D136:E138"/>
    <mergeCell ref="F154:F157"/>
    <mergeCell ref="G154:G157"/>
    <mergeCell ref="C101:C104"/>
    <mergeCell ref="F139:F141"/>
    <mergeCell ref="B136:B138"/>
    <mergeCell ref="C136:C138"/>
    <mergeCell ref="F136:F138"/>
    <mergeCell ref="D133:E135"/>
    <mergeCell ref="F133:F135"/>
    <mergeCell ref="C121:C124"/>
    <mergeCell ref="D121:E124"/>
    <mergeCell ref="B165:B167"/>
    <mergeCell ref="C165:C167"/>
    <mergeCell ref="D165:E167"/>
    <mergeCell ref="F165:F167"/>
    <mergeCell ref="G165:G167"/>
    <mergeCell ref="B134:B135"/>
    <mergeCell ref="F150:F153"/>
    <mergeCell ref="B125:B128"/>
    <mergeCell ref="B129:B132"/>
    <mergeCell ref="B150:B153"/>
    <mergeCell ref="B163:B164"/>
    <mergeCell ref="C163:C164"/>
    <mergeCell ref="D163:E164"/>
    <mergeCell ref="F158:F161"/>
    <mergeCell ref="G158:G161"/>
    <mergeCell ref="G39:G42"/>
    <mergeCell ref="G47:G49"/>
    <mergeCell ref="G79:G81"/>
    <mergeCell ref="D72:E75"/>
    <mergeCell ref="F72:F75"/>
    <mergeCell ref="D85:E85"/>
    <mergeCell ref="G93:G96"/>
    <mergeCell ref="F163:F164"/>
    <mergeCell ref="C108:C110"/>
    <mergeCell ref="D108:E110"/>
    <mergeCell ref="C53:C55"/>
    <mergeCell ref="D53:E55"/>
    <mergeCell ref="F53:F55"/>
    <mergeCell ref="G53:G55"/>
    <mergeCell ref="G64:G67"/>
    <mergeCell ref="C82:C84"/>
    <mergeCell ref="D82:E84"/>
    <mergeCell ref="F82:F84"/>
    <mergeCell ref="G82:G84"/>
    <mergeCell ref="C68:C71"/>
    <mergeCell ref="D68:E71"/>
    <mergeCell ref="C125:C128"/>
    <mergeCell ref="D125:E128"/>
    <mergeCell ref="F125:F128"/>
    <mergeCell ref="F121:F124"/>
    <mergeCell ref="G121:G124"/>
    <mergeCell ref="C129:C132"/>
    <mergeCell ref="D162:E162"/>
    <mergeCell ref="F68:F71"/>
    <mergeCell ref="G68:G71"/>
    <mergeCell ref="C72:C75"/>
    <mergeCell ref="G72:G75"/>
    <mergeCell ref="F97:F100"/>
    <mergeCell ref="G50:G52"/>
    <mergeCell ref="C50:C52"/>
    <mergeCell ref="F47:F49"/>
    <mergeCell ref="D56:E56"/>
    <mergeCell ref="D50:E52"/>
    <mergeCell ref="F50:F52"/>
    <mergeCell ref="B53:B55"/>
    <mergeCell ref="B82:B84"/>
    <mergeCell ref="B68:B71"/>
    <mergeCell ref="B72:B75"/>
    <mergeCell ref="B76:B78"/>
    <mergeCell ref="C76:C78"/>
    <mergeCell ref="D76:E78"/>
    <mergeCell ref="F76:F78"/>
    <mergeCell ref="G76:G78"/>
    <mergeCell ref="B79:B81"/>
    <mergeCell ref="F509:F511"/>
    <mergeCell ref="F422:F424"/>
    <mergeCell ref="D142:E142"/>
    <mergeCell ref="F108:F110"/>
    <mergeCell ref="D101:E104"/>
    <mergeCell ref="C43:C46"/>
    <mergeCell ref="D264:E264"/>
    <mergeCell ref="D129:E132"/>
    <mergeCell ref="G97:G100"/>
    <mergeCell ref="G108:G110"/>
    <mergeCell ref="B111:B113"/>
    <mergeCell ref="C111:C113"/>
    <mergeCell ref="B512:B514"/>
    <mergeCell ref="D394:E396"/>
    <mergeCell ref="C509:C510"/>
    <mergeCell ref="D111:E113"/>
    <mergeCell ref="F111:F113"/>
    <mergeCell ref="G111:G113"/>
    <mergeCell ref="G101:G104"/>
    <mergeCell ref="B105:B107"/>
    <mergeCell ref="C105:C107"/>
    <mergeCell ref="D105:E107"/>
    <mergeCell ref="F105:F107"/>
    <mergeCell ref="G105:G107"/>
    <mergeCell ref="B108:B110"/>
    <mergeCell ref="D154:E157"/>
    <mergeCell ref="B509:B510"/>
    <mergeCell ref="C506:C507"/>
    <mergeCell ref="F477:F479"/>
    <mergeCell ref="B483:B485"/>
    <mergeCell ref="C483:C485"/>
    <mergeCell ref="G43:G46"/>
    <mergeCell ref="D483:E485"/>
    <mergeCell ref="D486:E486"/>
    <mergeCell ref="F483:F485"/>
    <mergeCell ref="B494:B497"/>
    <mergeCell ref="B498:B501"/>
    <mergeCell ref="B441:B444"/>
    <mergeCell ref="C469:C472"/>
    <mergeCell ref="D493:E493"/>
    <mergeCell ref="D464:E464"/>
    <mergeCell ref="C478:C479"/>
    <mergeCell ref="B473:B476"/>
    <mergeCell ref="C473:C476"/>
    <mergeCell ref="D473:E476"/>
    <mergeCell ref="F473:F476"/>
    <mergeCell ref="B469:B472"/>
    <mergeCell ref="F407:F410"/>
    <mergeCell ref="G287:I287"/>
    <mergeCell ref="G459:I459"/>
    <mergeCell ref="I465:I486"/>
    <mergeCell ref="I494:I515"/>
    <mergeCell ref="F394:F396"/>
    <mergeCell ref="F383:F386"/>
    <mergeCell ref="G407:G410"/>
    <mergeCell ref="I407:I428"/>
    <mergeCell ref="F411:F414"/>
    <mergeCell ref="G411:G414"/>
    <mergeCell ref="F415:F418"/>
    <mergeCell ref="G415:G418"/>
    <mergeCell ref="F419:F421"/>
    <mergeCell ref="G419:G421"/>
    <mergeCell ref="G422:G424"/>
    <mergeCell ref="G425:G427"/>
    <mergeCell ref="D509:E511"/>
    <mergeCell ref="F494:F497"/>
    <mergeCell ref="F498:F501"/>
    <mergeCell ref="F502:F505"/>
    <mergeCell ref="C562:C563"/>
    <mergeCell ref="D564:E567"/>
    <mergeCell ref="B560:B561"/>
    <mergeCell ref="B564:B565"/>
    <mergeCell ref="C564:C565"/>
    <mergeCell ref="B556:I558"/>
    <mergeCell ref="G572:G574"/>
    <mergeCell ref="G575:G577"/>
    <mergeCell ref="G578:G580"/>
    <mergeCell ref="D560:E563"/>
    <mergeCell ref="F564:F567"/>
    <mergeCell ref="B568:B571"/>
    <mergeCell ref="B578:B580"/>
    <mergeCell ref="C578:C580"/>
    <mergeCell ref="D578:E580"/>
    <mergeCell ref="F578:F580"/>
    <mergeCell ref="C575:C576"/>
    <mergeCell ref="D575:E577"/>
    <mergeCell ref="F575:F577"/>
    <mergeCell ref="B575:B576"/>
    <mergeCell ref="C560:C561"/>
    <mergeCell ref="D568:E571"/>
    <mergeCell ref="D539:E541"/>
    <mergeCell ref="D548:E548"/>
    <mergeCell ref="F545:F547"/>
    <mergeCell ref="C542:C543"/>
    <mergeCell ref="D542:E544"/>
    <mergeCell ref="F542:F544"/>
    <mergeCell ref="J557:AG558"/>
    <mergeCell ref="J556:AG556"/>
    <mergeCell ref="C531:C532"/>
    <mergeCell ref="C533:C534"/>
    <mergeCell ref="D527:E530"/>
    <mergeCell ref="F527:F530"/>
    <mergeCell ref="J524:AG525"/>
    <mergeCell ref="D526:E526"/>
    <mergeCell ref="B523:I525"/>
    <mergeCell ref="G550:V550"/>
    <mergeCell ref="B545:B547"/>
    <mergeCell ref="C545:C547"/>
    <mergeCell ref="D545:E547"/>
    <mergeCell ref="B531:B534"/>
    <mergeCell ref="C535:C536"/>
    <mergeCell ref="I527:I548"/>
    <mergeCell ref="B518:B519"/>
    <mergeCell ref="C518:C519"/>
    <mergeCell ref="D518:E519"/>
    <mergeCell ref="B535:B538"/>
    <mergeCell ref="D535:E538"/>
    <mergeCell ref="F535:F538"/>
    <mergeCell ref="D531:E534"/>
    <mergeCell ref="F531:F534"/>
    <mergeCell ref="C527:C528"/>
    <mergeCell ref="F518:F519"/>
    <mergeCell ref="D520:E520"/>
    <mergeCell ref="I551:I553"/>
    <mergeCell ref="J435:AG435"/>
    <mergeCell ref="F452:F454"/>
    <mergeCell ref="D449:E451"/>
    <mergeCell ref="F449:F451"/>
    <mergeCell ref="C407:C410"/>
    <mergeCell ref="D441:E444"/>
    <mergeCell ref="G445:G448"/>
    <mergeCell ref="G449:G451"/>
    <mergeCell ref="G452:G454"/>
    <mergeCell ref="F425:F427"/>
    <mergeCell ref="F336:F338"/>
    <mergeCell ref="C336:C338"/>
    <mergeCell ref="F397:F399"/>
    <mergeCell ref="F391:F393"/>
    <mergeCell ref="C392:C393"/>
    <mergeCell ref="C354:C357"/>
    <mergeCell ref="D354:E357"/>
    <mergeCell ref="G350:G353"/>
    <mergeCell ref="I350:I371"/>
    <mergeCell ref="G343:I343"/>
    <mergeCell ref="F350:F353"/>
    <mergeCell ref="F362:F364"/>
    <mergeCell ref="I321:I342"/>
    <mergeCell ref="F333:F334"/>
    <mergeCell ref="C368:C370"/>
    <mergeCell ref="C445:C448"/>
    <mergeCell ref="D445:E448"/>
    <mergeCell ref="C437:C440"/>
    <mergeCell ref="D437:E440"/>
    <mergeCell ref="C441:C444"/>
    <mergeCell ref="I437:I458"/>
    <mergeCell ref="F445:F448"/>
    <mergeCell ref="F293:F296"/>
    <mergeCell ref="B308:B310"/>
    <mergeCell ref="F305:F306"/>
    <mergeCell ref="D336:E338"/>
    <mergeCell ref="J290:AG290"/>
    <mergeCell ref="J291:AG291"/>
    <mergeCell ref="D292:E292"/>
    <mergeCell ref="G315:I315"/>
    <mergeCell ref="F329:F332"/>
    <mergeCell ref="F321:F324"/>
    <mergeCell ref="D365:E367"/>
    <mergeCell ref="F365:F367"/>
    <mergeCell ref="D368:E370"/>
    <mergeCell ref="F368:F370"/>
    <mergeCell ref="B354:B357"/>
    <mergeCell ref="B321:B324"/>
    <mergeCell ref="B301:B304"/>
    <mergeCell ref="D320:E320"/>
    <mergeCell ref="C325:C328"/>
    <mergeCell ref="D325:E328"/>
    <mergeCell ref="F325:F328"/>
    <mergeCell ref="C321:C324"/>
    <mergeCell ref="I293:I314"/>
    <mergeCell ref="B318:I319"/>
    <mergeCell ref="B311:B313"/>
    <mergeCell ref="C301:C304"/>
    <mergeCell ref="C339:C341"/>
    <mergeCell ref="D339:E341"/>
    <mergeCell ref="B368:B370"/>
    <mergeCell ref="B365:B367"/>
    <mergeCell ref="C365:C367"/>
    <mergeCell ref="D358:E361"/>
    <mergeCell ref="B277:B279"/>
    <mergeCell ref="C277:C279"/>
    <mergeCell ref="D277:E279"/>
    <mergeCell ref="F277:F279"/>
    <mergeCell ref="F269:F272"/>
    <mergeCell ref="B273:B276"/>
    <mergeCell ref="C273:C276"/>
    <mergeCell ref="D273:E276"/>
    <mergeCell ref="F273:F276"/>
    <mergeCell ref="D286:E286"/>
    <mergeCell ref="B283:B285"/>
    <mergeCell ref="C283:C285"/>
    <mergeCell ref="D280:E282"/>
    <mergeCell ref="F283:F285"/>
    <mergeCell ref="B280:B282"/>
    <mergeCell ref="C280:C282"/>
    <mergeCell ref="F280:F282"/>
    <mergeCell ref="C24:C26"/>
    <mergeCell ref="D24:E26"/>
    <mergeCell ref="F24:F26"/>
    <mergeCell ref="D27:E27"/>
    <mergeCell ref="G28:I28"/>
    <mergeCell ref="I6:I27"/>
    <mergeCell ref="B43:B46"/>
    <mergeCell ref="B262:I263"/>
    <mergeCell ref="G29:V29"/>
    <mergeCell ref="I35:I41"/>
    <mergeCell ref="B48:B49"/>
    <mergeCell ref="B35:B38"/>
    <mergeCell ref="C35:C38"/>
    <mergeCell ref="D35:E38"/>
    <mergeCell ref="F35:F38"/>
    <mergeCell ref="G35:G38"/>
    <mergeCell ref="F43:F46"/>
    <mergeCell ref="C48:C49"/>
    <mergeCell ref="B39:B42"/>
    <mergeCell ref="C39:C42"/>
    <mergeCell ref="D93:E96"/>
    <mergeCell ref="B121:B124"/>
    <mergeCell ref="D39:E42"/>
    <mergeCell ref="I64:I85"/>
    <mergeCell ref="B158:B161"/>
    <mergeCell ref="C158:C161"/>
    <mergeCell ref="D158:E161"/>
    <mergeCell ref="C150:C153"/>
    <mergeCell ref="D150:E153"/>
    <mergeCell ref="B139:B141"/>
    <mergeCell ref="C139:C141"/>
    <mergeCell ref="D139:E141"/>
    <mergeCell ref="B24:B26"/>
    <mergeCell ref="D47:E49"/>
    <mergeCell ref="I42:I56"/>
    <mergeCell ref="J3:AG3"/>
    <mergeCell ref="J4:AG4"/>
    <mergeCell ref="D5:E5"/>
    <mergeCell ref="B3:I4"/>
    <mergeCell ref="C21:C23"/>
    <mergeCell ref="D21:E23"/>
    <mergeCell ref="D19:E20"/>
    <mergeCell ref="D18:E18"/>
    <mergeCell ref="B6:B9"/>
    <mergeCell ref="C6:C9"/>
    <mergeCell ref="D6:E9"/>
    <mergeCell ref="F6:F9"/>
    <mergeCell ref="B10:B13"/>
    <mergeCell ref="C10:C13"/>
    <mergeCell ref="D10:E13"/>
    <mergeCell ref="F10:F13"/>
    <mergeCell ref="C14:C17"/>
    <mergeCell ref="D14:E17"/>
    <mergeCell ref="F14:F17"/>
    <mergeCell ref="B19:B20"/>
    <mergeCell ref="C19:C20"/>
    <mergeCell ref="B14:B17"/>
    <mergeCell ref="F21:F23"/>
    <mergeCell ref="G6:G9"/>
    <mergeCell ref="G10:G13"/>
    <mergeCell ref="G14:G17"/>
    <mergeCell ref="G18:G20"/>
    <mergeCell ref="G21:G23"/>
    <mergeCell ref="B21:B23"/>
    <mergeCell ref="F39:F42"/>
    <mergeCell ref="B64:B67"/>
    <mergeCell ref="C64:C67"/>
    <mergeCell ref="D64:E67"/>
    <mergeCell ref="F64:F67"/>
    <mergeCell ref="B50:B52"/>
    <mergeCell ref="F79:F81"/>
    <mergeCell ref="F93:F96"/>
    <mergeCell ref="B101:B104"/>
    <mergeCell ref="D114:E114"/>
    <mergeCell ref="B93:B96"/>
    <mergeCell ref="C93:C96"/>
    <mergeCell ref="F101:F104"/>
    <mergeCell ref="F297:F300"/>
    <mergeCell ref="B290:I291"/>
    <mergeCell ref="F308:F310"/>
    <mergeCell ref="C79:C81"/>
    <mergeCell ref="D79:E81"/>
    <mergeCell ref="I93:I114"/>
    <mergeCell ref="B97:B100"/>
    <mergeCell ref="C97:C100"/>
    <mergeCell ref="D97:E100"/>
    <mergeCell ref="D43:E46"/>
    <mergeCell ref="I208:I229"/>
    <mergeCell ref="I265:I286"/>
    <mergeCell ref="B265:B268"/>
    <mergeCell ref="C265:C268"/>
    <mergeCell ref="D265:E268"/>
    <mergeCell ref="F265:F268"/>
    <mergeCell ref="B269:B272"/>
    <mergeCell ref="C269:C272"/>
    <mergeCell ref="D269:E272"/>
    <mergeCell ref="AI709:AI735"/>
    <mergeCell ref="AH556:AH583"/>
    <mergeCell ref="AI556:AI583"/>
    <mergeCell ref="AH523:AH550"/>
    <mergeCell ref="AI523:AI550"/>
    <mergeCell ref="AH490:AH517"/>
    <mergeCell ref="AI490:AI517"/>
    <mergeCell ref="G716:G719"/>
    <mergeCell ref="G734:I734"/>
    <mergeCell ref="G735:V735"/>
    <mergeCell ref="G730:G732"/>
    <mergeCell ref="G705:I705"/>
    <mergeCell ref="G706:V706"/>
    <mergeCell ref="B709:I710"/>
    <mergeCell ref="J709:AG709"/>
    <mergeCell ref="J710:AG710"/>
    <mergeCell ref="D733:E733"/>
    <mergeCell ref="B724:B726"/>
    <mergeCell ref="C724:C726"/>
    <mergeCell ref="D724:E726"/>
    <mergeCell ref="F724:F726"/>
    <mergeCell ref="G724:G726"/>
    <mergeCell ref="B727:B729"/>
    <mergeCell ref="G683:G686"/>
    <mergeCell ref="G582:I582"/>
    <mergeCell ref="C496:C497"/>
    <mergeCell ref="J490:AG490"/>
    <mergeCell ref="J491:AG492"/>
    <mergeCell ref="B695:B697"/>
    <mergeCell ref="C695:C697"/>
    <mergeCell ref="D695:E697"/>
    <mergeCell ref="F695:F697"/>
    <mergeCell ref="AH709:AH735"/>
    <mergeCell ref="G698:G700"/>
    <mergeCell ref="B701:E703"/>
    <mergeCell ref="G695:G697"/>
    <mergeCell ref="B698:B700"/>
    <mergeCell ref="C698:C700"/>
    <mergeCell ref="D698:E700"/>
    <mergeCell ref="F698:F700"/>
    <mergeCell ref="G727:G729"/>
    <mergeCell ref="F730:F732"/>
    <mergeCell ref="I712:I733"/>
    <mergeCell ref="B730:E732"/>
    <mergeCell ref="D711:E711"/>
    <mergeCell ref="F701:F703"/>
    <mergeCell ref="G701:G703"/>
    <mergeCell ref="D704:E704"/>
    <mergeCell ref="B407:B410"/>
    <mergeCell ref="B452:B454"/>
    <mergeCell ref="C452:C454"/>
    <mergeCell ref="D452:E454"/>
    <mergeCell ref="F441:F444"/>
    <mergeCell ref="B425:B427"/>
    <mergeCell ref="C425:C427"/>
    <mergeCell ref="D425:E427"/>
    <mergeCell ref="B411:B414"/>
    <mergeCell ref="C411:C414"/>
    <mergeCell ref="D411:E414"/>
    <mergeCell ref="B415:B418"/>
    <mergeCell ref="C415:C418"/>
    <mergeCell ref="D415:E418"/>
    <mergeCell ref="B419:B421"/>
    <mergeCell ref="D419:E421"/>
    <mergeCell ref="D436:E436"/>
    <mergeCell ref="B434:I435"/>
    <mergeCell ref="F437:F440"/>
    <mergeCell ref="D469:E472"/>
    <mergeCell ref="F469:F472"/>
    <mergeCell ref="B465:B468"/>
    <mergeCell ref="C465:C468"/>
    <mergeCell ref="D465:E468"/>
    <mergeCell ref="F465:F468"/>
    <mergeCell ref="B480:B482"/>
    <mergeCell ref="C480:C482"/>
    <mergeCell ref="D480:E482"/>
    <mergeCell ref="I379:I400"/>
    <mergeCell ref="B397:B399"/>
    <mergeCell ref="C397:C399"/>
    <mergeCell ref="D397:E399"/>
    <mergeCell ref="B422:B424"/>
    <mergeCell ref="C379:C382"/>
    <mergeCell ref="D379:E382"/>
    <mergeCell ref="F379:F382"/>
    <mergeCell ref="B379:B382"/>
    <mergeCell ref="B387:B390"/>
    <mergeCell ref="C450:C451"/>
    <mergeCell ref="D371:E371"/>
    <mergeCell ref="G401:I401"/>
    <mergeCell ref="B449:B451"/>
    <mergeCell ref="B437:B440"/>
    <mergeCell ref="C420:C421"/>
    <mergeCell ref="F480:F482"/>
    <mergeCell ref="G465:G468"/>
    <mergeCell ref="G455:G457"/>
    <mergeCell ref="B445:B448"/>
    <mergeCell ref="J681:AG681"/>
    <mergeCell ref="D682:E682"/>
    <mergeCell ref="F716:F719"/>
    <mergeCell ref="I683:I704"/>
    <mergeCell ref="B687:B690"/>
    <mergeCell ref="F358:F361"/>
    <mergeCell ref="D362:E364"/>
    <mergeCell ref="B362:B364"/>
    <mergeCell ref="C363:C364"/>
    <mergeCell ref="B358:B361"/>
    <mergeCell ref="B383:B386"/>
    <mergeCell ref="C383:C386"/>
    <mergeCell ref="C387:C390"/>
    <mergeCell ref="D387:E390"/>
    <mergeCell ref="F387:F390"/>
    <mergeCell ref="D422:E424"/>
    <mergeCell ref="F691:F694"/>
    <mergeCell ref="F687:F690"/>
    <mergeCell ref="C358:C361"/>
    <mergeCell ref="C584:C585"/>
    <mergeCell ref="D584:E585"/>
    <mergeCell ref="F584:F585"/>
    <mergeCell ref="I584:I586"/>
    <mergeCell ref="D586:E586"/>
    <mergeCell ref="D378:E378"/>
    <mergeCell ref="B376:I377"/>
    <mergeCell ref="B391:B393"/>
    <mergeCell ref="J680:AG680"/>
    <mergeCell ref="C422:C424"/>
    <mergeCell ref="C691:C694"/>
    <mergeCell ref="D691:E694"/>
    <mergeCell ref="B539:B541"/>
    <mergeCell ref="G469:G472"/>
    <mergeCell ref="G473:G476"/>
    <mergeCell ref="G477:G479"/>
    <mergeCell ref="D458:E458"/>
    <mergeCell ref="B455:B457"/>
    <mergeCell ref="C455:C457"/>
    <mergeCell ref="D455:E457"/>
    <mergeCell ref="F455:F457"/>
    <mergeCell ref="B462:I463"/>
    <mergeCell ref="C568:C569"/>
    <mergeCell ref="C537:C538"/>
    <mergeCell ref="C494:C495"/>
    <mergeCell ref="B490:I492"/>
    <mergeCell ref="F512:F514"/>
    <mergeCell ref="B502:B505"/>
    <mergeCell ref="D502:E505"/>
    <mergeCell ref="D494:E497"/>
    <mergeCell ref="C498:C499"/>
    <mergeCell ref="I560:I581"/>
    <mergeCell ref="F560:F563"/>
    <mergeCell ref="D559:E559"/>
    <mergeCell ref="F568:F571"/>
    <mergeCell ref="C572:C573"/>
    <mergeCell ref="B572:B574"/>
    <mergeCell ref="D572:E574"/>
    <mergeCell ref="B566:B567"/>
    <mergeCell ref="C566:C567"/>
    <mergeCell ref="B562:B563"/>
    <mergeCell ref="D553:E553"/>
    <mergeCell ref="B549:F550"/>
    <mergeCell ref="B516:F517"/>
    <mergeCell ref="C512:C514"/>
    <mergeCell ref="B818:B820"/>
    <mergeCell ref="C818:C820"/>
    <mergeCell ref="D818:E820"/>
    <mergeCell ref="B551:B552"/>
    <mergeCell ref="C551:C552"/>
    <mergeCell ref="D551:E552"/>
    <mergeCell ref="F551:F552"/>
    <mergeCell ref="B683:B686"/>
    <mergeCell ref="C683:C686"/>
    <mergeCell ref="D683:E686"/>
    <mergeCell ref="F683:F686"/>
    <mergeCell ref="C727:C729"/>
    <mergeCell ref="D727:E729"/>
    <mergeCell ref="F727:F729"/>
    <mergeCell ref="C687:C690"/>
    <mergeCell ref="D687:E690"/>
    <mergeCell ref="B680:I681"/>
    <mergeCell ref="G720:G723"/>
    <mergeCell ref="F807:F810"/>
    <mergeCell ref="B811:B814"/>
    <mergeCell ref="C811:C814"/>
    <mergeCell ref="D811:E814"/>
    <mergeCell ref="F811:F814"/>
    <mergeCell ref="F818:F820"/>
    <mergeCell ref="B582:F583"/>
    <mergeCell ref="B584:B585"/>
    <mergeCell ref="B394:B396"/>
    <mergeCell ref="C394:C396"/>
    <mergeCell ref="B542:B543"/>
    <mergeCell ref="C539:C540"/>
    <mergeCell ref="J769:AG769"/>
    <mergeCell ref="J770:AG770"/>
    <mergeCell ref="D771:E771"/>
    <mergeCell ref="B772:B775"/>
    <mergeCell ref="C772:C775"/>
    <mergeCell ref="D772:E775"/>
    <mergeCell ref="F772:F775"/>
    <mergeCell ref="I772:I793"/>
    <mergeCell ref="B776:B779"/>
    <mergeCell ref="C776:C779"/>
    <mergeCell ref="D776:E779"/>
    <mergeCell ref="F776:F779"/>
    <mergeCell ref="B780:B783"/>
    <mergeCell ref="C780:C783"/>
    <mergeCell ref="D780:E783"/>
    <mergeCell ref="F780:F783"/>
    <mergeCell ref="B784:B786"/>
    <mergeCell ref="C784:C786"/>
    <mergeCell ref="D784:E786"/>
    <mergeCell ref="F784:F786"/>
    <mergeCell ref="B787:B789"/>
    <mergeCell ref="C787:C789"/>
    <mergeCell ref="D787:E789"/>
    <mergeCell ref="F787:F789"/>
    <mergeCell ref="B790:B792"/>
    <mergeCell ref="I834:I855"/>
    <mergeCell ref="B842:B845"/>
    <mergeCell ref="C842:C845"/>
    <mergeCell ref="D842:E845"/>
    <mergeCell ref="F842:F845"/>
    <mergeCell ref="B846:B848"/>
    <mergeCell ref="C846:C848"/>
    <mergeCell ref="D846:E848"/>
    <mergeCell ref="F846:F848"/>
    <mergeCell ref="B849:B851"/>
    <mergeCell ref="C849:C851"/>
    <mergeCell ref="D849:E851"/>
    <mergeCell ref="F849:F851"/>
    <mergeCell ref="B852:B854"/>
    <mergeCell ref="C852:C854"/>
    <mergeCell ref="D852:E854"/>
    <mergeCell ref="F852:F854"/>
    <mergeCell ref="D855:E855"/>
    <mergeCell ref="B838:B839"/>
    <mergeCell ref="C838:C839"/>
    <mergeCell ref="B840:B841"/>
    <mergeCell ref="C840:C841"/>
    <mergeCell ref="D838:E839"/>
    <mergeCell ref="D840:E841"/>
    <mergeCell ref="F838:F839"/>
    <mergeCell ref="F840:F841"/>
    <mergeCell ref="AH233:AH259"/>
    <mergeCell ref="AI233:AI259"/>
    <mergeCell ref="AH346:AH372"/>
    <mergeCell ref="AI346:AI372"/>
    <mergeCell ref="AH800:AH828"/>
    <mergeCell ref="AI800:AI828"/>
    <mergeCell ref="K838:L839"/>
    <mergeCell ref="B856:F856"/>
    <mergeCell ref="G856:I856"/>
    <mergeCell ref="B857:B858"/>
    <mergeCell ref="C857:C858"/>
    <mergeCell ref="D857:E858"/>
    <mergeCell ref="F857:F858"/>
    <mergeCell ref="I857:I859"/>
    <mergeCell ref="D859:E859"/>
    <mergeCell ref="AH831:AH859"/>
    <mergeCell ref="AI831:AI859"/>
    <mergeCell ref="G840:G841"/>
    <mergeCell ref="G842:G845"/>
    <mergeCell ref="G846:G848"/>
    <mergeCell ref="G849:G851"/>
    <mergeCell ref="G852:G854"/>
    <mergeCell ref="G857:G858"/>
    <mergeCell ref="K834:L837"/>
    <mergeCell ref="B831:I832"/>
    <mergeCell ref="J831:AG831"/>
    <mergeCell ref="J832:AG832"/>
    <mergeCell ref="D833:E833"/>
    <mergeCell ref="B834:B837"/>
    <mergeCell ref="C834:C837"/>
    <mergeCell ref="D834:E837"/>
    <mergeCell ref="F834:F837"/>
    <mergeCell ref="B863:I864"/>
    <mergeCell ref="J863:AG863"/>
    <mergeCell ref="J864:AG864"/>
    <mergeCell ref="D865:E865"/>
    <mergeCell ref="B866:B869"/>
    <mergeCell ref="C866:C869"/>
    <mergeCell ref="D866:E869"/>
    <mergeCell ref="F866:F869"/>
    <mergeCell ref="G866:G869"/>
    <mergeCell ref="I866:I887"/>
    <mergeCell ref="B870:B873"/>
    <mergeCell ref="C870:C873"/>
    <mergeCell ref="D870:E873"/>
    <mergeCell ref="F870:F873"/>
    <mergeCell ref="G870:G873"/>
    <mergeCell ref="B874:B877"/>
    <mergeCell ref="C874:C877"/>
    <mergeCell ref="D874:E877"/>
    <mergeCell ref="F874:F877"/>
    <mergeCell ref="G874:G877"/>
    <mergeCell ref="B878:B880"/>
    <mergeCell ref="D878:E880"/>
    <mergeCell ref="F878:F880"/>
    <mergeCell ref="G878:G880"/>
    <mergeCell ref="B881:B883"/>
    <mergeCell ref="C881:C883"/>
    <mergeCell ref="D881:E883"/>
    <mergeCell ref="C879:C880"/>
    <mergeCell ref="AH863:AH888"/>
    <mergeCell ref="AI863:AI888"/>
    <mergeCell ref="B895:B898"/>
    <mergeCell ref="C895:C898"/>
    <mergeCell ref="D895:E898"/>
    <mergeCell ref="F895:F898"/>
    <mergeCell ref="G895:G898"/>
    <mergeCell ref="I895:I916"/>
    <mergeCell ref="B899:B902"/>
    <mergeCell ref="D899:E902"/>
    <mergeCell ref="F899:F902"/>
    <mergeCell ref="G899:G902"/>
    <mergeCell ref="B903:B906"/>
    <mergeCell ref="C903:C906"/>
    <mergeCell ref="D903:E906"/>
    <mergeCell ref="F903:F906"/>
    <mergeCell ref="G903:G906"/>
    <mergeCell ref="C908:C909"/>
    <mergeCell ref="B910:B912"/>
    <mergeCell ref="C910:C912"/>
    <mergeCell ref="D910:E912"/>
    <mergeCell ref="F910:F912"/>
    <mergeCell ref="G910:G912"/>
    <mergeCell ref="B913:B915"/>
    <mergeCell ref="C913:C915"/>
    <mergeCell ref="D913:E915"/>
    <mergeCell ref="AH891:AH917"/>
    <mergeCell ref="AI891:AI917"/>
    <mergeCell ref="F884:F886"/>
    <mergeCell ref="G884:G886"/>
    <mergeCell ref="D887:E887"/>
    <mergeCell ref="G888:I888"/>
    <mergeCell ref="F939:F941"/>
    <mergeCell ref="G939:G941"/>
    <mergeCell ref="B942:B944"/>
    <mergeCell ref="D942:E944"/>
    <mergeCell ref="F942:F944"/>
    <mergeCell ref="C899:C901"/>
    <mergeCell ref="K895:L898"/>
    <mergeCell ref="K899:L901"/>
    <mergeCell ref="G913:G915"/>
    <mergeCell ref="D916:E916"/>
    <mergeCell ref="F881:F883"/>
    <mergeCell ref="G881:G883"/>
    <mergeCell ref="B884:B886"/>
    <mergeCell ref="C884:C886"/>
    <mergeCell ref="D884:E886"/>
    <mergeCell ref="B907:B909"/>
    <mergeCell ref="D907:E909"/>
    <mergeCell ref="F907:F909"/>
    <mergeCell ref="G907:G909"/>
    <mergeCell ref="F913:F915"/>
    <mergeCell ref="N1:N2"/>
    <mergeCell ref="R1:R2"/>
    <mergeCell ref="S1:S2"/>
    <mergeCell ref="AH920:AH946"/>
    <mergeCell ref="AI920:AI946"/>
    <mergeCell ref="B924:B927"/>
    <mergeCell ref="C924:C927"/>
    <mergeCell ref="D924:E927"/>
    <mergeCell ref="F924:F927"/>
    <mergeCell ref="G924:G927"/>
    <mergeCell ref="I924:I945"/>
    <mergeCell ref="B928:B931"/>
    <mergeCell ref="D928:E931"/>
    <mergeCell ref="F928:F931"/>
    <mergeCell ref="G928:G931"/>
    <mergeCell ref="B932:B935"/>
    <mergeCell ref="C932:C935"/>
    <mergeCell ref="D932:E935"/>
    <mergeCell ref="F932:F935"/>
    <mergeCell ref="G932:G935"/>
    <mergeCell ref="B936:B938"/>
    <mergeCell ref="D936:E938"/>
    <mergeCell ref="F936:F938"/>
    <mergeCell ref="G936:G938"/>
    <mergeCell ref="G942:G944"/>
    <mergeCell ref="D945:E945"/>
    <mergeCell ref="C943:C944"/>
    <mergeCell ref="C929:C931"/>
    <mergeCell ref="C937:C938"/>
    <mergeCell ref="B939:B941"/>
    <mergeCell ref="C939:C941"/>
    <mergeCell ref="D939:E941"/>
    <mergeCell ref="C971:C973"/>
    <mergeCell ref="B953:B956"/>
    <mergeCell ref="C953:C956"/>
    <mergeCell ref="D953:E956"/>
    <mergeCell ref="F953:F956"/>
    <mergeCell ref="G953:G956"/>
    <mergeCell ref="I953:I974"/>
    <mergeCell ref="B957:B960"/>
    <mergeCell ref="D957:E960"/>
    <mergeCell ref="F957:F960"/>
    <mergeCell ref="G957:G960"/>
    <mergeCell ref="B961:B964"/>
    <mergeCell ref="C961:C964"/>
    <mergeCell ref="D961:E964"/>
    <mergeCell ref="F961:F964"/>
    <mergeCell ref="G961:G964"/>
    <mergeCell ref="B965:B967"/>
    <mergeCell ref="D965:E967"/>
    <mergeCell ref="F965:F967"/>
    <mergeCell ref="G965:G967"/>
    <mergeCell ref="C966:C967"/>
    <mergeCell ref="B968:B970"/>
    <mergeCell ref="D968:E970"/>
    <mergeCell ref="F968:F970"/>
    <mergeCell ref="G968:G970"/>
    <mergeCell ref="B971:B973"/>
    <mergeCell ref="D971:E973"/>
    <mergeCell ref="F971:F973"/>
    <mergeCell ref="G971:G973"/>
    <mergeCell ref="C958:C960"/>
  </mergeCells>
  <phoneticPr fontId="0" type="noConversion"/>
  <pageMargins left="0.75" right="0.75" top="1" bottom="1" header="0.5" footer="0.5"/>
  <pageSetup paperSize="17" scale="57" orientation="landscape" r:id="rId1"/>
  <headerFooter alignWithMargins="0"/>
  <ignoredErrors>
    <ignoredError sqref="X549 X582 T459:AC459 T372:AA372 T315:AA315 T28:AA28 T259:AA259 T549:V549 T582:V582 T343:AA343 T487:AC487 T57:AA57 T86:AA86 T115:AA115 T143:AA143 T172:AA172 T230:AG230 T202:AA202 T287:AA287 T401:AA401 U429:AA429 T614:AC614 T647:Z647 T676:Z676 T705:U705 T734:U734 W734:AA734 U763:Z763 T825:AG825 T794:Z794 U856:AA856 L888 O888 Q888 U888 W888 Y888:AA888 T516:AC516 AB647:AG647 AB676:AG676 O917 Q917 U917 W917 Y917:AA917 L946 O946 Q946 U946 W946 Y946:AC946 L794:M794 M825 L763:M763 L734:M734 L705:M705 L676:M676 L647:M647 L614:M614 L429:M429 L401:M401 L287:M287 L202:M202 L230:M230 L172:M172 L115:M115 L86:M86 M57 L487:M487 L343:M343 L582:M582 L549:M549 L259:M259 L28:M28 L315:M315 L372:M372 L459:M459 L516:M516 O516:Q516 O856:Q856 O794:Q794 O825:Q825 O763:Q763 O734:Q734 O705:Q705 O676:Q676 O647:Q647 O614:Q614 O429:Q429 O401:Q401 O287:Q287 O202:Q202 O230:Q230 O172:Q172 O143:Q143 O115:Q115 O86:Q86 O57:Q57 O487:Q487 O343:Q343 O582:Q582 O549:Q549 O259:Q259 O28:Q28 O315:Q315 O372:Q372 O459:Q459 L975:AC975" formulaRange="1"/>
    <ignoredError sqref="C6:C18 C35:C42 C158 C625:C629 C654:C658 C630:C633 C659:C662 C634:C637 C666 C698 C640 C669 C683:C697 C704 B730:E732 B712:C729 B733:C73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96"/>
  <sheetViews>
    <sheetView zoomScale="85" zoomScaleNormal="85" workbookViewId="0">
      <pane ySplit="2" topLeftCell="A3" activePane="bottomLeft" state="frozen"/>
      <selection pane="bottomLeft" activeCell="P174" sqref="P174:P196"/>
    </sheetView>
  </sheetViews>
  <sheetFormatPr defaultRowHeight="12.75" x14ac:dyDescent="0.2"/>
  <cols>
    <col min="5" max="5" width="12.85546875" customWidth="1"/>
    <col min="6" max="6" width="21.140625" customWidth="1"/>
    <col min="7" max="7" width="18.7109375" customWidth="1"/>
    <col min="8" max="8" width="18" customWidth="1"/>
    <col min="9" max="9" width="17.28515625" customWidth="1"/>
    <col min="11" max="11" width="10.7109375" customWidth="1"/>
    <col min="12" max="13" width="10.42578125" customWidth="1"/>
    <col min="14" max="15" width="10.5703125" customWidth="1"/>
    <col min="16" max="16" width="10.5703125" style="698" customWidth="1"/>
    <col min="17" max="17" width="10.42578125" customWidth="1"/>
    <col min="18" max="18" width="10.5703125" customWidth="1"/>
    <col min="19" max="19" width="10.140625" customWidth="1"/>
    <col min="20" max="21" width="10.140625" style="698" customWidth="1"/>
    <col min="22" max="22" width="10.42578125" customWidth="1"/>
    <col min="23" max="23" width="10.5703125" customWidth="1"/>
    <col min="24" max="24" width="10.42578125" customWidth="1"/>
    <col min="25" max="25" width="10.7109375" customWidth="1"/>
    <col min="26" max="26" width="10" customWidth="1"/>
    <col min="27" max="27" width="10.5703125" customWidth="1"/>
    <col min="28" max="28" width="10.140625" customWidth="1"/>
    <col min="29" max="29" width="9.7109375" customWidth="1"/>
    <col min="36" max="36" width="4.5703125" customWidth="1"/>
    <col min="37" max="37" width="4.42578125" customWidth="1"/>
  </cols>
  <sheetData>
    <row r="1" spans="2:37" ht="33" customHeight="1" x14ac:dyDescent="0.2">
      <c r="P1" s="910" t="s">
        <v>683</v>
      </c>
      <c r="Q1" s="784"/>
      <c r="R1" s="784"/>
      <c r="S1" s="784"/>
      <c r="T1" s="910" t="s">
        <v>683</v>
      </c>
      <c r="U1" s="910" t="s">
        <v>683</v>
      </c>
    </row>
    <row r="2" spans="2:37" ht="38.25" customHeight="1" thickBot="1" x14ac:dyDescent="0.3">
      <c r="B2" s="384"/>
      <c r="C2" s="384"/>
      <c r="D2" s="384"/>
      <c r="E2" s="384"/>
      <c r="F2" s="384"/>
      <c r="G2" s="384"/>
      <c r="H2" s="384"/>
      <c r="I2" s="384"/>
      <c r="J2" s="384"/>
      <c r="K2" s="384"/>
      <c r="L2" s="384"/>
      <c r="M2" s="384"/>
      <c r="N2" s="384"/>
      <c r="O2" s="384"/>
      <c r="P2" s="911"/>
      <c r="Q2" s="784"/>
      <c r="R2" s="784"/>
      <c r="S2" s="784"/>
      <c r="T2" s="911"/>
      <c r="U2" s="911"/>
      <c r="V2" s="384"/>
      <c r="W2" s="384"/>
      <c r="X2" s="384"/>
      <c r="Y2" s="384"/>
      <c r="Z2" s="384"/>
      <c r="AA2" s="384"/>
      <c r="AB2" s="384"/>
      <c r="AC2" s="384"/>
      <c r="AD2" s="384"/>
      <c r="AE2" s="384"/>
      <c r="AF2" s="384"/>
      <c r="AG2" s="384"/>
      <c r="AH2" s="384"/>
      <c r="AI2" s="384"/>
    </row>
    <row r="3" spans="2:37" x14ac:dyDescent="0.2">
      <c r="B3" s="915"/>
      <c r="C3" s="916"/>
      <c r="D3" s="916"/>
      <c r="E3" s="916"/>
      <c r="F3" s="916"/>
      <c r="G3" s="916"/>
      <c r="H3" s="916"/>
      <c r="I3" s="916"/>
      <c r="J3" s="917"/>
      <c r="K3" s="921" t="s">
        <v>95</v>
      </c>
      <c r="L3" s="922"/>
      <c r="M3" s="922"/>
      <c r="N3" s="922"/>
      <c r="O3" s="922"/>
      <c r="P3" s="922"/>
      <c r="Q3" s="922"/>
      <c r="R3" s="922"/>
      <c r="S3" s="922"/>
      <c r="T3" s="922"/>
      <c r="U3" s="922"/>
      <c r="V3" s="922"/>
      <c r="W3" s="922"/>
      <c r="X3" s="922"/>
      <c r="Y3" s="922"/>
      <c r="Z3" s="922"/>
      <c r="AA3" s="922"/>
      <c r="AB3" s="922"/>
      <c r="AC3" s="922"/>
      <c r="AD3" s="922"/>
      <c r="AE3" s="922"/>
      <c r="AF3" s="922"/>
      <c r="AG3" s="922"/>
      <c r="AH3" s="922"/>
      <c r="AI3" s="923"/>
      <c r="AJ3" s="1339" t="s">
        <v>471</v>
      </c>
      <c r="AK3" s="1339" t="s">
        <v>497</v>
      </c>
    </row>
    <row r="4" spans="2:37" ht="13.5" thickBot="1" x14ac:dyDescent="0.25">
      <c r="B4" s="987"/>
      <c r="C4" s="988"/>
      <c r="D4" s="988"/>
      <c r="E4" s="988"/>
      <c r="F4" s="988"/>
      <c r="G4" s="988"/>
      <c r="H4" s="919"/>
      <c r="I4" s="919"/>
      <c r="J4" s="920"/>
      <c r="K4" s="949" t="s">
        <v>486</v>
      </c>
      <c r="L4" s="950"/>
      <c r="M4" s="950"/>
      <c r="N4" s="950"/>
      <c r="O4" s="950"/>
      <c r="P4" s="950"/>
      <c r="Q4" s="950"/>
      <c r="R4" s="950"/>
      <c r="S4" s="950"/>
      <c r="T4" s="950"/>
      <c r="U4" s="950"/>
      <c r="V4" s="950"/>
      <c r="W4" s="950"/>
      <c r="X4" s="950"/>
      <c r="Y4" s="950"/>
      <c r="Z4" s="950"/>
      <c r="AA4" s="950"/>
      <c r="AB4" s="950"/>
      <c r="AC4" s="950"/>
      <c r="AD4" s="950"/>
      <c r="AE4" s="950"/>
      <c r="AF4" s="950"/>
      <c r="AG4" s="950"/>
      <c r="AH4" s="950"/>
      <c r="AI4" s="951"/>
      <c r="AJ4" s="1102"/>
      <c r="AK4" s="1102"/>
    </row>
    <row r="5" spans="2:37" ht="26.25" thickBot="1" x14ac:dyDescent="0.25">
      <c r="B5" s="51" t="s">
        <v>41</v>
      </c>
      <c r="C5" s="52" t="s">
        <v>42</v>
      </c>
      <c r="D5" s="971" t="s">
        <v>43</v>
      </c>
      <c r="E5" s="972"/>
      <c r="F5" s="88" t="s">
        <v>177</v>
      </c>
      <c r="G5" s="95" t="s">
        <v>47</v>
      </c>
      <c r="H5" s="50" t="s">
        <v>0</v>
      </c>
      <c r="I5" s="43" t="s">
        <v>496</v>
      </c>
      <c r="J5" s="43" t="s">
        <v>2</v>
      </c>
      <c r="K5" s="44" t="s">
        <v>3</v>
      </c>
      <c r="L5" s="44" t="s">
        <v>4</v>
      </c>
      <c r="M5" s="45" t="s">
        <v>5</v>
      </c>
      <c r="N5" s="46" t="s">
        <v>6</v>
      </c>
      <c r="O5" s="46">
        <v>150</v>
      </c>
      <c r="P5" s="783">
        <v>176</v>
      </c>
      <c r="Q5" s="46">
        <v>200</v>
      </c>
      <c r="R5" s="46">
        <v>250</v>
      </c>
      <c r="S5" s="46">
        <v>300</v>
      </c>
      <c r="T5" s="783">
        <v>302</v>
      </c>
      <c r="U5" s="783">
        <v>340</v>
      </c>
      <c r="V5" s="46">
        <v>350</v>
      </c>
      <c r="W5" s="46">
        <v>400</v>
      </c>
      <c r="X5" s="46">
        <v>450</v>
      </c>
      <c r="Y5" s="46">
        <v>500</v>
      </c>
      <c r="Z5" s="46">
        <v>550</v>
      </c>
      <c r="AA5" s="46">
        <v>600</v>
      </c>
      <c r="AB5" s="46">
        <v>650</v>
      </c>
      <c r="AC5" s="46">
        <v>700</v>
      </c>
      <c r="AD5" s="46">
        <v>750</v>
      </c>
      <c r="AE5" s="46">
        <v>800</v>
      </c>
      <c r="AF5" s="46">
        <v>850</v>
      </c>
      <c r="AG5" s="46">
        <v>900</v>
      </c>
      <c r="AH5" s="46">
        <v>950</v>
      </c>
      <c r="AI5" s="47">
        <v>1000</v>
      </c>
      <c r="AJ5" s="1102"/>
      <c r="AK5" s="1102"/>
    </row>
    <row r="6" spans="2:37" x14ac:dyDescent="0.2">
      <c r="B6" s="1203" t="s">
        <v>350</v>
      </c>
      <c r="C6" s="1226" t="s">
        <v>351</v>
      </c>
      <c r="D6" s="1172" t="s">
        <v>74</v>
      </c>
      <c r="E6" s="1173"/>
      <c r="F6" s="937" t="s">
        <v>96</v>
      </c>
      <c r="G6" s="1594" t="s">
        <v>212</v>
      </c>
      <c r="H6" s="1595" t="s">
        <v>29</v>
      </c>
      <c r="I6" s="31">
        <v>1989</v>
      </c>
      <c r="J6" s="979" t="s">
        <v>348</v>
      </c>
      <c r="K6" s="310">
        <v>115</v>
      </c>
      <c r="L6" s="310">
        <v>99</v>
      </c>
      <c r="M6" s="310"/>
      <c r="N6" s="310">
        <v>23</v>
      </c>
      <c r="O6" s="35"/>
      <c r="P6" s="787">
        <f>IF(O6="",IF(N6="","",(N6-(N6-Q6)/($Q$5-$N$5)*($P$5-$N$5))),(O6-(O6-Q6)/($Q$5-$O$5)*($P$5-$O$5)))</f>
        <v>23</v>
      </c>
      <c r="Q6" s="310">
        <v>23</v>
      </c>
      <c r="R6" s="35"/>
      <c r="S6" s="310">
        <v>23</v>
      </c>
      <c r="T6" s="787">
        <f>IF(S6="","",(S6-(S6-W6)/($W$5-$S$5)*($T$5-$S$5)))</f>
        <v>23</v>
      </c>
      <c r="U6" s="787">
        <f>IF(S6="","",(S6-(S6-W6)/($W$5-$S$5)*($U$5-$S$5)))</f>
        <v>23</v>
      </c>
      <c r="V6" s="35"/>
      <c r="W6" s="310">
        <v>23</v>
      </c>
      <c r="X6" s="35"/>
      <c r="Y6" s="310">
        <v>23</v>
      </c>
      <c r="Z6" s="35"/>
      <c r="AA6" s="310">
        <v>23</v>
      </c>
      <c r="AB6" s="310">
        <v>23</v>
      </c>
      <c r="AC6" s="310"/>
      <c r="AD6" s="310"/>
      <c r="AE6" s="310"/>
      <c r="AF6" s="310"/>
      <c r="AG6" s="310"/>
      <c r="AH6" s="310"/>
      <c r="AI6" s="311"/>
      <c r="AJ6" s="1102"/>
      <c r="AK6" s="1102"/>
    </row>
    <row r="7" spans="2:37" x14ac:dyDescent="0.2">
      <c r="B7" s="1135"/>
      <c r="C7" s="1193"/>
      <c r="D7" s="1172"/>
      <c r="E7" s="1173"/>
      <c r="F7" s="937"/>
      <c r="G7" s="1581"/>
      <c r="H7" s="962"/>
      <c r="I7" s="10" t="s">
        <v>32</v>
      </c>
      <c r="J7" s="980"/>
      <c r="K7" s="308"/>
      <c r="L7" s="308" t="s">
        <v>9</v>
      </c>
      <c r="M7" s="308"/>
      <c r="N7" s="308"/>
      <c r="O7" s="308"/>
      <c r="P7" s="788" t="str">
        <f t="shared" ref="P7:P28" si="0">IF(O7="",IF(N7="","",(N7-(N7-Q7)/($Q$5-$N$5)*($P$5-$N$5))),(O7-(O7-Q7)/($Q$5-$O$5)*($P$5-$O$5)))</f>
        <v/>
      </c>
      <c r="Q7" s="308"/>
      <c r="R7" s="308"/>
      <c r="S7" s="308"/>
      <c r="T7" s="788" t="str">
        <f t="shared" ref="T7:T28" si="1">IF(S7="","",(S7-(S7-W7)/($W$5-$S$5)*($T$5-$S$5)))</f>
        <v/>
      </c>
      <c r="U7" s="788" t="str">
        <f t="shared" ref="U7:U28" si="2">IF(S7="","",(S7-(S7-W7)/($W$5-$S$5)*($U$5-$S$5)))</f>
        <v/>
      </c>
      <c r="V7" s="308"/>
      <c r="W7" s="308"/>
      <c r="X7" s="308"/>
      <c r="Y7" s="308"/>
      <c r="Z7" s="308"/>
      <c r="AA7" s="308"/>
      <c r="AB7" s="308"/>
      <c r="AC7" s="308"/>
      <c r="AD7" s="308"/>
      <c r="AE7" s="308"/>
      <c r="AF7" s="308"/>
      <c r="AG7" s="308"/>
      <c r="AH7" s="308"/>
      <c r="AI7" s="309"/>
      <c r="AJ7" s="1102"/>
      <c r="AK7" s="1102"/>
    </row>
    <row r="8" spans="2:37" x14ac:dyDescent="0.2">
      <c r="B8" s="1135"/>
      <c r="C8" s="1193"/>
      <c r="D8" s="1172"/>
      <c r="E8" s="1173"/>
      <c r="F8" s="937"/>
      <c r="G8" s="1581"/>
      <c r="H8" s="962"/>
      <c r="I8" s="10" t="s">
        <v>35</v>
      </c>
      <c r="J8" s="980"/>
      <c r="K8" s="308"/>
      <c r="L8" s="308" t="s">
        <v>9</v>
      </c>
      <c r="M8" s="308"/>
      <c r="N8" s="308"/>
      <c r="O8" s="308"/>
      <c r="P8" s="788" t="str">
        <f t="shared" si="0"/>
        <v/>
      </c>
      <c r="Q8" s="308"/>
      <c r="R8" s="308"/>
      <c r="S8" s="308"/>
      <c r="T8" s="788" t="str">
        <f t="shared" si="1"/>
        <v/>
      </c>
      <c r="U8" s="788" t="str">
        <f t="shared" si="2"/>
        <v/>
      </c>
      <c r="V8" s="308"/>
      <c r="W8" s="308"/>
      <c r="X8" s="308"/>
      <c r="Y8" s="308"/>
      <c r="Z8" s="308"/>
      <c r="AA8" s="308"/>
      <c r="AB8" s="308"/>
      <c r="AC8" s="308"/>
      <c r="AD8" s="308"/>
      <c r="AE8" s="308"/>
      <c r="AF8" s="308"/>
      <c r="AG8" s="308"/>
      <c r="AH8" s="308"/>
      <c r="AI8" s="309"/>
      <c r="AJ8" s="1102"/>
      <c r="AK8" s="1102"/>
    </row>
    <row r="9" spans="2:37" x14ac:dyDescent="0.2">
      <c r="B9" s="1136"/>
      <c r="C9" s="1194"/>
      <c r="D9" s="1174"/>
      <c r="E9" s="1175"/>
      <c r="F9" s="947"/>
      <c r="G9" s="1582"/>
      <c r="H9" s="963"/>
      <c r="I9" s="10" t="s">
        <v>10</v>
      </c>
      <c r="J9" s="980"/>
      <c r="K9" s="308"/>
      <c r="L9" s="308" t="s">
        <v>9</v>
      </c>
      <c r="M9" s="308"/>
      <c r="N9" s="308"/>
      <c r="O9" s="308"/>
      <c r="P9" s="788" t="str">
        <f t="shared" si="0"/>
        <v/>
      </c>
      <c r="Q9" s="308"/>
      <c r="R9" s="308"/>
      <c r="S9" s="308"/>
      <c r="T9" s="788" t="str">
        <f t="shared" si="1"/>
        <v/>
      </c>
      <c r="U9" s="788" t="str">
        <f t="shared" si="2"/>
        <v/>
      </c>
      <c r="V9" s="308"/>
      <c r="W9" s="308"/>
      <c r="X9" s="308"/>
      <c r="Y9" s="308"/>
      <c r="Z9" s="308"/>
      <c r="AA9" s="308"/>
      <c r="AB9" s="308"/>
      <c r="AC9" s="308"/>
      <c r="AD9" s="308"/>
      <c r="AE9" s="308"/>
      <c r="AF9" s="308"/>
      <c r="AG9" s="308"/>
      <c r="AH9" s="308"/>
      <c r="AI9" s="309"/>
      <c r="AJ9" s="1102"/>
      <c r="AK9" s="1102"/>
    </row>
    <row r="10" spans="2:37" x14ac:dyDescent="0.2">
      <c r="B10" s="1191" t="s">
        <v>346</v>
      </c>
      <c r="C10" s="1192" t="s">
        <v>347</v>
      </c>
      <c r="D10" s="1586" t="s">
        <v>75</v>
      </c>
      <c r="E10" s="1178"/>
      <c r="F10" s="936">
        <v>650</v>
      </c>
      <c r="G10" s="1591" t="s">
        <v>212</v>
      </c>
      <c r="H10" s="1590" t="s">
        <v>29</v>
      </c>
      <c r="I10" s="10">
        <v>1992</v>
      </c>
      <c r="J10" s="980"/>
      <c r="K10" s="4">
        <v>115</v>
      </c>
      <c r="L10" s="4">
        <v>99</v>
      </c>
      <c r="M10" s="4">
        <v>23</v>
      </c>
      <c r="N10" s="4">
        <v>23</v>
      </c>
      <c r="O10" s="9"/>
      <c r="P10" s="788">
        <f t="shared" si="0"/>
        <v>23</v>
      </c>
      <c r="Q10" s="4">
        <v>23</v>
      </c>
      <c r="R10" s="9"/>
      <c r="S10" s="4">
        <v>23</v>
      </c>
      <c r="T10" s="788">
        <f t="shared" si="1"/>
        <v>23</v>
      </c>
      <c r="U10" s="788">
        <f t="shared" si="2"/>
        <v>23</v>
      </c>
      <c r="V10" s="9"/>
      <c r="W10" s="4">
        <v>23</v>
      </c>
      <c r="X10" s="9"/>
      <c r="Y10" s="4">
        <v>23</v>
      </c>
      <c r="Z10" s="9"/>
      <c r="AA10" s="4">
        <v>23</v>
      </c>
      <c r="AB10" s="4">
        <v>23</v>
      </c>
      <c r="AC10" s="4"/>
      <c r="AD10" s="4"/>
      <c r="AE10" s="4"/>
      <c r="AF10" s="4"/>
      <c r="AG10" s="4"/>
      <c r="AH10" s="4"/>
      <c r="AI10" s="25"/>
      <c r="AJ10" s="1102"/>
      <c r="AK10" s="1102"/>
    </row>
    <row r="11" spans="2:37" x14ac:dyDescent="0.2">
      <c r="B11" s="1135"/>
      <c r="C11" s="1193"/>
      <c r="D11" s="1172"/>
      <c r="E11" s="1173"/>
      <c r="F11" s="937"/>
      <c r="G11" s="1581"/>
      <c r="H11" s="962"/>
      <c r="I11" s="10" t="s">
        <v>11</v>
      </c>
      <c r="J11" s="980"/>
      <c r="K11" s="308"/>
      <c r="L11" s="308" t="s">
        <v>9</v>
      </c>
      <c r="M11" s="308"/>
      <c r="N11" s="308"/>
      <c r="O11" s="308"/>
      <c r="P11" s="788" t="str">
        <f t="shared" si="0"/>
        <v/>
      </c>
      <c r="Q11" s="308"/>
      <c r="R11" s="308"/>
      <c r="S11" s="308"/>
      <c r="T11" s="788" t="str">
        <f t="shared" si="1"/>
        <v/>
      </c>
      <c r="U11" s="788" t="str">
        <f t="shared" si="2"/>
        <v/>
      </c>
      <c r="V11" s="308"/>
      <c r="W11" s="308"/>
      <c r="X11" s="308"/>
      <c r="Y11" s="308"/>
      <c r="Z11" s="308"/>
      <c r="AA11" s="308"/>
      <c r="AB11" s="308"/>
      <c r="AC11" s="308"/>
      <c r="AD11" s="308"/>
      <c r="AE11" s="308"/>
      <c r="AF11" s="308"/>
      <c r="AG11" s="308"/>
      <c r="AH11" s="308"/>
      <c r="AI11" s="309"/>
      <c r="AJ11" s="1102"/>
      <c r="AK11" s="1102"/>
    </row>
    <row r="12" spans="2:37" x14ac:dyDescent="0.2">
      <c r="B12" s="1135"/>
      <c r="C12" s="1193"/>
      <c r="D12" s="1172"/>
      <c r="E12" s="1173"/>
      <c r="F12" s="937"/>
      <c r="G12" s="1581"/>
      <c r="H12" s="962"/>
      <c r="I12" s="10" t="s">
        <v>12</v>
      </c>
      <c r="J12" s="980"/>
      <c r="K12" s="308"/>
      <c r="L12" s="308" t="s">
        <v>9</v>
      </c>
      <c r="M12" s="308"/>
      <c r="N12" s="308"/>
      <c r="O12" s="308"/>
      <c r="P12" s="788" t="str">
        <f t="shared" si="0"/>
        <v/>
      </c>
      <c r="Q12" s="308"/>
      <c r="R12" s="308"/>
      <c r="S12" s="308"/>
      <c r="T12" s="788" t="str">
        <f t="shared" si="1"/>
        <v/>
      </c>
      <c r="U12" s="788" t="str">
        <f t="shared" si="2"/>
        <v/>
      </c>
      <c r="V12" s="308"/>
      <c r="W12" s="308"/>
      <c r="X12" s="308"/>
      <c r="Y12" s="308"/>
      <c r="Z12" s="308"/>
      <c r="AA12" s="308"/>
      <c r="AB12" s="308"/>
      <c r="AC12" s="308"/>
      <c r="AD12" s="308"/>
      <c r="AE12" s="308"/>
      <c r="AF12" s="308"/>
      <c r="AG12" s="308"/>
      <c r="AH12" s="308"/>
      <c r="AI12" s="309"/>
      <c r="AJ12" s="1102"/>
      <c r="AK12" s="1102"/>
    </row>
    <row r="13" spans="2:37" x14ac:dyDescent="0.2">
      <c r="B13" s="1136"/>
      <c r="C13" s="1194"/>
      <c r="D13" s="1174"/>
      <c r="E13" s="1175"/>
      <c r="F13" s="947"/>
      <c r="G13" s="1582"/>
      <c r="H13" s="963"/>
      <c r="I13" s="10" t="s">
        <v>13</v>
      </c>
      <c r="J13" s="980"/>
      <c r="K13" s="4">
        <v>115</v>
      </c>
      <c r="L13" s="4">
        <v>99</v>
      </c>
      <c r="M13" s="4">
        <v>23</v>
      </c>
      <c r="N13" s="4">
        <v>23</v>
      </c>
      <c r="O13" s="9">
        <v>23</v>
      </c>
      <c r="P13" s="788">
        <f t="shared" si="0"/>
        <v>23</v>
      </c>
      <c r="Q13" s="4">
        <v>23</v>
      </c>
      <c r="R13" s="9"/>
      <c r="S13" s="4">
        <v>23</v>
      </c>
      <c r="T13" s="788">
        <f t="shared" si="1"/>
        <v>23</v>
      </c>
      <c r="U13" s="788">
        <f t="shared" si="2"/>
        <v>23</v>
      </c>
      <c r="V13" s="9"/>
      <c r="W13" s="4">
        <v>23</v>
      </c>
      <c r="X13" s="9"/>
      <c r="Y13" s="4">
        <v>23</v>
      </c>
      <c r="Z13" s="4">
        <v>23</v>
      </c>
      <c r="AA13" s="4">
        <v>23</v>
      </c>
      <c r="AB13" s="4">
        <v>23</v>
      </c>
      <c r="AC13" s="4"/>
      <c r="AD13" s="4"/>
      <c r="AE13" s="4"/>
      <c r="AF13" s="4"/>
      <c r="AG13" s="4"/>
      <c r="AH13" s="4"/>
      <c r="AI13" s="25"/>
      <c r="AJ13" s="1102"/>
      <c r="AK13" s="1102"/>
    </row>
    <row r="14" spans="2:37" x14ac:dyDescent="0.2">
      <c r="B14" s="1191" t="s">
        <v>346</v>
      </c>
      <c r="C14" s="1192" t="s">
        <v>352</v>
      </c>
      <c r="D14" s="1586" t="s">
        <v>73</v>
      </c>
      <c r="E14" s="1178"/>
      <c r="F14" s="936">
        <v>650</v>
      </c>
      <c r="G14" s="1591" t="s">
        <v>212</v>
      </c>
      <c r="H14" s="1590" t="s">
        <v>29</v>
      </c>
      <c r="I14" s="10">
        <v>1995</v>
      </c>
      <c r="J14" s="980"/>
      <c r="K14" s="4">
        <v>115</v>
      </c>
      <c r="L14" s="4">
        <v>99</v>
      </c>
      <c r="M14" s="4">
        <v>23</v>
      </c>
      <c r="N14" s="4">
        <v>23</v>
      </c>
      <c r="O14" s="9">
        <v>23</v>
      </c>
      <c r="P14" s="788">
        <f t="shared" si="0"/>
        <v>23</v>
      </c>
      <c r="Q14" s="4">
        <v>23</v>
      </c>
      <c r="R14" s="9"/>
      <c r="S14" s="4">
        <v>23</v>
      </c>
      <c r="T14" s="788">
        <f t="shared" si="1"/>
        <v>23</v>
      </c>
      <c r="U14" s="788">
        <f t="shared" si="2"/>
        <v>23</v>
      </c>
      <c r="V14" s="9"/>
      <c r="W14" s="4">
        <v>23</v>
      </c>
      <c r="X14" s="9"/>
      <c r="Y14" s="4">
        <v>23</v>
      </c>
      <c r="Z14" s="4">
        <v>23</v>
      </c>
      <c r="AA14" s="4">
        <v>23</v>
      </c>
      <c r="AB14" s="4">
        <v>23</v>
      </c>
      <c r="AC14" s="4"/>
      <c r="AD14" s="4"/>
      <c r="AE14" s="4"/>
      <c r="AF14" s="4"/>
      <c r="AG14" s="4"/>
      <c r="AH14" s="4"/>
      <c r="AI14" s="25"/>
      <c r="AJ14" s="1102"/>
      <c r="AK14" s="1102"/>
    </row>
    <row r="15" spans="2:37" x14ac:dyDescent="0.2">
      <c r="B15" s="1135"/>
      <c r="C15" s="1193"/>
      <c r="D15" s="1172"/>
      <c r="E15" s="1173"/>
      <c r="F15" s="937"/>
      <c r="G15" s="1581"/>
      <c r="H15" s="962"/>
      <c r="I15" s="10" t="s">
        <v>26</v>
      </c>
      <c r="J15" s="980"/>
      <c r="K15" s="308"/>
      <c r="L15" s="308" t="s">
        <v>9</v>
      </c>
      <c r="M15" s="308"/>
      <c r="N15" s="308"/>
      <c r="O15" s="308"/>
      <c r="P15" s="788" t="str">
        <f t="shared" si="0"/>
        <v/>
      </c>
      <c r="Q15" s="308"/>
      <c r="R15" s="308"/>
      <c r="S15" s="308"/>
      <c r="T15" s="788" t="str">
        <f t="shared" si="1"/>
        <v/>
      </c>
      <c r="U15" s="788" t="str">
        <f t="shared" si="2"/>
        <v/>
      </c>
      <c r="V15" s="308"/>
      <c r="W15" s="308"/>
      <c r="X15" s="308"/>
      <c r="Y15" s="308"/>
      <c r="Z15" s="308"/>
      <c r="AA15" s="308"/>
      <c r="AB15" s="308"/>
      <c r="AC15" s="308"/>
      <c r="AD15" s="308"/>
      <c r="AE15" s="308"/>
      <c r="AF15" s="308"/>
      <c r="AG15" s="308"/>
      <c r="AH15" s="308"/>
      <c r="AI15" s="309"/>
      <c r="AJ15" s="1102"/>
      <c r="AK15" s="1102"/>
    </row>
    <row r="16" spans="2:37" x14ac:dyDescent="0.2">
      <c r="B16" s="1135"/>
      <c r="C16" s="1193"/>
      <c r="D16" s="1172"/>
      <c r="E16" s="1173"/>
      <c r="F16" s="937"/>
      <c r="G16" s="1581"/>
      <c r="H16" s="962"/>
      <c r="I16" s="10" t="s">
        <v>15</v>
      </c>
      <c r="J16" s="980"/>
      <c r="K16" s="308"/>
      <c r="L16" s="308" t="s">
        <v>9</v>
      </c>
      <c r="M16" s="308"/>
      <c r="N16" s="308"/>
      <c r="O16" s="308"/>
      <c r="P16" s="788" t="str">
        <f t="shared" si="0"/>
        <v/>
      </c>
      <c r="Q16" s="308"/>
      <c r="R16" s="308"/>
      <c r="S16" s="308"/>
      <c r="T16" s="788" t="str">
        <f t="shared" si="1"/>
        <v/>
      </c>
      <c r="U16" s="788" t="str">
        <f t="shared" si="2"/>
        <v/>
      </c>
      <c r="V16" s="308"/>
      <c r="W16" s="308"/>
      <c r="X16" s="308"/>
      <c r="Y16" s="308"/>
      <c r="Z16" s="308"/>
      <c r="AA16" s="308"/>
      <c r="AB16" s="308"/>
      <c r="AC16" s="308"/>
      <c r="AD16" s="308"/>
      <c r="AE16" s="308"/>
      <c r="AF16" s="308"/>
      <c r="AG16" s="308"/>
      <c r="AH16" s="308"/>
      <c r="AI16" s="309"/>
      <c r="AJ16" s="1102"/>
      <c r="AK16" s="1102"/>
    </row>
    <row r="17" spans="2:37" x14ac:dyDescent="0.2">
      <c r="B17" s="1136"/>
      <c r="C17" s="1194"/>
      <c r="D17" s="1174"/>
      <c r="E17" s="1175"/>
      <c r="F17" s="947"/>
      <c r="G17" s="1582"/>
      <c r="H17" s="963"/>
      <c r="I17" s="10" t="s">
        <v>16</v>
      </c>
      <c r="J17" s="980"/>
      <c r="K17" s="308"/>
      <c r="L17" s="308" t="s">
        <v>9</v>
      </c>
      <c r="M17" s="308"/>
      <c r="N17" s="308"/>
      <c r="O17" s="308"/>
      <c r="P17" s="788" t="str">
        <f t="shared" si="0"/>
        <v/>
      </c>
      <c r="Q17" s="308"/>
      <c r="R17" s="308"/>
      <c r="S17" s="308"/>
      <c r="T17" s="788" t="str">
        <f t="shared" si="1"/>
        <v/>
      </c>
      <c r="U17" s="788" t="str">
        <f t="shared" si="2"/>
        <v/>
      </c>
      <c r="V17" s="308"/>
      <c r="W17" s="308"/>
      <c r="X17" s="308"/>
      <c r="Y17" s="308"/>
      <c r="Z17" s="308"/>
      <c r="AA17" s="308"/>
      <c r="AB17" s="308"/>
      <c r="AC17" s="308"/>
      <c r="AD17" s="308"/>
      <c r="AE17" s="308"/>
      <c r="AF17" s="308"/>
      <c r="AG17" s="308"/>
      <c r="AH17" s="308"/>
      <c r="AI17" s="309"/>
      <c r="AJ17" s="1102"/>
      <c r="AK17" s="1102"/>
    </row>
    <row r="18" spans="2:37" x14ac:dyDescent="0.2">
      <c r="B18" s="1223" t="s">
        <v>346</v>
      </c>
      <c r="C18" s="1233" t="s">
        <v>363</v>
      </c>
      <c r="D18" s="1586" t="s">
        <v>75</v>
      </c>
      <c r="E18" s="1178"/>
      <c r="F18" s="936">
        <v>650</v>
      </c>
      <c r="G18" s="1596" t="s">
        <v>212</v>
      </c>
      <c r="H18" s="961" t="s">
        <v>29</v>
      </c>
      <c r="I18" s="10">
        <v>1998</v>
      </c>
      <c r="J18" s="980"/>
      <c r="K18" s="4">
        <v>115</v>
      </c>
      <c r="L18" s="4">
        <v>99</v>
      </c>
      <c r="M18" s="4">
        <v>23</v>
      </c>
      <c r="N18" s="4">
        <v>23</v>
      </c>
      <c r="O18" s="9">
        <v>23</v>
      </c>
      <c r="P18" s="788">
        <f t="shared" si="0"/>
        <v>23</v>
      </c>
      <c r="Q18" s="4">
        <v>23</v>
      </c>
      <c r="R18" s="9"/>
      <c r="S18" s="4">
        <v>23</v>
      </c>
      <c r="T18" s="788">
        <f t="shared" si="1"/>
        <v>23</v>
      </c>
      <c r="U18" s="788">
        <f t="shared" si="2"/>
        <v>23</v>
      </c>
      <c r="V18" s="9"/>
      <c r="W18" s="4">
        <v>23</v>
      </c>
      <c r="X18" s="9"/>
      <c r="Y18" s="4">
        <v>23</v>
      </c>
      <c r="Z18" s="4">
        <v>23</v>
      </c>
      <c r="AA18" s="4">
        <v>23</v>
      </c>
      <c r="AB18" s="4">
        <v>23</v>
      </c>
      <c r="AC18" s="4"/>
      <c r="AD18" s="4"/>
      <c r="AE18" s="4"/>
      <c r="AF18" s="4"/>
      <c r="AG18" s="4"/>
      <c r="AH18" s="4"/>
      <c r="AI18" s="25"/>
      <c r="AJ18" s="1102"/>
      <c r="AK18" s="1102"/>
    </row>
    <row r="19" spans="2:37" x14ac:dyDescent="0.2">
      <c r="B19" s="1135"/>
      <c r="C19" s="1193"/>
      <c r="D19" s="1172"/>
      <c r="E19" s="1173"/>
      <c r="F19" s="937"/>
      <c r="G19" s="1581"/>
      <c r="H19" s="962"/>
      <c r="I19" s="10" t="s">
        <v>17</v>
      </c>
      <c r="J19" s="980"/>
      <c r="K19" s="308"/>
      <c r="L19" s="308" t="s">
        <v>9</v>
      </c>
      <c r="M19" s="308"/>
      <c r="N19" s="308"/>
      <c r="O19" s="308"/>
      <c r="P19" s="788" t="str">
        <f t="shared" si="0"/>
        <v/>
      </c>
      <c r="Q19" s="308"/>
      <c r="R19" s="308"/>
      <c r="S19" s="308"/>
      <c r="T19" s="788" t="str">
        <f t="shared" si="1"/>
        <v/>
      </c>
      <c r="U19" s="788" t="str">
        <f t="shared" si="2"/>
        <v/>
      </c>
      <c r="V19" s="312"/>
      <c r="W19" s="308"/>
      <c r="X19" s="312"/>
      <c r="Y19" s="308"/>
      <c r="Z19" s="312"/>
      <c r="AA19" s="308"/>
      <c r="AB19" s="308"/>
      <c r="AC19" s="308"/>
      <c r="AD19" s="308"/>
      <c r="AE19" s="308"/>
      <c r="AF19" s="308"/>
      <c r="AG19" s="308"/>
      <c r="AH19" s="308"/>
      <c r="AI19" s="309"/>
      <c r="AJ19" s="1102"/>
      <c r="AK19" s="1102"/>
    </row>
    <row r="20" spans="2:37" x14ac:dyDescent="0.2">
      <c r="B20" s="1136"/>
      <c r="C20" s="1194"/>
      <c r="D20" s="1174"/>
      <c r="E20" s="1175"/>
      <c r="F20" s="947"/>
      <c r="G20" s="1582"/>
      <c r="H20" s="963"/>
      <c r="I20" s="10" t="s">
        <v>18</v>
      </c>
      <c r="J20" s="980"/>
      <c r="K20" s="308"/>
      <c r="L20" s="308" t="s">
        <v>9</v>
      </c>
      <c r="M20" s="308"/>
      <c r="N20" s="308"/>
      <c r="O20" s="308"/>
      <c r="P20" s="788" t="str">
        <f t="shared" si="0"/>
        <v/>
      </c>
      <c r="Q20" s="308"/>
      <c r="R20" s="308"/>
      <c r="S20" s="308"/>
      <c r="T20" s="788" t="str">
        <f t="shared" si="1"/>
        <v/>
      </c>
      <c r="U20" s="788" t="str">
        <f t="shared" si="2"/>
        <v/>
      </c>
      <c r="V20" s="308"/>
      <c r="W20" s="308"/>
      <c r="X20" s="308"/>
      <c r="Y20" s="308"/>
      <c r="Z20" s="308"/>
      <c r="AA20" s="308"/>
      <c r="AB20" s="308"/>
      <c r="AC20" s="308"/>
      <c r="AD20" s="308"/>
      <c r="AE20" s="308"/>
      <c r="AF20" s="308"/>
      <c r="AG20" s="308"/>
      <c r="AH20" s="308"/>
      <c r="AI20" s="309"/>
      <c r="AJ20" s="1102"/>
      <c r="AK20" s="1102"/>
    </row>
    <row r="21" spans="2:37" x14ac:dyDescent="0.2">
      <c r="B21" s="1191" t="s">
        <v>346</v>
      </c>
      <c r="C21" s="1192" t="s">
        <v>352</v>
      </c>
      <c r="D21" s="1586" t="s">
        <v>75</v>
      </c>
      <c r="E21" s="1178"/>
      <c r="F21" s="936">
        <v>650</v>
      </c>
      <c r="G21" s="1596" t="s">
        <v>212</v>
      </c>
      <c r="H21" s="961" t="s">
        <v>29</v>
      </c>
      <c r="I21" s="10">
        <v>2001</v>
      </c>
      <c r="J21" s="980"/>
      <c r="K21" s="4">
        <v>115</v>
      </c>
      <c r="L21" s="4">
        <v>99</v>
      </c>
      <c r="M21" s="4">
        <v>23</v>
      </c>
      <c r="N21" s="4">
        <v>23</v>
      </c>
      <c r="O21" s="9">
        <v>23</v>
      </c>
      <c r="P21" s="788">
        <f t="shared" si="0"/>
        <v>23</v>
      </c>
      <c r="Q21" s="4">
        <v>23</v>
      </c>
      <c r="R21" s="9"/>
      <c r="S21" s="4">
        <v>23</v>
      </c>
      <c r="T21" s="788">
        <f t="shared" si="1"/>
        <v>23</v>
      </c>
      <c r="U21" s="788">
        <f t="shared" si="2"/>
        <v>23</v>
      </c>
      <c r="V21" s="9"/>
      <c r="W21" s="4">
        <v>23</v>
      </c>
      <c r="X21" s="9"/>
      <c r="Y21" s="4">
        <v>23</v>
      </c>
      <c r="Z21" s="4">
        <v>23</v>
      </c>
      <c r="AA21" s="4">
        <v>23</v>
      </c>
      <c r="AB21" s="4">
        <v>23</v>
      </c>
      <c r="AC21" s="4"/>
      <c r="AD21" s="4"/>
      <c r="AE21" s="4"/>
      <c r="AF21" s="4"/>
      <c r="AG21" s="4"/>
      <c r="AH21" s="4"/>
      <c r="AI21" s="25"/>
      <c r="AJ21" s="1102"/>
      <c r="AK21" s="1102"/>
    </row>
    <row r="22" spans="2:37" x14ac:dyDescent="0.2">
      <c r="B22" s="1135"/>
      <c r="C22" s="1193"/>
      <c r="D22" s="1172"/>
      <c r="E22" s="1173"/>
      <c r="F22" s="937"/>
      <c r="G22" s="1581"/>
      <c r="H22" s="962"/>
      <c r="I22" s="10" t="s">
        <v>20</v>
      </c>
      <c r="J22" s="980"/>
      <c r="K22" s="308"/>
      <c r="L22" s="308" t="s">
        <v>9</v>
      </c>
      <c r="M22" s="308"/>
      <c r="N22" s="308"/>
      <c r="O22" s="308"/>
      <c r="P22" s="788" t="str">
        <f t="shared" si="0"/>
        <v/>
      </c>
      <c r="Q22" s="308"/>
      <c r="R22" s="308"/>
      <c r="S22" s="308"/>
      <c r="T22" s="788" t="str">
        <f t="shared" si="1"/>
        <v/>
      </c>
      <c r="U22" s="788" t="str">
        <f t="shared" si="2"/>
        <v/>
      </c>
      <c r="V22" s="308"/>
      <c r="W22" s="308"/>
      <c r="X22" s="308"/>
      <c r="Y22" s="308"/>
      <c r="Z22" s="308"/>
      <c r="AA22" s="308"/>
      <c r="AB22" s="308"/>
      <c r="AC22" s="308"/>
      <c r="AD22" s="308"/>
      <c r="AE22" s="308"/>
      <c r="AF22" s="308"/>
      <c r="AG22" s="308"/>
      <c r="AH22" s="308"/>
      <c r="AI22" s="309"/>
      <c r="AJ22" s="1102"/>
      <c r="AK22" s="1102"/>
    </row>
    <row r="23" spans="2:37" x14ac:dyDescent="0.2">
      <c r="B23" s="1136"/>
      <c r="C23" s="1194"/>
      <c r="D23" s="1174"/>
      <c r="E23" s="1175"/>
      <c r="F23" s="947"/>
      <c r="G23" s="1582"/>
      <c r="H23" s="963"/>
      <c r="I23" s="10" t="s">
        <v>21</v>
      </c>
      <c r="J23" s="980"/>
      <c r="K23" s="308"/>
      <c r="L23" s="308" t="s">
        <v>9</v>
      </c>
      <c r="M23" s="308"/>
      <c r="N23" s="308"/>
      <c r="O23" s="308"/>
      <c r="P23" s="788" t="str">
        <f t="shared" si="0"/>
        <v/>
      </c>
      <c r="Q23" s="308"/>
      <c r="R23" s="308"/>
      <c r="S23" s="308"/>
      <c r="T23" s="788" t="str">
        <f t="shared" si="1"/>
        <v/>
      </c>
      <c r="U23" s="788" t="str">
        <f t="shared" si="2"/>
        <v/>
      </c>
      <c r="V23" s="308"/>
      <c r="W23" s="308"/>
      <c r="X23" s="308"/>
      <c r="Y23" s="308"/>
      <c r="Z23" s="308"/>
      <c r="AA23" s="308"/>
      <c r="AB23" s="308"/>
      <c r="AC23" s="308"/>
      <c r="AD23" s="308"/>
      <c r="AE23" s="308"/>
      <c r="AF23" s="308"/>
      <c r="AG23" s="308"/>
      <c r="AH23" s="308"/>
      <c r="AI23" s="309"/>
      <c r="AJ23" s="1102"/>
      <c r="AK23" s="1102"/>
    </row>
    <row r="24" spans="2:37" x14ac:dyDescent="0.2">
      <c r="B24" s="1191" t="s">
        <v>346</v>
      </c>
      <c r="C24" s="1192" t="s">
        <v>352</v>
      </c>
      <c r="D24" s="1586" t="s">
        <v>75</v>
      </c>
      <c r="E24" s="1178"/>
      <c r="F24" s="936">
        <v>650</v>
      </c>
      <c r="G24" s="1591" t="s">
        <v>212</v>
      </c>
      <c r="H24" s="961" t="s">
        <v>29</v>
      </c>
      <c r="I24" s="10">
        <v>2004</v>
      </c>
      <c r="J24" s="980"/>
      <c r="K24" s="4">
        <v>115</v>
      </c>
      <c r="L24" s="4">
        <v>99</v>
      </c>
      <c r="M24" s="4">
        <v>23</v>
      </c>
      <c r="N24" s="4">
        <v>23</v>
      </c>
      <c r="O24" s="9">
        <v>23</v>
      </c>
      <c r="P24" s="788">
        <f t="shared" si="0"/>
        <v>23</v>
      </c>
      <c r="Q24" s="4">
        <v>23</v>
      </c>
      <c r="R24" s="9"/>
      <c r="S24" s="4">
        <v>23</v>
      </c>
      <c r="T24" s="788">
        <f t="shared" si="1"/>
        <v>23</v>
      </c>
      <c r="U24" s="788">
        <f t="shared" si="2"/>
        <v>23</v>
      </c>
      <c r="V24" s="9"/>
      <c r="W24" s="4">
        <v>23</v>
      </c>
      <c r="X24" s="9"/>
      <c r="Y24" s="4">
        <v>23</v>
      </c>
      <c r="Z24" s="4">
        <v>23</v>
      </c>
      <c r="AA24" s="4">
        <v>23</v>
      </c>
      <c r="AB24" s="4">
        <v>23</v>
      </c>
      <c r="AC24" s="4"/>
      <c r="AD24" s="4"/>
      <c r="AE24" s="4"/>
      <c r="AF24" s="4"/>
      <c r="AG24" s="4"/>
      <c r="AH24" s="4"/>
      <c r="AI24" s="25"/>
      <c r="AJ24" s="1102"/>
      <c r="AK24" s="1102"/>
    </row>
    <row r="25" spans="2:37" x14ac:dyDescent="0.2">
      <c r="B25" s="1135"/>
      <c r="C25" s="1193"/>
      <c r="D25" s="1172"/>
      <c r="E25" s="1173"/>
      <c r="F25" s="937"/>
      <c r="G25" s="1581"/>
      <c r="H25" s="962"/>
      <c r="I25" s="10" t="s">
        <v>22</v>
      </c>
      <c r="J25" s="980"/>
      <c r="K25" s="308"/>
      <c r="L25" s="308" t="s">
        <v>9</v>
      </c>
      <c r="M25" s="308"/>
      <c r="N25" s="308"/>
      <c r="O25" s="308"/>
      <c r="P25" s="788" t="str">
        <f t="shared" si="0"/>
        <v/>
      </c>
      <c r="Q25" s="308"/>
      <c r="R25" s="308"/>
      <c r="S25" s="308"/>
      <c r="T25" s="788" t="str">
        <f t="shared" si="1"/>
        <v/>
      </c>
      <c r="U25" s="788" t="str">
        <f t="shared" si="2"/>
        <v/>
      </c>
      <c r="V25" s="308"/>
      <c r="W25" s="308"/>
      <c r="X25" s="308"/>
      <c r="Y25" s="308"/>
      <c r="Z25" s="308"/>
      <c r="AA25" s="308"/>
      <c r="AB25" s="308"/>
      <c r="AC25" s="308"/>
      <c r="AD25" s="308"/>
      <c r="AE25" s="308"/>
      <c r="AF25" s="308"/>
      <c r="AG25" s="308"/>
      <c r="AH25" s="308"/>
      <c r="AI25" s="309"/>
      <c r="AJ25" s="1102"/>
      <c r="AK25" s="1102"/>
    </row>
    <row r="26" spans="2:37" x14ac:dyDescent="0.2">
      <c r="B26" s="1136"/>
      <c r="C26" s="1194"/>
      <c r="D26" s="1174"/>
      <c r="E26" s="1175"/>
      <c r="F26" s="947"/>
      <c r="G26" s="1582"/>
      <c r="H26" s="963"/>
      <c r="I26" s="10" t="s">
        <v>23</v>
      </c>
      <c r="J26" s="980"/>
      <c r="K26" s="308"/>
      <c r="L26" s="308" t="s">
        <v>9</v>
      </c>
      <c r="M26" s="308"/>
      <c r="N26" s="308"/>
      <c r="O26" s="308"/>
      <c r="P26" s="788" t="str">
        <f t="shared" si="0"/>
        <v/>
      </c>
      <c r="Q26" s="308"/>
      <c r="R26" s="308"/>
      <c r="S26" s="308"/>
      <c r="T26" s="788" t="str">
        <f t="shared" si="1"/>
        <v/>
      </c>
      <c r="U26" s="788" t="str">
        <f t="shared" si="2"/>
        <v/>
      </c>
      <c r="V26" s="308"/>
      <c r="W26" s="308"/>
      <c r="X26" s="308"/>
      <c r="Y26" s="308"/>
      <c r="Z26" s="308"/>
      <c r="AA26" s="308"/>
      <c r="AB26" s="308"/>
      <c r="AC26" s="308"/>
      <c r="AD26" s="308"/>
      <c r="AE26" s="308"/>
      <c r="AF26" s="308"/>
      <c r="AG26" s="308"/>
      <c r="AH26" s="308"/>
      <c r="AI26" s="309"/>
      <c r="AJ26" s="1102"/>
      <c r="AK26" s="1102"/>
    </row>
    <row r="27" spans="2:37" ht="13.5" thickBot="1" x14ac:dyDescent="0.25">
      <c r="B27" s="364" t="s">
        <v>346</v>
      </c>
      <c r="C27" s="320" t="s">
        <v>374</v>
      </c>
      <c r="D27" s="1589" t="s">
        <v>87</v>
      </c>
      <c r="E27" s="1585"/>
      <c r="F27" s="299">
        <v>650</v>
      </c>
      <c r="G27" s="316" t="s">
        <v>103</v>
      </c>
      <c r="H27" s="373" t="s">
        <v>29</v>
      </c>
      <c r="I27" s="315">
        <v>2007</v>
      </c>
      <c r="J27" s="999"/>
      <c r="K27" s="313">
        <v>115</v>
      </c>
      <c r="L27" s="313">
        <v>99</v>
      </c>
      <c r="M27" s="313">
        <v>23</v>
      </c>
      <c r="N27" s="313">
        <v>23</v>
      </c>
      <c r="O27" s="313">
        <v>23</v>
      </c>
      <c r="P27" s="791">
        <f t="shared" si="0"/>
        <v>23</v>
      </c>
      <c r="Q27" s="313">
        <v>23</v>
      </c>
      <c r="R27" s="313"/>
      <c r="S27" s="313">
        <v>23</v>
      </c>
      <c r="T27" s="791">
        <f t="shared" si="1"/>
        <v>23</v>
      </c>
      <c r="U27" s="791">
        <f t="shared" si="2"/>
        <v>23</v>
      </c>
      <c r="V27" s="313"/>
      <c r="W27" s="313">
        <v>23</v>
      </c>
      <c r="X27" s="313"/>
      <c r="Y27" s="313">
        <v>23</v>
      </c>
      <c r="Z27" s="313">
        <v>23</v>
      </c>
      <c r="AA27" s="313">
        <v>23</v>
      </c>
      <c r="AB27" s="313">
        <v>23</v>
      </c>
      <c r="AC27" s="313"/>
      <c r="AD27" s="313"/>
      <c r="AE27" s="313"/>
      <c r="AF27" s="313"/>
      <c r="AG27" s="313"/>
      <c r="AH27" s="313"/>
      <c r="AI27" s="314"/>
      <c r="AJ27" s="1102"/>
      <c r="AK27" s="1102"/>
    </row>
    <row r="28" spans="2:37" ht="13.5" thickBot="1" x14ac:dyDescent="0.25">
      <c r="B28" s="33"/>
      <c r="C28" s="33"/>
      <c r="D28" s="33"/>
      <c r="E28" s="33"/>
      <c r="F28" s="100"/>
      <c r="G28" s="33"/>
      <c r="H28" s="912" t="s">
        <v>94</v>
      </c>
      <c r="I28" s="913"/>
      <c r="J28" s="914"/>
      <c r="K28" s="49">
        <f t="shared" ref="K28:Q28" si="3">MIN(K6:K27)</f>
        <v>115</v>
      </c>
      <c r="L28" s="49">
        <f t="shared" si="3"/>
        <v>99</v>
      </c>
      <c r="M28" s="49">
        <f t="shared" si="3"/>
        <v>23</v>
      </c>
      <c r="N28" s="49">
        <f t="shared" si="3"/>
        <v>23</v>
      </c>
      <c r="O28" s="49">
        <f t="shared" si="3"/>
        <v>23</v>
      </c>
      <c r="P28" s="789">
        <f t="shared" si="0"/>
        <v>23</v>
      </c>
      <c r="Q28" s="49">
        <f t="shared" si="3"/>
        <v>23</v>
      </c>
      <c r="R28" s="49"/>
      <c r="S28" s="49">
        <f>MIN(S6:S27)</f>
        <v>23</v>
      </c>
      <c r="T28" s="789">
        <f t="shared" si="1"/>
        <v>23</v>
      </c>
      <c r="U28" s="789">
        <f t="shared" si="2"/>
        <v>23</v>
      </c>
      <c r="V28" s="49"/>
      <c r="W28" s="49">
        <f>MIN(W6:W27)</f>
        <v>23</v>
      </c>
      <c r="X28" s="49"/>
      <c r="Y28" s="49">
        <f>MIN(Y6:Y27)</f>
        <v>23</v>
      </c>
      <c r="Z28" s="49">
        <f>MIN(Z6:Z27)</f>
        <v>23</v>
      </c>
      <c r="AA28" s="49">
        <f>MIN(AA6:AA27)</f>
        <v>23</v>
      </c>
      <c r="AB28" s="49">
        <f>MIN(AB6:AB27)</f>
        <v>23</v>
      </c>
      <c r="AC28" s="306"/>
      <c r="AD28" s="135"/>
      <c r="AE28" s="135"/>
      <c r="AF28" s="135"/>
      <c r="AG28" s="135"/>
      <c r="AH28" s="135"/>
      <c r="AI28" s="136"/>
      <c r="AJ28" s="1103"/>
      <c r="AK28" s="1103"/>
    </row>
    <row r="30" spans="2:37" ht="13.5" thickBot="1" x14ac:dyDescent="0.25"/>
    <row r="31" spans="2:37" x14ac:dyDescent="0.2">
      <c r="B31" s="915"/>
      <c r="C31" s="916"/>
      <c r="D31" s="916"/>
      <c r="E31" s="916"/>
      <c r="F31" s="916"/>
      <c r="G31" s="916"/>
      <c r="H31" s="916"/>
      <c r="I31" s="916"/>
      <c r="J31" s="917"/>
      <c r="K31" s="921" t="s">
        <v>95</v>
      </c>
      <c r="L31" s="922"/>
      <c r="M31" s="922"/>
      <c r="N31" s="922"/>
      <c r="O31" s="922"/>
      <c r="P31" s="922"/>
      <c r="Q31" s="922"/>
      <c r="R31" s="922"/>
      <c r="S31" s="922"/>
      <c r="T31" s="922"/>
      <c r="U31" s="922"/>
      <c r="V31" s="922"/>
      <c r="W31" s="922"/>
      <c r="X31" s="922"/>
      <c r="Y31" s="922"/>
      <c r="Z31" s="922"/>
      <c r="AA31" s="922"/>
      <c r="AB31" s="922"/>
      <c r="AC31" s="922"/>
      <c r="AD31" s="922"/>
      <c r="AE31" s="922"/>
      <c r="AF31" s="922"/>
      <c r="AG31" s="922"/>
      <c r="AH31" s="922"/>
      <c r="AI31" s="923"/>
      <c r="AJ31" s="1339" t="s">
        <v>471</v>
      </c>
      <c r="AK31" s="1339" t="s">
        <v>497</v>
      </c>
    </row>
    <row r="32" spans="2:37" ht="13.5" thickBot="1" x14ac:dyDescent="0.25">
      <c r="B32" s="987"/>
      <c r="C32" s="988"/>
      <c r="D32" s="988"/>
      <c r="E32" s="988"/>
      <c r="F32" s="988"/>
      <c r="G32" s="988"/>
      <c r="H32" s="919"/>
      <c r="I32" s="919"/>
      <c r="J32" s="920"/>
      <c r="K32" s="949" t="s">
        <v>486</v>
      </c>
      <c r="L32" s="950"/>
      <c r="M32" s="950"/>
      <c r="N32" s="950"/>
      <c r="O32" s="950"/>
      <c r="P32" s="950"/>
      <c r="Q32" s="950"/>
      <c r="R32" s="950"/>
      <c r="S32" s="950"/>
      <c r="T32" s="950"/>
      <c r="U32" s="950"/>
      <c r="V32" s="950"/>
      <c r="W32" s="950"/>
      <c r="X32" s="950"/>
      <c r="Y32" s="950"/>
      <c r="Z32" s="950"/>
      <c r="AA32" s="950"/>
      <c r="AB32" s="950"/>
      <c r="AC32" s="950"/>
      <c r="AD32" s="950"/>
      <c r="AE32" s="950"/>
      <c r="AF32" s="950"/>
      <c r="AG32" s="950"/>
      <c r="AH32" s="950"/>
      <c r="AI32" s="951"/>
      <c r="AJ32" s="1102"/>
      <c r="AK32" s="1102"/>
    </row>
    <row r="33" spans="2:37" ht="26.25" thickBot="1" x14ac:dyDescent="0.25">
      <c r="B33" s="51" t="s">
        <v>41</v>
      </c>
      <c r="C33" s="52" t="s">
        <v>42</v>
      </c>
      <c r="D33" s="971" t="s">
        <v>43</v>
      </c>
      <c r="E33" s="972"/>
      <c r="F33" s="88" t="s">
        <v>177</v>
      </c>
      <c r="G33" s="95" t="s">
        <v>47</v>
      </c>
      <c r="H33" s="50" t="s">
        <v>0</v>
      </c>
      <c r="I33" s="43" t="s">
        <v>496</v>
      </c>
      <c r="J33" s="43" t="s">
        <v>2</v>
      </c>
      <c r="K33" s="44" t="s">
        <v>3</v>
      </c>
      <c r="L33" s="44" t="s">
        <v>4</v>
      </c>
      <c r="M33" s="45" t="s">
        <v>5</v>
      </c>
      <c r="N33" s="46" t="s">
        <v>6</v>
      </c>
      <c r="O33" s="46">
        <v>150</v>
      </c>
      <c r="P33" s="783">
        <v>176</v>
      </c>
      <c r="Q33" s="46">
        <v>200</v>
      </c>
      <c r="R33" s="46">
        <v>250</v>
      </c>
      <c r="S33" s="46">
        <v>300</v>
      </c>
      <c r="T33" s="783">
        <v>302</v>
      </c>
      <c r="U33" s="783">
        <v>340</v>
      </c>
      <c r="V33" s="46">
        <v>350</v>
      </c>
      <c r="W33" s="46">
        <v>400</v>
      </c>
      <c r="X33" s="46">
        <v>450</v>
      </c>
      <c r="Y33" s="46">
        <v>500</v>
      </c>
      <c r="Z33" s="46">
        <v>550</v>
      </c>
      <c r="AA33" s="46">
        <v>600</v>
      </c>
      <c r="AB33" s="46">
        <v>650</v>
      </c>
      <c r="AC33" s="46">
        <v>700</v>
      </c>
      <c r="AD33" s="46">
        <v>750</v>
      </c>
      <c r="AE33" s="46">
        <v>800</v>
      </c>
      <c r="AF33" s="46">
        <v>850</v>
      </c>
      <c r="AG33" s="46">
        <v>900</v>
      </c>
      <c r="AH33" s="46">
        <v>950</v>
      </c>
      <c r="AI33" s="47">
        <v>1000</v>
      </c>
      <c r="AJ33" s="1102"/>
      <c r="AK33" s="1102"/>
    </row>
    <row r="34" spans="2:37" x14ac:dyDescent="0.2">
      <c r="B34" s="1203" t="s">
        <v>350</v>
      </c>
      <c r="C34" s="1226" t="s">
        <v>351</v>
      </c>
      <c r="D34" s="1172" t="s">
        <v>74</v>
      </c>
      <c r="E34" s="1173"/>
      <c r="F34" s="937" t="s">
        <v>96</v>
      </c>
      <c r="G34" s="1594" t="s">
        <v>212</v>
      </c>
      <c r="H34" s="1595" t="s">
        <v>29</v>
      </c>
      <c r="I34" s="31">
        <v>1989</v>
      </c>
      <c r="J34" s="979" t="s">
        <v>349</v>
      </c>
      <c r="K34" s="310">
        <v>125</v>
      </c>
      <c r="L34" s="310">
        <v>109</v>
      </c>
      <c r="M34" s="310"/>
      <c r="N34" s="310">
        <v>25</v>
      </c>
      <c r="O34" s="35"/>
      <c r="P34" s="787">
        <f>IF(O34="",IF(N34="","",(N34-(N34-Q34)/($Q$5-$N$5)*($P$5-$N$5))),(O34-(O34-Q34)/($Q$5-$O$5)*($P$5-$O$5)))</f>
        <v>25</v>
      </c>
      <c r="Q34" s="310">
        <v>25</v>
      </c>
      <c r="R34" s="35"/>
      <c r="S34" s="310">
        <v>25</v>
      </c>
      <c r="T34" s="787">
        <f>IF(S34="","",(S34-(S34-W34)/($W$5-$S$5)*($T$5-$S$5)))</f>
        <v>25</v>
      </c>
      <c r="U34" s="787">
        <f>IF(S34="","",(S34-(S34-W34)/($W$5-$S$5)*($U$5-$S$5)))</f>
        <v>25</v>
      </c>
      <c r="V34" s="35"/>
      <c r="W34" s="310">
        <v>25</v>
      </c>
      <c r="X34" s="35"/>
      <c r="Y34" s="310">
        <v>25</v>
      </c>
      <c r="Z34" s="35"/>
      <c r="AA34" s="310">
        <v>25</v>
      </c>
      <c r="AB34" s="310">
        <v>25</v>
      </c>
      <c r="AC34" s="310"/>
      <c r="AD34" s="310"/>
      <c r="AE34" s="310"/>
      <c r="AF34" s="310"/>
      <c r="AG34" s="310"/>
      <c r="AH34" s="310"/>
      <c r="AI34" s="311"/>
      <c r="AJ34" s="1102"/>
      <c r="AK34" s="1102"/>
    </row>
    <row r="35" spans="2:37" x14ac:dyDescent="0.2">
      <c r="B35" s="1135"/>
      <c r="C35" s="1193"/>
      <c r="D35" s="1172"/>
      <c r="E35" s="1173"/>
      <c r="F35" s="937"/>
      <c r="G35" s="1581"/>
      <c r="H35" s="962"/>
      <c r="I35" s="10" t="s">
        <v>32</v>
      </c>
      <c r="J35" s="980"/>
      <c r="K35" s="308"/>
      <c r="L35" s="308" t="s">
        <v>9</v>
      </c>
      <c r="M35" s="308"/>
      <c r="N35" s="308"/>
      <c r="O35" s="308"/>
      <c r="P35" s="788" t="str">
        <f t="shared" ref="P35:P56" si="4">IF(O35="",IF(N35="","",(N35-(N35-Q35)/($Q$5-$N$5)*($P$5-$N$5))),(O35-(O35-Q35)/($Q$5-$O$5)*($P$5-$O$5)))</f>
        <v/>
      </c>
      <c r="Q35" s="308"/>
      <c r="R35" s="308"/>
      <c r="S35" s="308"/>
      <c r="T35" s="788" t="str">
        <f t="shared" ref="T35:T56" si="5">IF(S35="","",(S35-(S35-W35)/($W$5-$S$5)*($T$5-$S$5)))</f>
        <v/>
      </c>
      <c r="U35" s="788" t="str">
        <f t="shared" ref="U35:U56" si="6">IF(S35="","",(S35-(S35-W35)/($W$5-$S$5)*($U$5-$S$5)))</f>
        <v/>
      </c>
      <c r="V35" s="308"/>
      <c r="W35" s="308"/>
      <c r="X35" s="308"/>
      <c r="Y35" s="308"/>
      <c r="Z35" s="308"/>
      <c r="AA35" s="308"/>
      <c r="AB35" s="308"/>
      <c r="AC35" s="308"/>
      <c r="AD35" s="308"/>
      <c r="AE35" s="308"/>
      <c r="AF35" s="308"/>
      <c r="AG35" s="308"/>
      <c r="AH35" s="308"/>
      <c r="AI35" s="309"/>
      <c r="AJ35" s="1102"/>
      <c r="AK35" s="1102"/>
    </row>
    <row r="36" spans="2:37" x14ac:dyDescent="0.2">
      <c r="B36" s="1135"/>
      <c r="C36" s="1193"/>
      <c r="D36" s="1172"/>
      <c r="E36" s="1173"/>
      <c r="F36" s="937"/>
      <c r="G36" s="1581"/>
      <c r="H36" s="962"/>
      <c r="I36" s="10" t="s">
        <v>35</v>
      </c>
      <c r="J36" s="980"/>
      <c r="K36" s="308"/>
      <c r="L36" s="308" t="s">
        <v>9</v>
      </c>
      <c r="M36" s="308"/>
      <c r="N36" s="308"/>
      <c r="O36" s="308"/>
      <c r="P36" s="788" t="str">
        <f t="shared" si="4"/>
        <v/>
      </c>
      <c r="Q36" s="308"/>
      <c r="R36" s="308"/>
      <c r="S36" s="308"/>
      <c r="T36" s="788" t="str">
        <f t="shared" si="5"/>
        <v/>
      </c>
      <c r="U36" s="788" t="str">
        <f t="shared" si="6"/>
        <v/>
      </c>
      <c r="V36" s="308"/>
      <c r="W36" s="308"/>
      <c r="X36" s="308"/>
      <c r="Y36" s="308"/>
      <c r="Z36" s="308"/>
      <c r="AA36" s="308"/>
      <c r="AB36" s="308"/>
      <c r="AC36" s="308"/>
      <c r="AD36" s="308"/>
      <c r="AE36" s="308"/>
      <c r="AF36" s="308"/>
      <c r="AG36" s="308"/>
      <c r="AH36" s="308"/>
      <c r="AI36" s="309"/>
      <c r="AJ36" s="1102"/>
      <c r="AK36" s="1102"/>
    </row>
    <row r="37" spans="2:37" x14ac:dyDescent="0.2">
      <c r="B37" s="1136"/>
      <c r="C37" s="1194"/>
      <c r="D37" s="1174"/>
      <c r="E37" s="1175"/>
      <c r="F37" s="947"/>
      <c r="G37" s="1582"/>
      <c r="H37" s="963"/>
      <c r="I37" s="10" t="s">
        <v>10</v>
      </c>
      <c r="J37" s="980"/>
      <c r="K37" s="308"/>
      <c r="L37" s="308" t="s">
        <v>9</v>
      </c>
      <c r="M37" s="308"/>
      <c r="N37" s="308"/>
      <c r="O37" s="308"/>
      <c r="P37" s="788" t="str">
        <f t="shared" si="4"/>
        <v/>
      </c>
      <c r="Q37" s="308"/>
      <c r="R37" s="308"/>
      <c r="S37" s="308"/>
      <c r="T37" s="788" t="str">
        <f t="shared" si="5"/>
        <v/>
      </c>
      <c r="U37" s="788" t="str">
        <f t="shared" si="6"/>
        <v/>
      </c>
      <c r="V37" s="308"/>
      <c r="W37" s="308"/>
      <c r="X37" s="308"/>
      <c r="Y37" s="308"/>
      <c r="Z37" s="308"/>
      <c r="AA37" s="308"/>
      <c r="AB37" s="308"/>
      <c r="AC37" s="308"/>
      <c r="AD37" s="308"/>
      <c r="AE37" s="308"/>
      <c r="AF37" s="308"/>
      <c r="AG37" s="308"/>
      <c r="AH37" s="308"/>
      <c r="AI37" s="309"/>
      <c r="AJ37" s="1102"/>
      <c r="AK37" s="1102"/>
    </row>
    <row r="38" spans="2:37" x14ac:dyDescent="0.2">
      <c r="B38" s="1191" t="s">
        <v>346</v>
      </c>
      <c r="C38" s="1192" t="s">
        <v>347</v>
      </c>
      <c r="D38" s="1586" t="s">
        <v>75</v>
      </c>
      <c r="E38" s="1178"/>
      <c r="F38" s="936">
        <v>650</v>
      </c>
      <c r="G38" s="1591" t="s">
        <v>212</v>
      </c>
      <c r="H38" s="1590" t="s">
        <v>29</v>
      </c>
      <c r="I38" s="10">
        <v>1992</v>
      </c>
      <c r="J38" s="980"/>
      <c r="K38" s="4">
        <v>125</v>
      </c>
      <c r="L38" s="4">
        <v>109</v>
      </c>
      <c r="M38" s="4">
        <v>25</v>
      </c>
      <c r="N38" s="4">
        <v>25</v>
      </c>
      <c r="O38" s="9"/>
      <c r="P38" s="788">
        <f t="shared" si="4"/>
        <v>25</v>
      </c>
      <c r="Q38" s="4">
        <v>25</v>
      </c>
      <c r="R38" s="9"/>
      <c r="S38" s="4">
        <v>25</v>
      </c>
      <c r="T38" s="788">
        <f t="shared" si="5"/>
        <v>25</v>
      </c>
      <c r="U38" s="788">
        <f t="shared" si="6"/>
        <v>25</v>
      </c>
      <c r="V38" s="9"/>
      <c r="W38" s="4">
        <v>25</v>
      </c>
      <c r="X38" s="9"/>
      <c r="Y38" s="4">
        <v>25</v>
      </c>
      <c r="Z38" s="9"/>
      <c r="AA38" s="4">
        <v>25</v>
      </c>
      <c r="AB38" s="4">
        <v>25</v>
      </c>
      <c r="AC38" s="4"/>
      <c r="AD38" s="4"/>
      <c r="AE38" s="4"/>
      <c r="AF38" s="4"/>
      <c r="AG38" s="4"/>
      <c r="AH38" s="4"/>
      <c r="AI38" s="25"/>
      <c r="AJ38" s="1102"/>
      <c r="AK38" s="1102"/>
    </row>
    <row r="39" spans="2:37" x14ac:dyDescent="0.2">
      <c r="B39" s="1135"/>
      <c r="C39" s="1193"/>
      <c r="D39" s="1172"/>
      <c r="E39" s="1173"/>
      <c r="F39" s="937"/>
      <c r="G39" s="1581"/>
      <c r="H39" s="962"/>
      <c r="I39" s="10" t="s">
        <v>11</v>
      </c>
      <c r="J39" s="980"/>
      <c r="K39" s="308"/>
      <c r="L39" s="308" t="s">
        <v>9</v>
      </c>
      <c r="M39" s="308"/>
      <c r="N39" s="308"/>
      <c r="O39" s="308"/>
      <c r="P39" s="788" t="str">
        <f t="shared" si="4"/>
        <v/>
      </c>
      <c r="Q39" s="308"/>
      <c r="R39" s="308"/>
      <c r="S39" s="308"/>
      <c r="T39" s="788" t="str">
        <f t="shared" si="5"/>
        <v/>
      </c>
      <c r="U39" s="788" t="str">
        <f t="shared" si="6"/>
        <v/>
      </c>
      <c r="V39" s="308"/>
      <c r="W39" s="308"/>
      <c r="X39" s="308"/>
      <c r="Y39" s="308"/>
      <c r="Z39" s="308"/>
      <c r="AA39" s="308"/>
      <c r="AB39" s="308"/>
      <c r="AC39" s="308"/>
      <c r="AD39" s="308"/>
      <c r="AE39" s="308"/>
      <c r="AF39" s="308"/>
      <c r="AG39" s="308"/>
      <c r="AH39" s="308"/>
      <c r="AI39" s="309"/>
      <c r="AJ39" s="1102"/>
      <c r="AK39" s="1102"/>
    </row>
    <row r="40" spans="2:37" x14ac:dyDescent="0.2">
      <c r="B40" s="1135"/>
      <c r="C40" s="1193"/>
      <c r="D40" s="1172"/>
      <c r="E40" s="1173"/>
      <c r="F40" s="937"/>
      <c r="G40" s="1581"/>
      <c r="H40" s="962"/>
      <c r="I40" s="10" t="s">
        <v>12</v>
      </c>
      <c r="J40" s="980"/>
      <c r="K40" s="308"/>
      <c r="L40" s="308" t="s">
        <v>9</v>
      </c>
      <c r="M40" s="308"/>
      <c r="N40" s="308"/>
      <c r="O40" s="308"/>
      <c r="P40" s="788" t="str">
        <f t="shared" si="4"/>
        <v/>
      </c>
      <c r="Q40" s="308"/>
      <c r="R40" s="308"/>
      <c r="S40" s="308"/>
      <c r="T40" s="788" t="str">
        <f t="shared" si="5"/>
        <v/>
      </c>
      <c r="U40" s="788" t="str">
        <f t="shared" si="6"/>
        <v/>
      </c>
      <c r="V40" s="308"/>
      <c r="W40" s="308"/>
      <c r="X40" s="308"/>
      <c r="Y40" s="308"/>
      <c r="Z40" s="308"/>
      <c r="AA40" s="308"/>
      <c r="AB40" s="308"/>
      <c r="AC40" s="308"/>
      <c r="AD40" s="308"/>
      <c r="AE40" s="308"/>
      <c r="AF40" s="308"/>
      <c r="AG40" s="308"/>
      <c r="AH40" s="308"/>
      <c r="AI40" s="309"/>
      <c r="AJ40" s="1102"/>
      <c r="AK40" s="1102"/>
    </row>
    <row r="41" spans="2:37" x14ac:dyDescent="0.2">
      <c r="B41" s="1136"/>
      <c r="C41" s="1194"/>
      <c r="D41" s="1174"/>
      <c r="E41" s="1175"/>
      <c r="F41" s="947"/>
      <c r="G41" s="1582"/>
      <c r="H41" s="963"/>
      <c r="I41" s="10" t="s">
        <v>13</v>
      </c>
      <c r="J41" s="980"/>
      <c r="K41" s="4">
        <v>125</v>
      </c>
      <c r="L41" s="4">
        <v>109</v>
      </c>
      <c r="M41" s="4">
        <v>25</v>
      </c>
      <c r="N41" s="4">
        <v>25</v>
      </c>
      <c r="O41" s="9">
        <v>25</v>
      </c>
      <c r="P41" s="788">
        <f t="shared" si="4"/>
        <v>25</v>
      </c>
      <c r="Q41" s="4">
        <v>25</v>
      </c>
      <c r="R41" s="9"/>
      <c r="S41" s="4">
        <v>25</v>
      </c>
      <c r="T41" s="788">
        <f t="shared" si="5"/>
        <v>25</v>
      </c>
      <c r="U41" s="788">
        <f t="shared" si="6"/>
        <v>25</v>
      </c>
      <c r="V41" s="9"/>
      <c r="W41" s="4">
        <v>25</v>
      </c>
      <c r="X41" s="9"/>
      <c r="Y41" s="4">
        <v>25</v>
      </c>
      <c r="Z41" s="4">
        <v>25</v>
      </c>
      <c r="AA41" s="4">
        <v>25</v>
      </c>
      <c r="AB41" s="4">
        <v>25</v>
      </c>
      <c r="AC41" s="4"/>
      <c r="AD41" s="4"/>
      <c r="AE41" s="4"/>
      <c r="AF41" s="4"/>
      <c r="AG41" s="4"/>
      <c r="AH41" s="4"/>
      <c r="AI41" s="25"/>
      <c r="AJ41" s="1102"/>
      <c r="AK41" s="1102"/>
    </row>
    <row r="42" spans="2:37" ht="12.75" customHeight="1" x14ac:dyDescent="0.2">
      <c r="B42" s="1191" t="s">
        <v>346</v>
      </c>
      <c r="C42" s="1192" t="s">
        <v>352</v>
      </c>
      <c r="D42" s="1586" t="s">
        <v>73</v>
      </c>
      <c r="E42" s="1178"/>
      <c r="F42" s="936">
        <v>650</v>
      </c>
      <c r="G42" s="1591" t="s">
        <v>212</v>
      </c>
      <c r="H42" s="1590" t="s">
        <v>29</v>
      </c>
      <c r="I42" s="10">
        <v>1995</v>
      </c>
      <c r="J42" s="980"/>
      <c r="K42" s="4">
        <v>125</v>
      </c>
      <c r="L42" s="4">
        <v>109</v>
      </c>
      <c r="M42" s="4">
        <v>25</v>
      </c>
      <c r="N42" s="4">
        <v>25</v>
      </c>
      <c r="O42" s="9">
        <v>25</v>
      </c>
      <c r="P42" s="788">
        <f t="shared" si="4"/>
        <v>25</v>
      </c>
      <c r="Q42" s="4">
        <v>25</v>
      </c>
      <c r="R42" s="9"/>
      <c r="S42" s="4">
        <v>25</v>
      </c>
      <c r="T42" s="788">
        <f t="shared" si="5"/>
        <v>25</v>
      </c>
      <c r="U42" s="788">
        <f t="shared" si="6"/>
        <v>25</v>
      </c>
      <c r="V42" s="9"/>
      <c r="W42" s="4">
        <v>25</v>
      </c>
      <c r="X42" s="9"/>
      <c r="Y42" s="4">
        <v>25</v>
      </c>
      <c r="Z42" s="4">
        <v>25</v>
      </c>
      <c r="AA42" s="4">
        <v>25</v>
      </c>
      <c r="AB42" s="4">
        <v>25</v>
      </c>
      <c r="AC42" s="4"/>
      <c r="AD42" s="4"/>
      <c r="AE42" s="4"/>
      <c r="AF42" s="4"/>
      <c r="AG42" s="4"/>
      <c r="AH42" s="4"/>
      <c r="AI42" s="25"/>
      <c r="AJ42" s="1102"/>
      <c r="AK42" s="1102"/>
    </row>
    <row r="43" spans="2:37" x14ac:dyDescent="0.2">
      <c r="B43" s="1135"/>
      <c r="C43" s="1193"/>
      <c r="D43" s="1172"/>
      <c r="E43" s="1173"/>
      <c r="F43" s="937"/>
      <c r="G43" s="1581"/>
      <c r="H43" s="962"/>
      <c r="I43" s="10" t="s">
        <v>26</v>
      </c>
      <c r="J43" s="980"/>
      <c r="K43" s="308"/>
      <c r="L43" s="308" t="s">
        <v>9</v>
      </c>
      <c r="M43" s="308"/>
      <c r="N43" s="308"/>
      <c r="O43" s="308"/>
      <c r="P43" s="788" t="str">
        <f t="shared" si="4"/>
        <v/>
      </c>
      <c r="Q43" s="308"/>
      <c r="R43" s="308"/>
      <c r="S43" s="308"/>
      <c r="T43" s="788" t="str">
        <f t="shared" si="5"/>
        <v/>
      </c>
      <c r="U43" s="788" t="str">
        <f t="shared" si="6"/>
        <v/>
      </c>
      <c r="V43" s="308"/>
      <c r="W43" s="308"/>
      <c r="X43" s="308"/>
      <c r="Y43" s="308"/>
      <c r="Z43" s="308"/>
      <c r="AA43" s="308"/>
      <c r="AB43" s="308"/>
      <c r="AC43" s="308"/>
      <c r="AD43" s="308"/>
      <c r="AE43" s="308"/>
      <c r="AF43" s="308"/>
      <c r="AG43" s="308"/>
      <c r="AH43" s="308"/>
      <c r="AI43" s="309"/>
      <c r="AJ43" s="1102"/>
      <c r="AK43" s="1102"/>
    </row>
    <row r="44" spans="2:37" x14ac:dyDescent="0.2">
      <c r="B44" s="1135"/>
      <c r="C44" s="1193"/>
      <c r="D44" s="1172"/>
      <c r="E44" s="1173"/>
      <c r="F44" s="937"/>
      <c r="G44" s="1581"/>
      <c r="H44" s="962"/>
      <c r="I44" s="10" t="s">
        <v>15</v>
      </c>
      <c r="J44" s="980"/>
      <c r="K44" s="308"/>
      <c r="L44" s="308" t="s">
        <v>9</v>
      </c>
      <c r="M44" s="308"/>
      <c r="N44" s="308"/>
      <c r="O44" s="308"/>
      <c r="P44" s="788" t="str">
        <f t="shared" si="4"/>
        <v/>
      </c>
      <c r="Q44" s="308"/>
      <c r="R44" s="308"/>
      <c r="S44" s="308"/>
      <c r="T44" s="788" t="str">
        <f t="shared" si="5"/>
        <v/>
      </c>
      <c r="U44" s="788" t="str">
        <f t="shared" si="6"/>
        <v/>
      </c>
      <c r="V44" s="308"/>
      <c r="W44" s="308"/>
      <c r="X44" s="308"/>
      <c r="Y44" s="308"/>
      <c r="Z44" s="308"/>
      <c r="AA44" s="308"/>
      <c r="AB44" s="308"/>
      <c r="AC44" s="308"/>
      <c r="AD44" s="308"/>
      <c r="AE44" s="308"/>
      <c r="AF44" s="308"/>
      <c r="AG44" s="308"/>
      <c r="AH44" s="308"/>
      <c r="AI44" s="309"/>
      <c r="AJ44" s="1102"/>
      <c r="AK44" s="1102"/>
    </row>
    <row r="45" spans="2:37" x14ac:dyDescent="0.2">
      <c r="B45" s="1136"/>
      <c r="C45" s="1194"/>
      <c r="D45" s="1174"/>
      <c r="E45" s="1175"/>
      <c r="F45" s="947"/>
      <c r="G45" s="1582"/>
      <c r="H45" s="963"/>
      <c r="I45" s="10" t="s">
        <v>16</v>
      </c>
      <c r="J45" s="980"/>
      <c r="K45" s="308"/>
      <c r="L45" s="308" t="s">
        <v>9</v>
      </c>
      <c r="M45" s="308"/>
      <c r="N45" s="308"/>
      <c r="O45" s="308"/>
      <c r="P45" s="788" t="str">
        <f t="shared" si="4"/>
        <v/>
      </c>
      <c r="Q45" s="308"/>
      <c r="R45" s="308"/>
      <c r="S45" s="308"/>
      <c r="T45" s="788" t="str">
        <f t="shared" si="5"/>
        <v/>
      </c>
      <c r="U45" s="788" t="str">
        <f t="shared" si="6"/>
        <v/>
      </c>
      <c r="V45" s="308"/>
      <c r="W45" s="308"/>
      <c r="X45" s="308"/>
      <c r="Y45" s="308"/>
      <c r="Z45" s="308"/>
      <c r="AA45" s="308"/>
      <c r="AB45" s="308"/>
      <c r="AC45" s="308"/>
      <c r="AD45" s="308"/>
      <c r="AE45" s="308"/>
      <c r="AF45" s="308"/>
      <c r="AG45" s="308"/>
      <c r="AH45" s="308"/>
      <c r="AI45" s="309"/>
      <c r="AJ45" s="1102"/>
      <c r="AK45" s="1102"/>
    </row>
    <row r="46" spans="2:37" x14ac:dyDescent="0.2">
      <c r="B46" s="1223" t="s">
        <v>346</v>
      </c>
      <c r="C46" s="1233" t="s">
        <v>363</v>
      </c>
      <c r="D46" s="1586" t="s">
        <v>75</v>
      </c>
      <c r="E46" s="1178"/>
      <c r="F46" s="936">
        <v>650</v>
      </c>
      <c r="G46" s="1596" t="s">
        <v>212</v>
      </c>
      <c r="H46" s="961" t="s">
        <v>29</v>
      </c>
      <c r="I46" s="10">
        <v>1998</v>
      </c>
      <c r="J46" s="980"/>
      <c r="K46" s="4">
        <v>125</v>
      </c>
      <c r="L46" s="4">
        <v>109</v>
      </c>
      <c r="M46" s="4">
        <v>25</v>
      </c>
      <c r="N46" s="4">
        <v>25</v>
      </c>
      <c r="O46" s="9">
        <v>25</v>
      </c>
      <c r="P46" s="788">
        <f t="shared" si="4"/>
        <v>25</v>
      </c>
      <c r="Q46" s="4">
        <v>25</v>
      </c>
      <c r="R46" s="9"/>
      <c r="S46" s="4">
        <v>25</v>
      </c>
      <c r="T46" s="788">
        <f t="shared" si="5"/>
        <v>25</v>
      </c>
      <c r="U46" s="788">
        <f t="shared" si="6"/>
        <v>25</v>
      </c>
      <c r="V46" s="9"/>
      <c r="W46" s="4">
        <v>25</v>
      </c>
      <c r="X46" s="9"/>
      <c r="Y46" s="4">
        <v>25</v>
      </c>
      <c r="Z46" s="4">
        <v>25</v>
      </c>
      <c r="AA46" s="4">
        <v>25</v>
      </c>
      <c r="AB46" s="4">
        <v>25</v>
      </c>
      <c r="AC46" s="4"/>
      <c r="AD46" s="4"/>
      <c r="AE46" s="4"/>
      <c r="AF46" s="4"/>
      <c r="AG46" s="4"/>
      <c r="AH46" s="4"/>
      <c r="AI46" s="25"/>
      <c r="AJ46" s="1102"/>
      <c r="AK46" s="1102"/>
    </row>
    <row r="47" spans="2:37" x14ac:dyDescent="0.2">
      <c r="B47" s="1135"/>
      <c r="C47" s="1193"/>
      <c r="D47" s="1172"/>
      <c r="E47" s="1173"/>
      <c r="F47" s="937"/>
      <c r="G47" s="1581"/>
      <c r="H47" s="962"/>
      <c r="I47" s="10" t="s">
        <v>17</v>
      </c>
      <c r="J47" s="980"/>
      <c r="K47" s="308"/>
      <c r="L47" s="308" t="s">
        <v>9</v>
      </c>
      <c r="M47" s="308"/>
      <c r="N47" s="308"/>
      <c r="O47" s="308"/>
      <c r="P47" s="788" t="str">
        <f t="shared" si="4"/>
        <v/>
      </c>
      <c r="Q47" s="308"/>
      <c r="R47" s="308"/>
      <c r="S47" s="308"/>
      <c r="T47" s="788" t="str">
        <f t="shared" si="5"/>
        <v/>
      </c>
      <c r="U47" s="788" t="str">
        <f t="shared" si="6"/>
        <v/>
      </c>
      <c r="V47" s="312"/>
      <c r="W47" s="308"/>
      <c r="X47" s="312"/>
      <c r="Y47" s="308"/>
      <c r="Z47" s="312"/>
      <c r="AA47" s="308"/>
      <c r="AB47" s="308"/>
      <c r="AC47" s="308"/>
      <c r="AD47" s="308"/>
      <c r="AE47" s="308"/>
      <c r="AF47" s="308"/>
      <c r="AG47" s="308"/>
      <c r="AH47" s="308"/>
      <c r="AI47" s="309"/>
      <c r="AJ47" s="1102"/>
      <c r="AK47" s="1102"/>
    </row>
    <row r="48" spans="2:37" x14ac:dyDescent="0.2">
      <c r="B48" s="1136"/>
      <c r="C48" s="1194"/>
      <c r="D48" s="1174"/>
      <c r="E48" s="1175"/>
      <c r="F48" s="947"/>
      <c r="G48" s="1582"/>
      <c r="H48" s="963"/>
      <c r="I48" s="10" t="s">
        <v>18</v>
      </c>
      <c r="J48" s="980"/>
      <c r="K48" s="308"/>
      <c r="L48" s="308" t="s">
        <v>9</v>
      </c>
      <c r="M48" s="308"/>
      <c r="N48" s="308"/>
      <c r="O48" s="308"/>
      <c r="P48" s="788" t="str">
        <f t="shared" si="4"/>
        <v/>
      </c>
      <c r="Q48" s="308"/>
      <c r="R48" s="308"/>
      <c r="S48" s="308"/>
      <c r="T48" s="788" t="str">
        <f t="shared" si="5"/>
        <v/>
      </c>
      <c r="U48" s="788" t="str">
        <f t="shared" si="6"/>
        <v/>
      </c>
      <c r="V48" s="308"/>
      <c r="W48" s="308"/>
      <c r="X48" s="308"/>
      <c r="Y48" s="308"/>
      <c r="Z48" s="308"/>
      <c r="AA48" s="308"/>
      <c r="AB48" s="308"/>
      <c r="AC48" s="308"/>
      <c r="AD48" s="308"/>
      <c r="AE48" s="308"/>
      <c r="AF48" s="308"/>
      <c r="AG48" s="308"/>
      <c r="AH48" s="308"/>
      <c r="AI48" s="309"/>
      <c r="AJ48" s="1102"/>
      <c r="AK48" s="1102"/>
    </row>
    <row r="49" spans="2:37" x14ac:dyDescent="0.2">
      <c r="B49" s="1191" t="s">
        <v>346</v>
      </c>
      <c r="C49" s="1192" t="s">
        <v>352</v>
      </c>
      <c r="D49" s="1586" t="s">
        <v>75</v>
      </c>
      <c r="E49" s="1178"/>
      <c r="F49" s="936">
        <v>650</v>
      </c>
      <c r="G49" s="1596" t="s">
        <v>212</v>
      </c>
      <c r="H49" s="961" t="s">
        <v>29</v>
      </c>
      <c r="I49" s="10">
        <v>2001</v>
      </c>
      <c r="J49" s="980"/>
      <c r="K49" s="4">
        <v>125</v>
      </c>
      <c r="L49" s="4">
        <v>109</v>
      </c>
      <c r="M49" s="4">
        <v>25</v>
      </c>
      <c r="N49" s="4">
        <v>25</v>
      </c>
      <c r="O49" s="9">
        <v>25</v>
      </c>
      <c r="P49" s="788">
        <f t="shared" si="4"/>
        <v>25</v>
      </c>
      <c r="Q49" s="4">
        <v>25</v>
      </c>
      <c r="R49" s="9"/>
      <c r="S49" s="4">
        <v>25</v>
      </c>
      <c r="T49" s="788">
        <f t="shared" si="5"/>
        <v>25</v>
      </c>
      <c r="U49" s="788">
        <f t="shared" si="6"/>
        <v>25</v>
      </c>
      <c r="V49" s="9"/>
      <c r="W49" s="4">
        <v>25</v>
      </c>
      <c r="X49" s="9"/>
      <c r="Y49" s="4">
        <v>25</v>
      </c>
      <c r="Z49" s="4">
        <v>25</v>
      </c>
      <c r="AA49" s="4">
        <v>25</v>
      </c>
      <c r="AB49" s="4">
        <v>25</v>
      </c>
      <c r="AC49" s="4"/>
      <c r="AD49" s="4"/>
      <c r="AE49" s="4"/>
      <c r="AF49" s="4"/>
      <c r="AG49" s="4"/>
      <c r="AH49" s="4"/>
      <c r="AI49" s="25"/>
      <c r="AJ49" s="1102"/>
      <c r="AK49" s="1102"/>
    </row>
    <row r="50" spans="2:37" x14ac:dyDescent="0.2">
      <c r="B50" s="1135"/>
      <c r="C50" s="1193"/>
      <c r="D50" s="1172"/>
      <c r="E50" s="1173"/>
      <c r="F50" s="937"/>
      <c r="G50" s="1581"/>
      <c r="H50" s="962"/>
      <c r="I50" s="10" t="s">
        <v>20</v>
      </c>
      <c r="J50" s="980"/>
      <c r="K50" s="308"/>
      <c r="L50" s="308" t="s">
        <v>9</v>
      </c>
      <c r="M50" s="308"/>
      <c r="N50" s="308"/>
      <c r="O50" s="308"/>
      <c r="P50" s="788" t="str">
        <f t="shared" si="4"/>
        <v/>
      </c>
      <c r="Q50" s="308"/>
      <c r="R50" s="308"/>
      <c r="S50" s="308"/>
      <c r="T50" s="788" t="str">
        <f t="shared" si="5"/>
        <v/>
      </c>
      <c r="U50" s="788" t="str">
        <f t="shared" si="6"/>
        <v/>
      </c>
      <c r="V50" s="308"/>
      <c r="W50" s="308"/>
      <c r="X50" s="308"/>
      <c r="Y50" s="308"/>
      <c r="Z50" s="308"/>
      <c r="AA50" s="308"/>
      <c r="AB50" s="308"/>
      <c r="AC50" s="308"/>
      <c r="AD50" s="308"/>
      <c r="AE50" s="308"/>
      <c r="AF50" s="308"/>
      <c r="AG50" s="308"/>
      <c r="AH50" s="308"/>
      <c r="AI50" s="309"/>
      <c r="AJ50" s="1102"/>
      <c r="AK50" s="1102"/>
    </row>
    <row r="51" spans="2:37" x14ac:dyDescent="0.2">
      <c r="B51" s="1136"/>
      <c r="C51" s="1194"/>
      <c r="D51" s="1174"/>
      <c r="E51" s="1175"/>
      <c r="F51" s="947"/>
      <c r="G51" s="1582"/>
      <c r="H51" s="963"/>
      <c r="I51" s="10" t="s">
        <v>21</v>
      </c>
      <c r="J51" s="980"/>
      <c r="K51" s="308"/>
      <c r="L51" s="308" t="s">
        <v>9</v>
      </c>
      <c r="M51" s="308"/>
      <c r="N51" s="308"/>
      <c r="O51" s="308"/>
      <c r="P51" s="788" t="str">
        <f t="shared" si="4"/>
        <v/>
      </c>
      <c r="Q51" s="308"/>
      <c r="R51" s="308"/>
      <c r="S51" s="308"/>
      <c r="T51" s="788" t="str">
        <f t="shared" si="5"/>
        <v/>
      </c>
      <c r="U51" s="788" t="str">
        <f t="shared" si="6"/>
        <v/>
      </c>
      <c r="V51" s="308"/>
      <c r="W51" s="308"/>
      <c r="X51" s="308"/>
      <c r="Y51" s="308"/>
      <c r="Z51" s="308"/>
      <c r="AA51" s="308"/>
      <c r="AB51" s="308"/>
      <c r="AC51" s="308"/>
      <c r="AD51" s="308"/>
      <c r="AE51" s="308"/>
      <c r="AF51" s="308"/>
      <c r="AG51" s="308"/>
      <c r="AH51" s="308"/>
      <c r="AI51" s="309"/>
      <c r="AJ51" s="1102"/>
      <c r="AK51" s="1102"/>
    </row>
    <row r="52" spans="2:37" x14ac:dyDescent="0.2">
      <c r="B52" s="1191" t="s">
        <v>346</v>
      </c>
      <c r="C52" s="1192" t="s">
        <v>352</v>
      </c>
      <c r="D52" s="1586" t="s">
        <v>75</v>
      </c>
      <c r="E52" s="1178"/>
      <c r="F52" s="936">
        <v>650</v>
      </c>
      <c r="G52" s="1591" t="s">
        <v>212</v>
      </c>
      <c r="H52" s="961" t="s">
        <v>29</v>
      </c>
      <c r="I52" s="10">
        <v>2004</v>
      </c>
      <c r="J52" s="980"/>
      <c r="K52" s="4">
        <v>125</v>
      </c>
      <c r="L52" s="4">
        <v>109</v>
      </c>
      <c r="M52" s="4">
        <v>25</v>
      </c>
      <c r="N52" s="4">
        <v>25</v>
      </c>
      <c r="O52" s="9">
        <v>25</v>
      </c>
      <c r="P52" s="788">
        <f t="shared" si="4"/>
        <v>25</v>
      </c>
      <c r="Q52" s="4">
        <v>25</v>
      </c>
      <c r="R52" s="9"/>
      <c r="S52" s="4">
        <v>25</v>
      </c>
      <c r="T52" s="788">
        <f t="shared" si="5"/>
        <v>25</v>
      </c>
      <c r="U52" s="788">
        <f t="shared" si="6"/>
        <v>25</v>
      </c>
      <c r="V52" s="9"/>
      <c r="W52" s="4">
        <v>25</v>
      </c>
      <c r="X52" s="9"/>
      <c r="Y52" s="4">
        <v>25</v>
      </c>
      <c r="Z52" s="4">
        <v>25</v>
      </c>
      <c r="AA52" s="4">
        <v>25</v>
      </c>
      <c r="AB52" s="4">
        <v>25</v>
      </c>
      <c r="AC52" s="4"/>
      <c r="AD52" s="4"/>
      <c r="AE52" s="4"/>
      <c r="AF52" s="4"/>
      <c r="AG52" s="4"/>
      <c r="AH52" s="4"/>
      <c r="AI52" s="25"/>
      <c r="AJ52" s="1102"/>
      <c r="AK52" s="1102"/>
    </row>
    <row r="53" spans="2:37" x14ac:dyDescent="0.2">
      <c r="B53" s="1135"/>
      <c r="C53" s="1193"/>
      <c r="D53" s="1172"/>
      <c r="E53" s="1173"/>
      <c r="F53" s="937"/>
      <c r="G53" s="1581"/>
      <c r="H53" s="962"/>
      <c r="I53" s="10" t="s">
        <v>22</v>
      </c>
      <c r="J53" s="980"/>
      <c r="K53" s="308"/>
      <c r="L53" s="308" t="s">
        <v>9</v>
      </c>
      <c r="M53" s="308"/>
      <c r="N53" s="308"/>
      <c r="O53" s="308"/>
      <c r="P53" s="788" t="str">
        <f t="shared" si="4"/>
        <v/>
      </c>
      <c r="Q53" s="308"/>
      <c r="R53" s="308"/>
      <c r="S53" s="308"/>
      <c r="T53" s="788" t="str">
        <f t="shared" si="5"/>
        <v/>
      </c>
      <c r="U53" s="788" t="str">
        <f t="shared" si="6"/>
        <v/>
      </c>
      <c r="V53" s="308"/>
      <c r="W53" s="308"/>
      <c r="X53" s="308"/>
      <c r="Y53" s="308"/>
      <c r="Z53" s="308"/>
      <c r="AA53" s="308"/>
      <c r="AB53" s="308"/>
      <c r="AC53" s="308"/>
      <c r="AD53" s="308"/>
      <c r="AE53" s="308"/>
      <c r="AF53" s="308"/>
      <c r="AG53" s="308"/>
      <c r="AH53" s="308"/>
      <c r="AI53" s="309"/>
      <c r="AJ53" s="1102"/>
      <c r="AK53" s="1102"/>
    </row>
    <row r="54" spans="2:37" x14ac:dyDescent="0.2">
      <c r="B54" s="1136"/>
      <c r="C54" s="1194"/>
      <c r="D54" s="1174"/>
      <c r="E54" s="1175"/>
      <c r="F54" s="947"/>
      <c r="G54" s="1582"/>
      <c r="H54" s="963"/>
      <c r="I54" s="10" t="s">
        <v>23</v>
      </c>
      <c r="J54" s="980"/>
      <c r="K54" s="308"/>
      <c r="L54" s="308" t="s">
        <v>9</v>
      </c>
      <c r="M54" s="308"/>
      <c r="N54" s="308"/>
      <c r="O54" s="308"/>
      <c r="P54" s="788" t="str">
        <f t="shared" si="4"/>
        <v/>
      </c>
      <c r="Q54" s="308"/>
      <c r="R54" s="308"/>
      <c r="S54" s="308"/>
      <c r="T54" s="788" t="str">
        <f t="shared" si="5"/>
        <v/>
      </c>
      <c r="U54" s="788" t="str">
        <f t="shared" si="6"/>
        <v/>
      </c>
      <c r="V54" s="308"/>
      <c r="W54" s="308"/>
      <c r="X54" s="308"/>
      <c r="Y54" s="308"/>
      <c r="Z54" s="308"/>
      <c r="AA54" s="308"/>
      <c r="AB54" s="308"/>
      <c r="AC54" s="308"/>
      <c r="AD54" s="308"/>
      <c r="AE54" s="308"/>
      <c r="AF54" s="308"/>
      <c r="AG54" s="308"/>
      <c r="AH54" s="308"/>
      <c r="AI54" s="309"/>
      <c r="AJ54" s="1102"/>
      <c r="AK54" s="1102"/>
    </row>
    <row r="55" spans="2:37" ht="13.5" thickBot="1" x14ac:dyDescent="0.25">
      <c r="B55" s="364" t="s">
        <v>346</v>
      </c>
      <c r="C55" s="320" t="s">
        <v>374</v>
      </c>
      <c r="D55" s="1589" t="s">
        <v>87</v>
      </c>
      <c r="E55" s="1585"/>
      <c r="F55" s="299">
        <v>650</v>
      </c>
      <c r="G55" s="316" t="s">
        <v>103</v>
      </c>
      <c r="H55" s="373" t="s">
        <v>29</v>
      </c>
      <c r="I55" s="315">
        <v>2007</v>
      </c>
      <c r="J55" s="999"/>
      <c r="K55" s="313">
        <v>125</v>
      </c>
      <c r="L55" s="313">
        <v>109</v>
      </c>
      <c r="M55" s="313">
        <v>25</v>
      </c>
      <c r="N55" s="313">
        <v>25</v>
      </c>
      <c r="O55" s="313">
        <v>25</v>
      </c>
      <c r="P55" s="791">
        <f t="shared" si="4"/>
        <v>25</v>
      </c>
      <c r="Q55" s="313">
        <v>25</v>
      </c>
      <c r="R55" s="313"/>
      <c r="S55" s="313">
        <v>25</v>
      </c>
      <c r="T55" s="791">
        <f t="shared" si="5"/>
        <v>25</v>
      </c>
      <c r="U55" s="791">
        <f t="shared" si="6"/>
        <v>25</v>
      </c>
      <c r="V55" s="313"/>
      <c r="W55" s="313">
        <v>25</v>
      </c>
      <c r="X55" s="313"/>
      <c r="Y55" s="313">
        <v>25</v>
      </c>
      <c r="Z55" s="313">
        <v>25</v>
      </c>
      <c r="AA55" s="313">
        <v>25</v>
      </c>
      <c r="AB55" s="313">
        <v>25</v>
      </c>
      <c r="AC55" s="313"/>
      <c r="AD55" s="313"/>
      <c r="AE55" s="313"/>
      <c r="AF55" s="313"/>
      <c r="AG55" s="313"/>
      <c r="AH55" s="313"/>
      <c r="AI55" s="314"/>
      <c r="AJ55" s="1102"/>
      <c r="AK55" s="1102"/>
    </row>
    <row r="56" spans="2:37" ht="13.5" thickBot="1" x14ac:dyDescent="0.25">
      <c r="B56" s="33"/>
      <c r="C56" s="33"/>
      <c r="D56" s="33"/>
      <c r="E56" s="33"/>
      <c r="F56" s="100"/>
      <c r="G56" s="33"/>
      <c r="H56" s="912" t="s">
        <v>94</v>
      </c>
      <c r="I56" s="913"/>
      <c r="J56" s="914"/>
      <c r="K56" s="49">
        <f t="shared" ref="K56:Q56" si="7">MIN(K34:K55)</f>
        <v>125</v>
      </c>
      <c r="L56" s="49">
        <f t="shared" si="7"/>
        <v>109</v>
      </c>
      <c r="M56" s="49">
        <f t="shared" si="7"/>
        <v>25</v>
      </c>
      <c r="N56" s="49">
        <f t="shared" si="7"/>
        <v>25</v>
      </c>
      <c r="O56" s="49">
        <f t="shared" si="7"/>
        <v>25</v>
      </c>
      <c r="P56" s="789">
        <f t="shared" si="4"/>
        <v>25</v>
      </c>
      <c r="Q56" s="49">
        <f t="shared" si="7"/>
        <v>25</v>
      </c>
      <c r="R56" s="49"/>
      <c r="S56" s="49">
        <f>MIN(S34:S55)</f>
        <v>25</v>
      </c>
      <c r="T56" s="789">
        <f t="shared" si="5"/>
        <v>25</v>
      </c>
      <c r="U56" s="789">
        <f t="shared" si="6"/>
        <v>25</v>
      </c>
      <c r="V56" s="49"/>
      <c r="W56" s="49">
        <f>MIN(W34:W55)</f>
        <v>25</v>
      </c>
      <c r="X56" s="49"/>
      <c r="Y56" s="49">
        <f>MIN(Y34:Y55)</f>
        <v>25</v>
      </c>
      <c r="Z56" s="49">
        <f>MIN(Z34:Z55)</f>
        <v>25</v>
      </c>
      <c r="AA56" s="49">
        <f>MIN(AA34:AA55)</f>
        <v>25</v>
      </c>
      <c r="AB56" s="49">
        <f>MIN(AB34:AB55)</f>
        <v>25</v>
      </c>
      <c r="AC56" s="306"/>
      <c r="AD56" s="135"/>
      <c r="AE56" s="135"/>
      <c r="AF56" s="135"/>
      <c r="AG56" s="135"/>
      <c r="AH56" s="135"/>
      <c r="AI56" s="136"/>
      <c r="AJ56" s="1103"/>
      <c r="AK56" s="1103"/>
    </row>
    <row r="58" spans="2:37" ht="13.5" thickBot="1" x14ac:dyDescent="0.25"/>
    <row r="59" spans="2:37" x14ac:dyDescent="0.2">
      <c r="B59" s="915"/>
      <c r="C59" s="916"/>
      <c r="D59" s="916"/>
      <c r="E59" s="916"/>
      <c r="F59" s="916"/>
      <c r="G59" s="916"/>
      <c r="H59" s="916"/>
      <c r="I59" s="916"/>
      <c r="J59" s="917"/>
      <c r="K59" s="921" t="s">
        <v>95</v>
      </c>
      <c r="L59" s="922"/>
      <c r="M59" s="922"/>
      <c r="N59" s="922"/>
      <c r="O59" s="922"/>
      <c r="P59" s="922"/>
      <c r="Q59" s="922"/>
      <c r="R59" s="922"/>
      <c r="S59" s="922"/>
      <c r="T59" s="922"/>
      <c r="U59" s="922"/>
      <c r="V59" s="922"/>
      <c r="W59" s="922"/>
      <c r="X59" s="922"/>
      <c r="Y59" s="922"/>
      <c r="Z59" s="922"/>
      <c r="AA59" s="922"/>
      <c r="AB59" s="922"/>
      <c r="AC59" s="922"/>
      <c r="AD59" s="922"/>
      <c r="AE59" s="922"/>
      <c r="AF59" s="922"/>
      <c r="AG59" s="922"/>
      <c r="AH59" s="922"/>
      <c r="AI59" s="923"/>
      <c r="AJ59" s="1339" t="s">
        <v>474</v>
      </c>
      <c r="AK59" s="1339" t="s">
        <v>499</v>
      </c>
    </row>
    <row r="60" spans="2:37" ht="13.5" thickBot="1" x14ac:dyDescent="0.25">
      <c r="B60" s="987"/>
      <c r="C60" s="988"/>
      <c r="D60" s="988"/>
      <c r="E60" s="988"/>
      <c r="F60" s="988"/>
      <c r="G60" s="988"/>
      <c r="H60" s="919"/>
      <c r="I60" s="919"/>
      <c r="J60" s="920"/>
      <c r="K60" s="949" t="s">
        <v>486</v>
      </c>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1"/>
      <c r="AJ60" s="1102"/>
      <c r="AK60" s="1102"/>
    </row>
    <row r="61" spans="2:37" ht="26.25" thickBot="1" x14ac:dyDescent="0.25">
      <c r="B61" s="51" t="s">
        <v>41</v>
      </c>
      <c r="C61" s="52" t="s">
        <v>42</v>
      </c>
      <c r="D61" s="971" t="s">
        <v>43</v>
      </c>
      <c r="E61" s="972"/>
      <c r="F61" s="88" t="s">
        <v>177</v>
      </c>
      <c r="G61" s="95" t="s">
        <v>47</v>
      </c>
      <c r="H61" s="50" t="s">
        <v>0</v>
      </c>
      <c r="I61" s="43" t="s">
        <v>496</v>
      </c>
      <c r="J61" s="43" t="s">
        <v>2</v>
      </c>
      <c r="K61" s="44" t="s">
        <v>3</v>
      </c>
      <c r="L61" s="44" t="s">
        <v>4</v>
      </c>
      <c r="M61" s="45" t="s">
        <v>5</v>
      </c>
      <c r="N61" s="46" t="s">
        <v>6</v>
      </c>
      <c r="O61" s="46">
        <v>150</v>
      </c>
      <c r="P61" s="783">
        <v>176</v>
      </c>
      <c r="Q61" s="46">
        <v>200</v>
      </c>
      <c r="R61" s="46">
        <v>250</v>
      </c>
      <c r="S61" s="46">
        <v>300</v>
      </c>
      <c r="T61" s="783">
        <v>302</v>
      </c>
      <c r="U61" s="783">
        <v>340</v>
      </c>
      <c r="V61" s="46">
        <v>350</v>
      </c>
      <c r="W61" s="46">
        <v>400</v>
      </c>
      <c r="X61" s="46">
        <v>450</v>
      </c>
      <c r="Y61" s="46">
        <v>500</v>
      </c>
      <c r="Z61" s="46">
        <v>550</v>
      </c>
      <c r="AA61" s="46">
        <v>600</v>
      </c>
      <c r="AB61" s="46">
        <v>650</v>
      </c>
      <c r="AC61" s="46">
        <v>700</v>
      </c>
      <c r="AD61" s="46">
        <v>750</v>
      </c>
      <c r="AE61" s="46">
        <v>800</v>
      </c>
      <c r="AF61" s="46">
        <v>850</v>
      </c>
      <c r="AG61" s="46">
        <v>900</v>
      </c>
      <c r="AH61" s="46">
        <v>950</v>
      </c>
      <c r="AI61" s="47">
        <v>1000</v>
      </c>
      <c r="AJ61" s="1102"/>
      <c r="AK61" s="1102"/>
    </row>
    <row r="62" spans="2:37" x14ac:dyDescent="0.2">
      <c r="B62" s="1203" t="s">
        <v>350</v>
      </c>
      <c r="C62" s="1226" t="s">
        <v>351</v>
      </c>
      <c r="D62" s="1172" t="s">
        <v>74</v>
      </c>
      <c r="E62" s="1173"/>
      <c r="F62" s="937" t="s">
        <v>96</v>
      </c>
      <c r="G62" s="1594" t="s">
        <v>56</v>
      </c>
      <c r="H62" s="1595" t="s">
        <v>29</v>
      </c>
      <c r="I62" s="31">
        <v>1989</v>
      </c>
      <c r="J62" s="979" t="s">
        <v>479</v>
      </c>
      <c r="K62" s="310">
        <v>115</v>
      </c>
      <c r="L62" s="310">
        <v>95</v>
      </c>
      <c r="M62" s="310"/>
      <c r="N62" s="310">
        <v>23</v>
      </c>
      <c r="O62" s="35"/>
      <c r="P62" s="787">
        <f>IF(O62="",IF(N62="","",(N62-(N62-Q62)/($Q$5-$N$5)*($P$5-$N$5))),(O62-(O62-Q62)/($Q$5-$O$5)*($P$5-$O$5)))</f>
        <v>23</v>
      </c>
      <c r="Q62" s="310">
        <v>23</v>
      </c>
      <c r="R62" s="35"/>
      <c r="S62" s="310">
        <v>23</v>
      </c>
      <c r="T62" s="787">
        <f>IF(S62="","",(S62-(S62-W62)/($W$5-$S$5)*($T$5-$S$5)))</f>
        <v>23</v>
      </c>
      <c r="U62" s="787">
        <f>IF(S62="","",(S62-(S62-W62)/($W$5-$S$5)*($U$5-$S$5)))</f>
        <v>23</v>
      </c>
      <c r="V62" s="35"/>
      <c r="W62" s="310">
        <v>23</v>
      </c>
      <c r="X62" s="35"/>
      <c r="Y62" s="310">
        <v>23</v>
      </c>
      <c r="Z62" s="35"/>
      <c r="AA62" s="310">
        <v>23</v>
      </c>
      <c r="AB62" s="310">
        <v>23</v>
      </c>
      <c r="AC62" s="310">
        <v>23</v>
      </c>
      <c r="AD62" s="310">
        <v>22.2</v>
      </c>
      <c r="AE62" s="310">
        <v>20</v>
      </c>
      <c r="AF62" s="310"/>
      <c r="AG62" s="310"/>
      <c r="AH62" s="310"/>
      <c r="AI62" s="311"/>
      <c r="AJ62" s="1102"/>
      <c r="AK62" s="1102"/>
    </row>
    <row r="63" spans="2:37" x14ac:dyDescent="0.2">
      <c r="B63" s="1135"/>
      <c r="C63" s="1193"/>
      <c r="D63" s="1172"/>
      <c r="E63" s="1173"/>
      <c r="F63" s="937"/>
      <c r="G63" s="1581"/>
      <c r="H63" s="962"/>
      <c r="I63" s="10" t="s">
        <v>32</v>
      </c>
      <c r="J63" s="980"/>
      <c r="K63" s="308"/>
      <c r="L63" s="308" t="s">
        <v>9</v>
      </c>
      <c r="M63" s="308"/>
      <c r="N63" s="308"/>
      <c r="O63" s="308"/>
      <c r="P63" s="788" t="str">
        <f t="shared" ref="P63:P84" si="8">IF(O63="",IF(N63="","",(N63-(N63-Q63)/($Q$5-$N$5)*($P$5-$N$5))),(O63-(O63-Q63)/($Q$5-$O$5)*($P$5-$O$5)))</f>
        <v/>
      </c>
      <c r="Q63" s="308"/>
      <c r="R63" s="308"/>
      <c r="S63" s="308"/>
      <c r="T63" s="788" t="str">
        <f t="shared" ref="T63:T84" si="9">IF(S63="","",(S63-(S63-W63)/($W$5-$S$5)*($T$5-$S$5)))</f>
        <v/>
      </c>
      <c r="U63" s="788" t="str">
        <f t="shared" ref="U63:U84" si="10">IF(S63="","",(S63-(S63-W63)/($W$5-$S$5)*($U$5-$S$5)))</f>
        <v/>
      </c>
      <c r="V63" s="308"/>
      <c r="W63" s="308"/>
      <c r="X63" s="308"/>
      <c r="Y63" s="308"/>
      <c r="Z63" s="308"/>
      <c r="AA63" s="308"/>
      <c r="AB63" s="308"/>
      <c r="AC63" s="308"/>
      <c r="AD63" s="308"/>
      <c r="AE63" s="308"/>
      <c r="AF63" s="308"/>
      <c r="AG63" s="308"/>
      <c r="AH63" s="308"/>
      <c r="AI63" s="309"/>
      <c r="AJ63" s="1102"/>
      <c r="AK63" s="1102"/>
    </row>
    <row r="64" spans="2:37" x14ac:dyDescent="0.2">
      <c r="B64" s="1135"/>
      <c r="C64" s="1193"/>
      <c r="D64" s="1172"/>
      <c r="E64" s="1173"/>
      <c r="F64" s="937"/>
      <c r="G64" s="1581"/>
      <c r="H64" s="962"/>
      <c r="I64" s="10" t="s">
        <v>35</v>
      </c>
      <c r="J64" s="980"/>
      <c r="K64" s="308"/>
      <c r="L64" s="308" t="s">
        <v>9</v>
      </c>
      <c r="M64" s="308"/>
      <c r="N64" s="308"/>
      <c r="O64" s="308"/>
      <c r="P64" s="788" t="str">
        <f t="shared" si="8"/>
        <v/>
      </c>
      <c r="Q64" s="308"/>
      <c r="R64" s="308"/>
      <c r="S64" s="308"/>
      <c r="T64" s="788" t="str">
        <f t="shared" si="9"/>
        <v/>
      </c>
      <c r="U64" s="788" t="str">
        <f t="shared" si="10"/>
        <v/>
      </c>
      <c r="V64" s="308"/>
      <c r="W64" s="308"/>
      <c r="X64" s="308"/>
      <c r="Y64" s="308"/>
      <c r="Z64" s="308"/>
      <c r="AA64" s="308"/>
      <c r="AB64" s="308"/>
      <c r="AC64" s="308"/>
      <c r="AD64" s="308"/>
      <c r="AE64" s="308"/>
      <c r="AF64" s="308"/>
      <c r="AG64" s="308"/>
      <c r="AH64" s="308"/>
      <c r="AI64" s="309"/>
      <c r="AJ64" s="1102"/>
      <c r="AK64" s="1102"/>
    </row>
    <row r="65" spans="2:37" x14ac:dyDescent="0.2">
      <c r="B65" s="1136"/>
      <c r="C65" s="1194"/>
      <c r="D65" s="1174"/>
      <c r="E65" s="1175"/>
      <c r="F65" s="947"/>
      <c r="G65" s="1582"/>
      <c r="H65" s="963"/>
      <c r="I65" s="10" t="s">
        <v>10</v>
      </c>
      <c r="J65" s="980"/>
      <c r="K65" s="308"/>
      <c r="L65" s="308" t="s">
        <v>9</v>
      </c>
      <c r="M65" s="308"/>
      <c r="N65" s="308"/>
      <c r="O65" s="308"/>
      <c r="P65" s="788" t="str">
        <f t="shared" si="8"/>
        <v/>
      </c>
      <c r="Q65" s="308"/>
      <c r="R65" s="308"/>
      <c r="S65" s="308"/>
      <c r="T65" s="788" t="str">
        <f t="shared" si="9"/>
        <v/>
      </c>
      <c r="U65" s="788" t="str">
        <f t="shared" si="10"/>
        <v/>
      </c>
      <c r="V65" s="308"/>
      <c r="W65" s="308"/>
      <c r="X65" s="308"/>
      <c r="Y65" s="308"/>
      <c r="Z65" s="308"/>
      <c r="AA65" s="308"/>
      <c r="AB65" s="308"/>
      <c r="AC65" s="308"/>
      <c r="AD65" s="308"/>
      <c r="AE65" s="308"/>
      <c r="AF65" s="308"/>
      <c r="AG65" s="308"/>
      <c r="AH65" s="308"/>
      <c r="AI65" s="309"/>
      <c r="AJ65" s="1102"/>
      <c r="AK65" s="1102"/>
    </row>
    <row r="66" spans="2:37" x14ac:dyDescent="0.2">
      <c r="B66" s="1191" t="s">
        <v>346</v>
      </c>
      <c r="C66" s="1192" t="s">
        <v>347</v>
      </c>
      <c r="D66" s="1586" t="s">
        <v>75</v>
      </c>
      <c r="E66" s="1178"/>
      <c r="F66" s="936">
        <v>800</v>
      </c>
      <c r="G66" s="939" t="s">
        <v>56</v>
      </c>
      <c r="H66" s="1590" t="s">
        <v>29</v>
      </c>
      <c r="I66" s="10">
        <v>1992</v>
      </c>
      <c r="J66" s="980"/>
      <c r="K66" s="4">
        <v>115</v>
      </c>
      <c r="L66" s="4">
        <v>95</v>
      </c>
      <c r="M66" s="4">
        <v>23</v>
      </c>
      <c r="N66" s="14">
        <v>23</v>
      </c>
      <c r="O66" s="9"/>
      <c r="P66" s="788">
        <f t="shared" si="8"/>
        <v>23</v>
      </c>
      <c r="Q66" s="4">
        <v>23</v>
      </c>
      <c r="R66" s="9"/>
      <c r="S66" s="4">
        <v>23</v>
      </c>
      <c r="T66" s="788">
        <f t="shared" si="9"/>
        <v>23</v>
      </c>
      <c r="U66" s="788">
        <f t="shared" si="10"/>
        <v>23</v>
      </c>
      <c r="V66" s="9"/>
      <c r="W66" s="4">
        <v>23</v>
      </c>
      <c r="X66" s="9"/>
      <c r="Y66" s="4">
        <v>23</v>
      </c>
      <c r="Z66" s="9"/>
      <c r="AA66" s="4">
        <v>23</v>
      </c>
      <c r="AB66" s="4">
        <v>23</v>
      </c>
      <c r="AC66" s="4">
        <v>23</v>
      </c>
      <c r="AD66" s="4">
        <v>22.2</v>
      </c>
      <c r="AE66" s="4">
        <v>20</v>
      </c>
      <c r="AF66" s="4"/>
      <c r="AG66" s="4"/>
      <c r="AH66" s="4"/>
      <c r="AI66" s="25"/>
      <c r="AJ66" s="1102"/>
      <c r="AK66" s="1102"/>
    </row>
    <row r="67" spans="2:37" x14ac:dyDescent="0.2">
      <c r="B67" s="1135"/>
      <c r="C67" s="1226"/>
      <c r="D67" s="1172"/>
      <c r="E67" s="1173"/>
      <c r="F67" s="937"/>
      <c r="G67" s="940"/>
      <c r="H67" s="962"/>
      <c r="I67" s="10" t="s">
        <v>11</v>
      </c>
      <c r="J67" s="980"/>
      <c r="K67" s="308"/>
      <c r="L67" s="308" t="s">
        <v>9</v>
      </c>
      <c r="M67" s="308"/>
      <c r="N67" s="308"/>
      <c r="O67" s="308"/>
      <c r="P67" s="788" t="str">
        <f t="shared" si="8"/>
        <v/>
      </c>
      <c r="Q67" s="308"/>
      <c r="R67" s="308"/>
      <c r="S67" s="308"/>
      <c r="T67" s="788" t="str">
        <f t="shared" si="9"/>
        <v/>
      </c>
      <c r="U67" s="788" t="str">
        <f t="shared" si="10"/>
        <v/>
      </c>
      <c r="V67" s="308"/>
      <c r="W67" s="308"/>
      <c r="X67" s="308"/>
      <c r="Y67" s="308"/>
      <c r="Z67" s="308"/>
      <c r="AA67" s="308"/>
      <c r="AB67" s="308"/>
      <c r="AC67" s="308"/>
      <c r="AD67" s="308"/>
      <c r="AE67" s="308"/>
      <c r="AF67" s="308"/>
      <c r="AG67" s="308"/>
      <c r="AH67" s="308"/>
      <c r="AI67" s="309"/>
      <c r="AJ67" s="1102"/>
      <c r="AK67" s="1102"/>
    </row>
    <row r="68" spans="2:37" x14ac:dyDescent="0.2">
      <c r="B68" s="1135"/>
      <c r="C68" s="1227"/>
      <c r="D68" s="1172"/>
      <c r="E68" s="1173"/>
      <c r="F68" s="937"/>
      <c r="G68" s="940"/>
      <c r="H68" s="962"/>
      <c r="I68" s="10" t="s">
        <v>12</v>
      </c>
      <c r="J68" s="980"/>
      <c r="K68" s="308"/>
      <c r="L68" s="308" t="s">
        <v>9</v>
      </c>
      <c r="M68" s="308"/>
      <c r="N68" s="308"/>
      <c r="O68" s="308"/>
      <c r="P68" s="788" t="str">
        <f t="shared" si="8"/>
        <v/>
      </c>
      <c r="Q68" s="308"/>
      <c r="R68" s="308"/>
      <c r="S68" s="308"/>
      <c r="T68" s="788" t="str">
        <f t="shared" si="9"/>
        <v/>
      </c>
      <c r="U68" s="788" t="str">
        <f t="shared" si="10"/>
        <v/>
      </c>
      <c r="V68" s="308"/>
      <c r="W68" s="308"/>
      <c r="X68" s="308"/>
      <c r="Y68" s="308"/>
      <c r="Z68" s="308"/>
      <c r="AA68" s="308"/>
      <c r="AB68" s="308"/>
      <c r="AC68" s="308"/>
      <c r="AD68" s="308"/>
      <c r="AE68" s="308"/>
      <c r="AF68" s="308"/>
      <c r="AG68" s="308"/>
      <c r="AH68" s="308"/>
      <c r="AI68" s="309"/>
      <c r="AJ68" s="1102"/>
      <c r="AK68" s="1102"/>
    </row>
    <row r="69" spans="2:37" x14ac:dyDescent="0.2">
      <c r="B69" s="1136"/>
      <c r="C69" s="372" t="s">
        <v>498</v>
      </c>
      <c r="D69" s="1174"/>
      <c r="E69" s="1175"/>
      <c r="F69" s="947"/>
      <c r="G69" s="948"/>
      <c r="H69" s="963"/>
      <c r="I69" s="10" t="s">
        <v>13</v>
      </c>
      <c r="J69" s="980"/>
      <c r="K69" s="4">
        <v>115</v>
      </c>
      <c r="L69" s="4">
        <v>95</v>
      </c>
      <c r="M69" s="4">
        <v>23</v>
      </c>
      <c r="N69" s="14">
        <v>23</v>
      </c>
      <c r="O69" s="4">
        <v>23</v>
      </c>
      <c r="P69" s="788">
        <f t="shared" si="8"/>
        <v>23</v>
      </c>
      <c r="Q69" s="4">
        <v>23</v>
      </c>
      <c r="R69" s="9"/>
      <c r="S69" s="4">
        <v>23</v>
      </c>
      <c r="T69" s="788">
        <f t="shared" si="9"/>
        <v>23</v>
      </c>
      <c r="U69" s="788">
        <f t="shared" si="10"/>
        <v>23</v>
      </c>
      <c r="V69" s="9"/>
      <c r="W69" s="4">
        <v>23</v>
      </c>
      <c r="X69" s="9"/>
      <c r="Y69" s="4">
        <v>23</v>
      </c>
      <c r="Z69" s="4">
        <v>23</v>
      </c>
      <c r="AA69" s="4">
        <v>23</v>
      </c>
      <c r="AB69" s="4">
        <v>23</v>
      </c>
      <c r="AC69" s="4">
        <v>23</v>
      </c>
      <c r="AD69" s="4">
        <v>22.2</v>
      </c>
      <c r="AE69" s="4">
        <v>20</v>
      </c>
      <c r="AF69" s="4">
        <v>16.3</v>
      </c>
      <c r="AG69" s="4">
        <v>12.5</v>
      </c>
      <c r="AH69" s="4">
        <v>8.5</v>
      </c>
      <c r="AI69" s="25">
        <v>4.5</v>
      </c>
      <c r="AJ69" s="1102"/>
      <c r="AK69" s="1102"/>
    </row>
    <row r="70" spans="2:37" x14ac:dyDescent="0.2">
      <c r="B70" s="1191" t="s">
        <v>346</v>
      </c>
      <c r="C70" s="1192" t="s">
        <v>363</v>
      </c>
      <c r="D70" s="1586" t="s">
        <v>73</v>
      </c>
      <c r="E70" s="1178"/>
      <c r="F70" s="936">
        <v>800</v>
      </c>
      <c r="G70" s="939" t="s">
        <v>56</v>
      </c>
      <c r="H70" s="1590" t="s">
        <v>29</v>
      </c>
      <c r="I70" s="10">
        <v>1995</v>
      </c>
      <c r="J70" s="980"/>
      <c r="K70" s="4">
        <v>115</v>
      </c>
      <c r="L70" s="4">
        <v>95</v>
      </c>
      <c r="M70" s="4">
        <v>23</v>
      </c>
      <c r="N70" s="14">
        <v>23</v>
      </c>
      <c r="O70" s="4">
        <v>23</v>
      </c>
      <c r="P70" s="788">
        <f t="shared" si="8"/>
        <v>23</v>
      </c>
      <c r="Q70" s="4">
        <v>23</v>
      </c>
      <c r="R70" s="9"/>
      <c r="S70" s="4">
        <v>23</v>
      </c>
      <c r="T70" s="788">
        <f t="shared" si="9"/>
        <v>23</v>
      </c>
      <c r="U70" s="788">
        <f t="shared" si="10"/>
        <v>23</v>
      </c>
      <c r="V70" s="9"/>
      <c r="W70" s="4">
        <v>23</v>
      </c>
      <c r="X70" s="9"/>
      <c r="Y70" s="4">
        <v>23</v>
      </c>
      <c r="Z70" s="4">
        <v>23</v>
      </c>
      <c r="AA70" s="4">
        <v>23</v>
      </c>
      <c r="AB70" s="4">
        <v>23</v>
      </c>
      <c r="AC70" s="4">
        <v>23</v>
      </c>
      <c r="AD70" s="4">
        <v>22.2</v>
      </c>
      <c r="AE70" s="4">
        <v>20</v>
      </c>
      <c r="AF70" s="4">
        <v>16.3</v>
      </c>
      <c r="AG70" s="4">
        <v>12.5</v>
      </c>
      <c r="AH70" s="4">
        <v>8.5</v>
      </c>
      <c r="AI70" s="25">
        <v>4.5</v>
      </c>
      <c r="AJ70" s="1102"/>
      <c r="AK70" s="1102"/>
    </row>
    <row r="71" spans="2:37" x14ac:dyDescent="0.2">
      <c r="B71" s="1135"/>
      <c r="C71" s="1193"/>
      <c r="D71" s="1172"/>
      <c r="E71" s="1173"/>
      <c r="F71" s="937"/>
      <c r="G71" s="940"/>
      <c r="H71" s="962"/>
      <c r="I71" s="10" t="s">
        <v>26</v>
      </c>
      <c r="J71" s="980"/>
      <c r="K71" s="308"/>
      <c r="L71" s="308" t="s">
        <v>9</v>
      </c>
      <c r="M71" s="308"/>
      <c r="N71" s="308"/>
      <c r="O71" s="308"/>
      <c r="P71" s="788" t="str">
        <f t="shared" si="8"/>
        <v/>
      </c>
      <c r="Q71" s="308"/>
      <c r="R71" s="308"/>
      <c r="S71" s="308"/>
      <c r="T71" s="788" t="str">
        <f t="shared" si="9"/>
        <v/>
      </c>
      <c r="U71" s="788" t="str">
        <f t="shared" si="10"/>
        <v/>
      </c>
      <c r="V71" s="308"/>
      <c r="W71" s="308"/>
      <c r="X71" s="308"/>
      <c r="Y71" s="308"/>
      <c r="Z71" s="308"/>
      <c r="AA71" s="308"/>
      <c r="AB71" s="308"/>
      <c r="AC71" s="308"/>
      <c r="AD71" s="308"/>
      <c r="AE71" s="308"/>
      <c r="AF71" s="308"/>
      <c r="AG71" s="308"/>
      <c r="AH71" s="308"/>
      <c r="AI71" s="309"/>
      <c r="AJ71" s="1102"/>
      <c r="AK71" s="1102"/>
    </row>
    <row r="72" spans="2:37" x14ac:dyDescent="0.2">
      <c r="B72" s="1135"/>
      <c r="C72" s="1193"/>
      <c r="D72" s="1172"/>
      <c r="E72" s="1173"/>
      <c r="F72" s="937"/>
      <c r="G72" s="940"/>
      <c r="H72" s="962"/>
      <c r="I72" s="10" t="s">
        <v>15</v>
      </c>
      <c r="J72" s="980"/>
      <c r="K72" s="308"/>
      <c r="L72" s="308" t="s">
        <v>9</v>
      </c>
      <c r="M72" s="308"/>
      <c r="N72" s="308"/>
      <c r="O72" s="308"/>
      <c r="P72" s="788" t="str">
        <f t="shared" si="8"/>
        <v/>
      </c>
      <c r="Q72" s="308"/>
      <c r="R72" s="308"/>
      <c r="S72" s="308"/>
      <c r="T72" s="788" t="str">
        <f t="shared" si="9"/>
        <v/>
      </c>
      <c r="U72" s="788" t="str">
        <f t="shared" si="10"/>
        <v/>
      </c>
      <c r="V72" s="308"/>
      <c r="W72" s="308"/>
      <c r="X72" s="308"/>
      <c r="Y72" s="308"/>
      <c r="Z72" s="308"/>
      <c r="AA72" s="308"/>
      <c r="AB72" s="308"/>
      <c r="AC72" s="308"/>
      <c r="AD72" s="308"/>
      <c r="AE72" s="308"/>
      <c r="AF72" s="308"/>
      <c r="AG72" s="308"/>
      <c r="AH72" s="308"/>
      <c r="AI72" s="309"/>
      <c r="AJ72" s="1102"/>
      <c r="AK72" s="1102"/>
    </row>
    <row r="73" spans="2:37" x14ac:dyDescent="0.2">
      <c r="B73" s="1136"/>
      <c r="C73" s="1194"/>
      <c r="D73" s="1174"/>
      <c r="E73" s="1175"/>
      <c r="F73" s="947"/>
      <c r="G73" s="948"/>
      <c r="H73" s="963"/>
      <c r="I73" s="10" t="s">
        <v>16</v>
      </c>
      <c r="J73" s="980"/>
      <c r="K73" s="308"/>
      <c r="L73" s="308" t="s">
        <v>9</v>
      </c>
      <c r="M73" s="308"/>
      <c r="N73" s="308"/>
      <c r="O73" s="308"/>
      <c r="P73" s="788" t="str">
        <f t="shared" si="8"/>
        <v/>
      </c>
      <c r="Q73" s="308"/>
      <c r="R73" s="308"/>
      <c r="S73" s="308"/>
      <c r="T73" s="788" t="str">
        <f t="shared" si="9"/>
        <v/>
      </c>
      <c r="U73" s="788" t="str">
        <f t="shared" si="10"/>
        <v/>
      </c>
      <c r="V73" s="308"/>
      <c r="W73" s="308"/>
      <c r="X73" s="308"/>
      <c r="Y73" s="308"/>
      <c r="Z73" s="308"/>
      <c r="AA73" s="308"/>
      <c r="AB73" s="308"/>
      <c r="AC73" s="308"/>
      <c r="AD73" s="308"/>
      <c r="AE73" s="308"/>
      <c r="AF73" s="308"/>
      <c r="AG73" s="308"/>
      <c r="AH73" s="308"/>
      <c r="AI73" s="309"/>
      <c r="AJ73" s="1102"/>
      <c r="AK73" s="1102"/>
    </row>
    <row r="74" spans="2:37" x14ac:dyDescent="0.2">
      <c r="B74" s="1223" t="s">
        <v>346</v>
      </c>
      <c r="C74" s="1192" t="s">
        <v>484</v>
      </c>
      <c r="D74" s="1586" t="s">
        <v>75</v>
      </c>
      <c r="E74" s="1178"/>
      <c r="F74" s="936">
        <v>800</v>
      </c>
      <c r="G74" s="1596" t="s">
        <v>56</v>
      </c>
      <c r="H74" s="961" t="s">
        <v>29</v>
      </c>
      <c r="I74" s="10">
        <v>1998</v>
      </c>
      <c r="J74" s="980"/>
      <c r="K74" s="4">
        <v>115</v>
      </c>
      <c r="L74" s="4">
        <v>95</v>
      </c>
      <c r="M74" s="4">
        <v>23</v>
      </c>
      <c r="N74" s="14">
        <v>23</v>
      </c>
      <c r="O74" s="4">
        <v>23</v>
      </c>
      <c r="P74" s="788">
        <f t="shared" si="8"/>
        <v>23</v>
      </c>
      <c r="Q74" s="4">
        <v>23</v>
      </c>
      <c r="R74" s="9"/>
      <c r="S74" s="4">
        <v>23</v>
      </c>
      <c r="T74" s="788">
        <f t="shared" si="9"/>
        <v>23</v>
      </c>
      <c r="U74" s="788">
        <f t="shared" si="10"/>
        <v>23</v>
      </c>
      <c r="V74" s="9"/>
      <c r="W74" s="4">
        <v>23</v>
      </c>
      <c r="X74" s="9"/>
      <c r="Y74" s="4">
        <v>23</v>
      </c>
      <c r="Z74" s="4">
        <v>23</v>
      </c>
      <c r="AA74" s="4">
        <v>23</v>
      </c>
      <c r="AB74" s="4">
        <v>23</v>
      </c>
      <c r="AC74" s="4">
        <v>23</v>
      </c>
      <c r="AD74" s="4">
        <v>22.2</v>
      </c>
      <c r="AE74" s="4">
        <v>20</v>
      </c>
      <c r="AF74" s="4">
        <v>16.3</v>
      </c>
      <c r="AG74" s="4">
        <v>12.5</v>
      </c>
      <c r="AH74" s="4">
        <v>8.5</v>
      </c>
      <c r="AI74" s="25">
        <v>4.5</v>
      </c>
      <c r="AJ74" s="1102"/>
      <c r="AK74" s="1102"/>
    </row>
    <row r="75" spans="2:37" x14ac:dyDescent="0.2">
      <c r="B75" s="1135"/>
      <c r="C75" s="1193"/>
      <c r="D75" s="1172"/>
      <c r="E75" s="1173"/>
      <c r="F75" s="937"/>
      <c r="G75" s="1581"/>
      <c r="H75" s="962"/>
      <c r="I75" s="10" t="s">
        <v>17</v>
      </c>
      <c r="J75" s="980"/>
      <c r="K75" s="308"/>
      <c r="L75" s="308" t="s">
        <v>9</v>
      </c>
      <c r="M75" s="308"/>
      <c r="N75" s="308"/>
      <c r="O75" s="308"/>
      <c r="P75" s="788" t="str">
        <f t="shared" si="8"/>
        <v/>
      </c>
      <c r="Q75" s="308"/>
      <c r="R75" s="308"/>
      <c r="S75" s="308"/>
      <c r="T75" s="788" t="str">
        <f t="shared" si="9"/>
        <v/>
      </c>
      <c r="U75" s="788" t="str">
        <f t="shared" si="10"/>
        <v/>
      </c>
      <c r="V75" s="312"/>
      <c r="W75" s="308"/>
      <c r="X75" s="312"/>
      <c r="Y75" s="308"/>
      <c r="Z75" s="312"/>
      <c r="AA75" s="308"/>
      <c r="AB75" s="308"/>
      <c r="AC75" s="308"/>
      <c r="AD75" s="308"/>
      <c r="AE75" s="308"/>
      <c r="AF75" s="308"/>
      <c r="AG75" s="308"/>
      <c r="AH75" s="308"/>
      <c r="AI75" s="309"/>
      <c r="AJ75" s="1102"/>
      <c r="AK75" s="1102"/>
    </row>
    <row r="76" spans="2:37" x14ac:dyDescent="0.2">
      <c r="B76" s="1136"/>
      <c r="C76" s="1194"/>
      <c r="D76" s="1174"/>
      <c r="E76" s="1175"/>
      <c r="F76" s="947"/>
      <c r="G76" s="1582"/>
      <c r="H76" s="963"/>
      <c r="I76" s="10" t="s">
        <v>18</v>
      </c>
      <c r="J76" s="980"/>
      <c r="K76" s="308"/>
      <c r="L76" s="308" t="s">
        <v>9</v>
      </c>
      <c r="M76" s="308"/>
      <c r="N76" s="308"/>
      <c r="O76" s="308"/>
      <c r="P76" s="788" t="str">
        <f t="shared" si="8"/>
        <v/>
      </c>
      <c r="Q76" s="308"/>
      <c r="R76" s="308"/>
      <c r="S76" s="308"/>
      <c r="T76" s="788" t="str">
        <f t="shared" si="9"/>
        <v/>
      </c>
      <c r="U76" s="788" t="str">
        <f t="shared" si="10"/>
        <v/>
      </c>
      <c r="V76" s="308"/>
      <c r="W76" s="308"/>
      <c r="X76" s="308"/>
      <c r="Y76" s="308"/>
      <c r="Z76" s="308"/>
      <c r="AA76" s="308"/>
      <c r="AB76" s="308"/>
      <c r="AC76" s="308"/>
      <c r="AD76" s="308"/>
      <c r="AE76" s="308"/>
      <c r="AF76" s="308"/>
      <c r="AG76" s="308"/>
      <c r="AH76" s="308"/>
      <c r="AI76" s="309"/>
      <c r="AJ76" s="1102"/>
      <c r="AK76" s="1102"/>
    </row>
    <row r="77" spans="2:37" x14ac:dyDescent="0.2">
      <c r="B77" s="1191" t="s">
        <v>346</v>
      </c>
      <c r="C77" s="1192" t="s">
        <v>352</v>
      </c>
      <c r="D77" s="1586" t="s">
        <v>75</v>
      </c>
      <c r="E77" s="1178"/>
      <c r="F77" s="936">
        <v>800</v>
      </c>
      <c r="G77" s="1596" t="s">
        <v>56</v>
      </c>
      <c r="H77" s="961" t="s">
        <v>29</v>
      </c>
      <c r="I77" s="10">
        <v>2001</v>
      </c>
      <c r="J77" s="980"/>
      <c r="K77" s="4">
        <v>115</v>
      </c>
      <c r="L77" s="4">
        <v>95</v>
      </c>
      <c r="M77" s="4">
        <v>23</v>
      </c>
      <c r="N77" s="14">
        <v>23</v>
      </c>
      <c r="O77" s="4">
        <v>23</v>
      </c>
      <c r="P77" s="788">
        <f t="shared" si="8"/>
        <v>23</v>
      </c>
      <c r="Q77" s="4">
        <v>23</v>
      </c>
      <c r="R77" s="9"/>
      <c r="S77" s="4">
        <v>23</v>
      </c>
      <c r="T77" s="788">
        <f t="shared" si="9"/>
        <v>23</v>
      </c>
      <c r="U77" s="788">
        <f t="shared" si="10"/>
        <v>23</v>
      </c>
      <c r="V77" s="9"/>
      <c r="W77" s="4">
        <v>23</v>
      </c>
      <c r="X77" s="9"/>
      <c r="Y77" s="4">
        <v>23</v>
      </c>
      <c r="Z77" s="4">
        <v>23</v>
      </c>
      <c r="AA77" s="4">
        <v>23</v>
      </c>
      <c r="AB77" s="4">
        <v>23</v>
      </c>
      <c r="AC77" s="4">
        <v>23</v>
      </c>
      <c r="AD77" s="4">
        <v>22.2</v>
      </c>
      <c r="AE77" s="4">
        <v>20</v>
      </c>
      <c r="AF77" s="4">
        <v>16.3</v>
      </c>
      <c r="AG77" s="4">
        <v>12.5</v>
      </c>
      <c r="AH77" s="4">
        <v>8.5</v>
      </c>
      <c r="AI77" s="25">
        <v>4.5</v>
      </c>
      <c r="AJ77" s="1102"/>
      <c r="AK77" s="1102"/>
    </row>
    <row r="78" spans="2:37" x14ac:dyDescent="0.2">
      <c r="B78" s="1135"/>
      <c r="C78" s="1193"/>
      <c r="D78" s="1172"/>
      <c r="E78" s="1173"/>
      <c r="F78" s="937"/>
      <c r="G78" s="1581"/>
      <c r="H78" s="962"/>
      <c r="I78" s="10" t="s">
        <v>20</v>
      </c>
      <c r="J78" s="980"/>
      <c r="K78" s="308"/>
      <c r="L78" s="308" t="s">
        <v>9</v>
      </c>
      <c r="M78" s="308"/>
      <c r="N78" s="308"/>
      <c r="O78" s="308"/>
      <c r="P78" s="788" t="str">
        <f t="shared" si="8"/>
        <v/>
      </c>
      <c r="Q78" s="308"/>
      <c r="R78" s="308"/>
      <c r="S78" s="308"/>
      <c r="T78" s="788" t="str">
        <f t="shared" si="9"/>
        <v/>
      </c>
      <c r="U78" s="788" t="str">
        <f t="shared" si="10"/>
        <v/>
      </c>
      <c r="V78" s="308"/>
      <c r="W78" s="308"/>
      <c r="X78" s="308"/>
      <c r="Y78" s="308"/>
      <c r="Z78" s="308"/>
      <c r="AA78" s="308"/>
      <c r="AB78" s="308"/>
      <c r="AC78" s="308"/>
      <c r="AD78" s="308"/>
      <c r="AE78" s="308"/>
      <c r="AF78" s="308"/>
      <c r="AG78" s="308"/>
      <c r="AH78" s="308"/>
      <c r="AI78" s="309"/>
      <c r="AJ78" s="1102"/>
      <c r="AK78" s="1102"/>
    </row>
    <row r="79" spans="2:37" x14ac:dyDescent="0.2">
      <c r="B79" s="1136"/>
      <c r="C79" s="1194"/>
      <c r="D79" s="1174"/>
      <c r="E79" s="1175"/>
      <c r="F79" s="947"/>
      <c r="G79" s="1582"/>
      <c r="H79" s="963"/>
      <c r="I79" s="10" t="s">
        <v>21</v>
      </c>
      <c r="J79" s="980"/>
      <c r="K79" s="308"/>
      <c r="L79" s="308" t="s">
        <v>9</v>
      </c>
      <c r="M79" s="308"/>
      <c r="N79" s="308"/>
      <c r="O79" s="308"/>
      <c r="P79" s="788" t="str">
        <f t="shared" si="8"/>
        <v/>
      </c>
      <c r="Q79" s="308"/>
      <c r="R79" s="308"/>
      <c r="S79" s="308"/>
      <c r="T79" s="788" t="str">
        <f t="shared" si="9"/>
        <v/>
      </c>
      <c r="U79" s="788" t="str">
        <f t="shared" si="10"/>
        <v/>
      </c>
      <c r="V79" s="308"/>
      <c r="W79" s="308"/>
      <c r="X79" s="308"/>
      <c r="Y79" s="308"/>
      <c r="Z79" s="308"/>
      <c r="AA79" s="308"/>
      <c r="AB79" s="308"/>
      <c r="AC79" s="308"/>
      <c r="AD79" s="308"/>
      <c r="AE79" s="308"/>
      <c r="AF79" s="308"/>
      <c r="AG79" s="308"/>
      <c r="AH79" s="308"/>
      <c r="AI79" s="309"/>
      <c r="AJ79" s="1102"/>
      <c r="AK79" s="1102"/>
    </row>
    <row r="80" spans="2:37" x14ac:dyDescent="0.2">
      <c r="B80" s="1191" t="s">
        <v>346</v>
      </c>
      <c r="C80" s="1192" t="s">
        <v>352</v>
      </c>
      <c r="D80" s="1586" t="s">
        <v>75</v>
      </c>
      <c r="E80" s="1178"/>
      <c r="F80" s="936">
        <v>800</v>
      </c>
      <c r="G80" s="1591" t="s">
        <v>56</v>
      </c>
      <c r="H80" s="961" t="s">
        <v>29</v>
      </c>
      <c r="I80" s="10">
        <v>2004</v>
      </c>
      <c r="J80" s="980"/>
      <c r="K80" s="4">
        <v>115</v>
      </c>
      <c r="L80" s="4">
        <v>95</v>
      </c>
      <c r="M80" s="4">
        <v>23</v>
      </c>
      <c r="N80" s="14">
        <v>23</v>
      </c>
      <c r="O80" s="4">
        <v>23</v>
      </c>
      <c r="P80" s="788">
        <f t="shared" si="8"/>
        <v>23</v>
      </c>
      <c r="Q80" s="4">
        <v>23</v>
      </c>
      <c r="R80" s="9"/>
      <c r="S80" s="4">
        <v>23</v>
      </c>
      <c r="T80" s="788">
        <f t="shared" si="9"/>
        <v>23</v>
      </c>
      <c r="U80" s="788">
        <f t="shared" si="10"/>
        <v>23</v>
      </c>
      <c r="V80" s="9"/>
      <c r="W80" s="4">
        <v>23</v>
      </c>
      <c r="X80" s="9"/>
      <c r="Y80" s="4">
        <v>23</v>
      </c>
      <c r="Z80" s="4">
        <v>23</v>
      </c>
      <c r="AA80" s="4">
        <v>23</v>
      </c>
      <c r="AB80" s="4">
        <v>23</v>
      </c>
      <c r="AC80" s="4">
        <v>23</v>
      </c>
      <c r="AD80" s="4">
        <v>22.2</v>
      </c>
      <c r="AE80" s="4">
        <v>20</v>
      </c>
      <c r="AF80" s="4">
        <v>16.3</v>
      </c>
      <c r="AG80" s="4">
        <v>12.5</v>
      </c>
      <c r="AH80" s="4">
        <v>8.5</v>
      </c>
      <c r="AI80" s="25">
        <v>4.5</v>
      </c>
      <c r="AJ80" s="1102"/>
      <c r="AK80" s="1102"/>
    </row>
    <row r="81" spans="2:37" x14ac:dyDescent="0.2">
      <c r="B81" s="1135"/>
      <c r="C81" s="1193"/>
      <c r="D81" s="1172"/>
      <c r="E81" s="1173"/>
      <c r="F81" s="937"/>
      <c r="G81" s="1581"/>
      <c r="H81" s="962"/>
      <c r="I81" s="10" t="s">
        <v>22</v>
      </c>
      <c r="J81" s="980"/>
      <c r="K81" s="308"/>
      <c r="L81" s="308" t="s">
        <v>9</v>
      </c>
      <c r="M81" s="308"/>
      <c r="N81" s="308"/>
      <c r="O81" s="308"/>
      <c r="P81" s="788" t="str">
        <f t="shared" si="8"/>
        <v/>
      </c>
      <c r="Q81" s="308"/>
      <c r="R81" s="308"/>
      <c r="S81" s="308"/>
      <c r="T81" s="788" t="str">
        <f t="shared" si="9"/>
        <v/>
      </c>
      <c r="U81" s="788" t="str">
        <f t="shared" si="10"/>
        <v/>
      </c>
      <c r="V81" s="308"/>
      <c r="W81" s="308"/>
      <c r="X81" s="308"/>
      <c r="Y81" s="308"/>
      <c r="Z81" s="308"/>
      <c r="AA81" s="308"/>
      <c r="AB81" s="308"/>
      <c r="AC81" s="308"/>
      <c r="AD81" s="308"/>
      <c r="AE81" s="308"/>
      <c r="AF81" s="308"/>
      <c r="AG81" s="308"/>
      <c r="AH81" s="308"/>
      <c r="AI81" s="309"/>
      <c r="AJ81" s="1102"/>
      <c r="AK81" s="1102"/>
    </row>
    <row r="82" spans="2:37" x14ac:dyDescent="0.2">
      <c r="B82" s="1136"/>
      <c r="C82" s="1194"/>
      <c r="D82" s="1174"/>
      <c r="E82" s="1175"/>
      <c r="F82" s="947"/>
      <c r="G82" s="1582"/>
      <c r="H82" s="963"/>
      <c r="I82" s="10" t="s">
        <v>23</v>
      </c>
      <c r="J82" s="980"/>
      <c r="K82" s="308"/>
      <c r="L82" s="308" t="s">
        <v>9</v>
      </c>
      <c r="M82" s="308"/>
      <c r="N82" s="308"/>
      <c r="O82" s="308"/>
      <c r="P82" s="788" t="str">
        <f t="shared" si="8"/>
        <v/>
      </c>
      <c r="Q82" s="308"/>
      <c r="R82" s="308"/>
      <c r="S82" s="308"/>
      <c r="T82" s="788" t="str">
        <f t="shared" si="9"/>
        <v/>
      </c>
      <c r="U82" s="788" t="str">
        <f t="shared" si="10"/>
        <v/>
      </c>
      <c r="V82" s="308"/>
      <c r="W82" s="308"/>
      <c r="X82" s="308"/>
      <c r="Y82" s="308"/>
      <c r="Z82" s="308"/>
      <c r="AA82" s="308"/>
      <c r="AB82" s="308"/>
      <c r="AC82" s="308"/>
      <c r="AD82" s="308"/>
      <c r="AE82" s="308"/>
      <c r="AF82" s="308"/>
      <c r="AG82" s="308"/>
      <c r="AH82" s="308"/>
      <c r="AI82" s="309"/>
      <c r="AJ82" s="1102"/>
      <c r="AK82" s="1102"/>
    </row>
    <row r="83" spans="2:37" ht="13.5" thickBot="1" x14ac:dyDescent="0.25">
      <c r="B83" s="364" t="s">
        <v>346</v>
      </c>
      <c r="C83" s="320" t="s">
        <v>374</v>
      </c>
      <c r="D83" s="1589" t="s">
        <v>87</v>
      </c>
      <c r="E83" s="1585"/>
      <c r="F83" s="299">
        <v>800</v>
      </c>
      <c r="G83" s="316" t="s">
        <v>56</v>
      </c>
      <c r="H83" s="360" t="s">
        <v>29</v>
      </c>
      <c r="I83" s="315">
        <v>2007</v>
      </c>
      <c r="J83" s="999"/>
      <c r="K83" s="4">
        <v>115</v>
      </c>
      <c r="L83" s="4">
        <v>95</v>
      </c>
      <c r="M83" s="4">
        <v>23</v>
      </c>
      <c r="N83" s="14">
        <v>23</v>
      </c>
      <c r="O83" s="4">
        <v>23</v>
      </c>
      <c r="P83" s="791">
        <f t="shared" si="8"/>
        <v>23</v>
      </c>
      <c r="Q83" s="4">
        <v>23</v>
      </c>
      <c r="R83" s="9"/>
      <c r="S83" s="4">
        <v>23</v>
      </c>
      <c r="T83" s="791">
        <f t="shared" si="9"/>
        <v>23</v>
      </c>
      <c r="U83" s="791">
        <f t="shared" si="10"/>
        <v>23</v>
      </c>
      <c r="V83" s="9"/>
      <c r="W83" s="4">
        <v>23</v>
      </c>
      <c r="X83" s="9"/>
      <c r="Y83" s="4">
        <v>23</v>
      </c>
      <c r="Z83" s="4">
        <v>23</v>
      </c>
      <c r="AA83" s="4">
        <v>23</v>
      </c>
      <c r="AB83" s="4">
        <v>23</v>
      </c>
      <c r="AC83" s="4">
        <v>23</v>
      </c>
      <c r="AD83" s="4">
        <v>22.2</v>
      </c>
      <c r="AE83" s="4">
        <v>20</v>
      </c>
      <c r="AF83" s="4">
        <v>16.3</v>
      </c>
      <c r="AG83" s="4">
        <v>12.5</v>
      </c>
      <c r="AH83" s="313">
        <v>8.5</v>
      </c>
      <c r="AI83" s="314">
        <v>4.5</v>
      </c>
      <c r="AJ83" s="1102"/>
      <c r="AK83" s="1102"/>
    </row>
    <row r="84" spans="2:37" ht="13.5" thickBot="1" x14ac:dyDescent="0.25">
      <c r="B84" s="33"/>
      <c r="C84" s="33"/>
      <c r="D84" s="33"/>
      <c r="E84" s="33"/>
      <c r="F84" s="100"/>
      <c r="G84" s="33"/>
      <c r="H84" s="912" t="s">
        <v>94</v>
      </c>
      <c r="I84" s="913"/>
      <c r="J84" s="914"/>
      <c r="K84" s="49">
        <f t="shared" ref="K84:Q84" si="11">MIN(K62:K83)</f>
        <v>115</v>
      </c>
      <c r="L84" s="49">
        <f t="shared" si="11"/>
        <v>95</v>
      </c>
      <c r="M84" s="49">
        <f t="shared" si="11"/>
        <v>23</v>
      </c>
      <c r="N84" s="49">
        <f t="shared" si="11"/>
        <v>23</v>
      </c>
      <c r="O84" s="49">
        <f t="shared" si="11"/>
        <v>23</v>
      </c>
      <c r="P84" s="789">
        <f t="shared" si="8"/>
        <v>23</v>
      </c>
      <c r="Q84" s="49">
        <f t="shared" si="11"/>
        <v>23</v>
      </c>
      <c r="R84" s="49"/>
      <c r="S84" s="49">
        <f>MIN(S62:S83)</f>
        <v>23</v>
      </c>
      <c r="T84" s="789">
        <f t="shared" si="9"/>
        <v>23</v>
      </c>
      <c r="U84" s="789">
        <f t="shared" si="10"/>
        <v>23</v>
      </c>
      <c r="V84" s="49"/>
      <c r="W84" s="49">
        <f>MIN(W62:W83)</f>
        <v>23</v>
      </c>
      <c r="X84" s="49"/>
      <c r="Y84" s="49">
        <f t="shared" ref="Y84:AE84" si="12">MIN(Y62:Y83)</f>
        <v>23</v>
      </c>
      <c r="Z84" s="49">
        <f t="shared" si="12"/>
        <v>23</v>
      </c>
      <c r="AA84" s="49">
        <f t="shared" si="12"/>
        <v>23</v>
      </c>
      <c r="AB84" s="49">
        <f t="shared" si="12"/>
        <v>23</v>
      </c>
      <c r="AC84" s="49">
        <f t="shared" si="12"/>
        <v>23</v>
      </c>
      <c r="AD84" s="49">
        <f t="shared" si="12"/>
        <v>22.2</v>
      </c>
      <c r="AE84" s="49">
        <f t="shared" si="12"/>
        <v>20</v>
      </c>
      <c r="AF84" s="135"/>
      <c r="AG84" s="135"/>
      <c r="AH84" s="135"/>
      <c r="AI84" s="136"/>
      <c r="AJ84" s="1103"/>
      <c r="AK84" s="1103"/>
    </row>
    <row r="86" spans="2:37" ht="13.5" thickBot="1" x14ac:dyDescent="0.25"/>
    <row r="87" spans="2:37" x14ac:dyDescent="0.2">
      <c r="B87" s="915"/>
      <c r="C87" s="916"/>
      <c r="D87" s="916"/>
      <c r="E87" s="916"/>
      <c r="F87" s="916"/>
      <c r="G87" s="916"/>
      <c r="H87" s="916"/>
      <c r="I87" s="916"/>
      <c r="J87" s="917"/>
      <c r="K87" s="921" t="s">
        <v>95</v>
      </c>
      <c r="L87" s="922"/>
      <c r="M87" s="922"/>
      <c r="N87" s="922"/>
      <c r="O87" s="922"/>
      <c r="P87" s="922"/>
      <c r="Q87" s="922"/>
      <c r="R87" s="922"/>
      <c r="S87" s="922"/>
      <c r="T87" s="922"/>
      <c r="U87" s="922"/>
      <c r="V87" s="922"/>
      <c r="W87" s="922"/>
      <c r="X87" s="922"/>
      <c r="Y87" s="922"/>
      <c r="Z87" s="922"/>
      <c r="AA87" s="922"/>
      <c r="AB87" s="922"/>
      <c r="AC87" s="922"/>
      <c r="AD87" s="922"/>
      <c r="AE87" s="922"/>
      <c r="AF87" s="922"/>
      <c r="AG87" s="922"/>
      <c r="AH87" s="922"/>
      <c r="AI87" s="923"/>
      <c r="AJ87" s="1339" t="s">
        <v>474</v>
      </c>
      <c r="AK87" s="1339" t="s">
        <v>500</v>
      </c>
    </row>
    <row r="88" spans="2:37" ht="13.5" thickBot="1" x14ac:dyDescent="0.25">
      <c r="B88" s="987"/>
      <c r="C88" s="988"/>
      <c r="D88" s="988"/>
      <c r="E88" s="988"/>
      <c r="F88" s="988"/>
      <c r="G88" s="988"/>
      <c r="H88" s="919"/>
      <c r="I88" s="919"/>
      <c r="J88" s="920"/>
      <c r="K88" s="949" t="s">
        <v>486</v>
      </c>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1"/>
      <c r="AJ88" s="1102"/>
      <c r="AK88" s="1102"/>
    </row>
    <row r="89" spans="2:37" ht="26.25" thickBot="1" x14ac:dyDescent="0.25">
      <c r="B89" s="51" t="s">
        <v>41</v>
      </c>
      <c r="C89" s="52" t="s">
        <v>42</v>
      </c>
      <c r="D89" s="971" t="s">
        <v>43</v>
      </c>
      <c r="E89" s="972"/>
      <c r="F89" s="88" t="s">
        <v>177</v>
      </c>
      <c r="G89" s="95" t="s">
        <v>47</v>
      </c>
      <c r="H89" s="50" t="s">
        <v>0</v>
      </c>
      <c r="I89" s="43" t="s">
        <v>496</v>
      </c>
      <c r="J89" s="43" t="s">
        <v>2</v>
      </c>
      <c r="K89" s="44" t="s">
        <v>3</v>
      </c>
      <c r="L89" s="44" t="s">
        <v>4</v>
      </c>
      <c r="M89" s="45" t="s">
        <v>5</v>
      </c>
      <c r="N89" s="46" t="s">
        <v>6</v>
      </c>
      <c r="O89" s="46">
        <v>150</v>
      </c>
      <c r="P89" s="783">
        <v>176</v>
      </c>
      <c r="Q89" s="46">
        <v>200</v>
      </c>
      <c r="R89" s="46">
        <v>250</v>
      </c>
      <c r="S89" s="46">
        <v>300</v>
      </c>
      <c r="T89" s="783">
        <v>302</v>
      </c>
      <c r="U89" s="783">
        <v>340</v>
      </c>
      <c r="V89" s="46">
        <v>350</v>
      </c>
      <c r="W89" s="46">
        <v>400</v>
      </c>
      <c r="X89" s="46">
        <v>450</v>
      </c>
      <c r="Y89" s="46">
        <v>500</v>
      </c>
      <c r="Z89" s="46">
        <v>550</v>
      </c>
      <c r="AA89" s="46">
        <v>600</v>
      </c>
      <c r="AB89" s="46">
        <v>650</v>
      </c>
      <c r="AC89" s="46">
        <v>700</v>
      </c>
      <c r="AD89" s="46">
        <v>750</v>
      </c>
      <c r="AE89" s="46">
        <v>800</v>
      </c>
      <c r="AF89" s="46">
        <v>850</v>
      </c>
      <c r="AG89" s="46">
        <v>900</v>
      </c>
      <c r="AH89" s="46">
        <v>950</v>
      </c>
      <c r="AI89" s="47">
        <v>1000</v>
      </c>
      <c r="AJ89" s="1102"/>
      <c r="AK89" s="1102"/>
    </row>
    <row r="90" spans="2:37" x14ac:dyDescent="0.2">
      <c r="B90" s="1203" t="s">
        <v>350</v>
      </c>
      <c r="C90" s="1226" t="s">
        <v>351</v>
      </c>
      <c r="D90" s="1172" t="s">
        <v>74</v>
      </c>
      <c r="E90" s="1173"/>
      <c r="F90" s="937" t="s">
        <v>96</v>
      </c>
      <c r="G90" s="1594" t="s">
        <v>56</v>
      </c>
      <c r="H90" s="1595" t="s">
        <v>29</v>
      </c>
      <c r="I90" s="31">
        <v>1989</v>
      </c>
      <c r="J90" s="979" t="s">
        <v>181</v>
      </c>
      <c r="K90" s="310">
        <v>125</v>
      </c>
      <c r="L90" s="310">
        <v>105</v>
      </c>
      <c r="M90" s="310"/>
      <c r="N90" s="310">
        <v>25</v>
      </c>
      <c r="O90" s="35"/>
      <c r="P90" s="787">
        <f>IF(O90="",IF(N90="","",(N90-(N90-Q90)/($Q$5-$N$5)*($P$5-$N$5))),(O90-(O90-Q90)/($Q$5-$O$5)*($P$5-$O$5)))</f>
        <v>25</v>
      </c>
      <c r="Q90" s="310">
        <v>25</v>
      </c>
      <c r="R90" s="35"/>
      <c r="S90" s="310">
        <v>25</v>
      </c>
      <c r="T90" s="787">
        <f>IF(S90="","",(S90-(S90-W90)/($W$5-$S$5)*($T$5-$S$5)))</f>
        <v>25</v>
      </c>
      <c r="U90" s="787">
        <f>IF(S90="","",(S90-(S90-W90)/($W$5-$S$5)*($U$5-$S$5)))</f>
        <v>25</v>
      </c>
      <c r="V90" s="35"/>
      <c r="W90" s="310">
        <v>25</v>
      </c>
      <c r="X90" s="35"/>
      <c r="Y90" s="310">
        <v>25</v>
      </c>
      <c r="Z90" s="35"/>
      <c r="AA90" s="310">
        <v>25</v>
      </c>
      <c r="AB90" s="310">
        <v>25</v>
      </c>
      <c r="AC90" s="310">
        <v>25</v>
      </c>
      <c r="AD90" s="310">
        <v>23.6</v>
      </c>
      <c r="AE90" s="310">
        <v>21</v>
      </c>
      <c r="AF90" s="310"/>
      <c r="AG90" s="310"/>
      <c r="AH90" s="310"/>
      <c r="AI90" s="311"/>
      <c r="AJ90" s="1102"/>
      <c r="AK90" s="1102"/>
    </row>
    <row r="91" spans="2:37" x14ac:dyDescent="0.2">
      <c r="B91" s="1135"/>
      <c r="C91" s="1193"/>
      <c r="D91" s="1172"/>
      <c r="E91" s="1173"/>
      <c r="F91" s="937"/>
      <c r="G91" s="1581"/>
      <c r="H91" s="962"/>
      <c r="I91" s="10" t="s">
        <v>32</v>
      </c>
      <c r="J91" s="980"/>
      <c r="K91" s="308"/>
      <c r="L91" s="308" t="s">
        <v>9</v>
      </c>
      <c r="M91" s="308"/>
      <c r="N91" s="308"/>
      <c r="O91" s="308"/>
      <c r="P91" s="788" t="str">
        <f t="shared" ref="P91:P112" si="13">IF(O91="",IF(N91="","",(N91-(N91-Q91)/($Q$5-$N$5)*($P$5-$N$5))),(O91-(O91-Q91)/($Q$5-$O$5)*($P$5-$O$5)))</f>
        <v/>
      </c>
      <c r="Q91" s="308"/>
      <c r="R91" s="308"/>
      <c r="S91" s="308"/>
      <c r="T91" s="788" t="str">
        <f t="shared" ref="T91:T112" si="14">IF(S91="","",(S91-(S91-W91)/($W$5-$S$5)*($T$5-$S$5)))</f>
        <v/>
      </c>
      <c r="U91" s="788" t="str">
        <f t="shared" ref="U91:U112" si="15">IF(S91="","",(S91-(S91-W91)/($W$5-$S$5)*($U$5-$S$5)))</f>
        <v/>
      </c>
      <c r="V91" s="308"/>
      <c r="W91" s="308"/>
      <c r="X91" s="308"/>
      <c r="Y91" s="308"/>
      <c r="Z91" s="308"/>
      <c r="AA91" s="308"/>
      <c r="AB91" s="308"/>
      <c r="AC91" s="308"/>
      <c r="AD91" s="308"/>
      <c r="AE91" s="308"/>
      <c r="AF91" s="308"/>
      <c r="AG91" s="308"/>
      <c r="AH91" s="308"/>
      <c r="AI91" s="309"/>
      <c r="AJ91" s="1102"/>
      <c r="AK91" s="1102"/>
    </row>
    <row r="92" spans="2:37" x14ac:dyDescent="0.2">
      <c r="B92" s="1135"/>
      <c r="C92" s="1193"/>
      <c r="D92" s="1172"/>
      <c r="E92" s="1173"/>
      <c r="F92" s="937"/>
      <c r="G92" s="1581"/>
      <c r="H92" s="962"/>
      <c r="I92" s="10" t="s">
        <v>35</v>
      </c>
      <c r="J92" s="980"/>
      <c r="K92" s="308"/>
      <c r="L92" s="308" t="s">
        <v>9</v>
      </c>
      <c r="M92" s="308"/>
      <c r="N92" s="308"/>
      <c r="O92" s="308"/>
      <c r="P92" s="788" t="str">
        <f t="shared" si="13"/>
        <v/>
      </c>
      <c r="Q92" s="308"/>
      <c r="R92" s="308"/>
      <c r="S92" s="308"/>
      <c r="T92" s="788" t="str">
        <f t="shared" si="14"/>
        <v/>
      </c>
      <c r="U92" s="788" t="str">
        <f t="shared" si="15"/>
        <v/>
      </c>
      <c r="V92" s="308"/>
      <c r="W92" s="308"/>
      <c r="X92" s="308"/>
      <c r="Y92" s="308"/>
      <c r="Z92" s="308"/>
      <c r="AA92" s="308"/>
      <c r="AB92" s="308"/>
      <c r="AC92" s="308"/>
      <c r="AD92" s="308"/>
      <c r="AE92" s="308"/>
      <c r="AF92" s="308"/>
      <c r="AG92" s="308"/>
      <c r="AH92" s="308"/>
      <c r="AI92" s="309"/>
      <c r="AJ92" s="1102"/>
      <c r="AK92" s="1102"/>
    </row>
    <row r="93" spans="2:37" x14ac:dyDescent="0.2">
      <c r="B93" s="1136"/>
      <c r="C93" s="1194"/>
      <c r="D93" s="1174"/>
      <c r="E93" s="1175"/>
      <c r="F93" s="947"/>
      <c r="G93" s="1582"/>
      <c r="H93" s="963"/>
      <c r="I93" s="10" t="s">
        <v>10</v>
      </c>
      <c r="J93" s="980"/>
      <c r="K93" s="308"/>
      <c r="L93" s="308" t="s">
        <v>9</v>
      </c>
      <c r="M93" s="308"/>
      <c r="N93" s="308"/>
      <c r="O93" s="308"/>
      <c r="P93" s="788" t="str">
        <f t="shared" si="13"/>
        <v/>
      </c>
      <c r="Q93" s="308"/>
      <c r="R93" s="308"/>
      <c r="S93" s="308"/>
      <c r="T93" s="788" t="str">
        <f t="shared" si="14"/>
        <v/>
      </c>
      <c r="U93" s="788" t="str">
        <f t="shared" si="15"/>
        <v/>
      </c>
      <c r="V93" s="308"/>
      <c r="W93" s="308"/>
      <c r="X93" s="308"/>
      <c r="Y93" s="308"/>
      <c r="Z93" s="308"/>
      <c r="AA93" s="308"/>
      <c r="AB93" s="308"/>
      <c r="AC93" s="308"/>
      <c r="AD93" s="308"/>
      <c r="AE93" s="308"/>
      <c r="AF93" s="308"/>
      <c r="AG93" s="308"/>
      <c r="AH93" s="308"/>
      <c r="AI93" s="309"/>
      <c r="AJ93" s="1102"/>
      <c r="AK93" s="1102"/>
    </row>
    <row r="94" spans="2:37" x14ac:dyDescent="0.2">
      <c r="B94" s="1191" t="s">
        <v>346</v>
      </c>
      <c r="C94" s="1192" t="s">
        <v>482</v>
      </c>
      <c r="D94" s="1586" t="s">
        <v>75</v>
      </c>
      <c r="E94" s="1178"/>
      <c r="F94" s="936">
        <v>800</v>
      </c>
      <c r="G94" s="939" t="s">
        <v>56</v>
      </c>
      <c r="H94" s="1590" t="s">
        <v>29</v>
      </c>
      <c r="I94" s="10">
        <v>1992</v>
      </c>
      <c r="J94" s="980"/>
      <c r="K94" s="4">
        <v>125</v>
      </c>
      <c r="L94" s="4">
        <v>105</v>
      </c>
      <c r="M94" s="4">
        <v>25</v>
      </c>
      <c r="N94" s="14">
        <v>25</v>
      </c>
      <c r="O94" s="9"/>
      <c r="P94" s="788">
        <f t="shared" si="13"/>
        <v>25</v>
      </c>
      <c r="Q94" s="4">
        <v>25</v>
      </c>
      <c r="R94" s="9"/>
      <c r="S94" s="4">
        <v>25</v>
      </c>
      <c r="T94" s="788">
        <f t="shared" si="14"/>
        <v>25</v>
      </c>
      <c r="U94" s="788">
        <f t="shared" si="15"/>
        <v>25</v>
      </c>
      <c r="V94" s="9"/>
      <c r="W94" s="4">
        <v>25</v>
      </c>
      <c r="X94" s="9"/>
      <c r="Y94" s="4">
        <v>25</v>
      </c>
      <c r="Z94" s="9"/>
      <c r="AA94" s="4">
        <v>25</v>
      </c>
      <c r="AB94" s="4">
        <v>25</v>
      </c>
      <c r="AC94" s="4">
        <v>25</v>
      </c>
      <c r="AD94" s="4">
        <v>23.6</v>
      </c>
      <c r="AE94" s="4">
        <v>21</v>
      </c>
      <c r="AF94" s="4"/>
      <c r="AG94" s="4"/>
      <c r="AH94" s="4"/>
      <c r="AI94" s="25"/>
      <c r="AJ94" s="1102"/>
      <c r="AK94" s="1102"/>
    </row>
    <row r="95" spans="2:37" x14ac:dyDescent="0.2">
      <c r="B95" s="1135"/>
      <c r="C95" s="1193"/>
      <c r="D95" s="1172"/>
      <c r="E95" s="1173"/>
      <c r="F95" s="937"/>
      <c r="G95" s="940"/>
      <c r="H95" s="962"/>
      <c r="I95" s="10" t="s">
        <v>11</v>
      </c>
      <c r="J95" s="980"/>
      <c r="K95" s="308"/>
      <c r="L95" s="308" t="s">
        <v>9</v>
      </c>
      <c r="M95" s="308"/>
      <c r="N95" s="308"/>
      <c r="O95" s="308"/>
      <c r="P95" s="788" t="str">
        <f t="shared" si="13"/>
        <v/>
      </c>
      <c r="Q95" s="308"/>
      <c r="R95" s="308"/>
      <c r="S95" s="308"/>
      <c r="T95" s="788" t="str">
        <f t="shared" si="14"/>
        <v/>
      </c>
      <c r="U95" s="788" t="str">
        <f t="shared" si="15"/>
        <v/>
      </c>
      <c r="V95" s="308"/>
      <c r="W95" s="308"/>
      <c r="X95" s="308"/>
      <c r="Y95" s="308"/>
      <c r="Z95" s="308"/>
      <c r="AA95" s="308"/>
      <c r="AB95" s="308"/>
      <c r="AC95" s="308"/>
      <c r="AD95" s="308"/>
      <c r="AE95" s="308"/>
      <c r="AF95" s="308"/>
      <c r="AG95" s="308"/>
      <c r="AH95" s="308"/>
      <c r="AI95" s="309"/>
      <c r="AJ95" s="1102"/>
      <c r="AK95" s="1102"/>
    </row>
    <row r="96" spans="2:37" x14ac:dyDescent="0.2">
      <c r="B96" s="1135"/>
      <c r="C96" s="1193"/>
      <c r="D96" s="1172"/>
      <c r="E96" s="1173"/>
      <c r="F96" s="937"/>
      <c r="G96" s="940"/>
      <c r="H96" s="962"/>
      <c r="I96" s="10" t="s">
        <v>12</v>
      </c>
      <c r="J96" s="980"/>
      <c r="K96" s="308"/>
      <c r="L96" s="308" t="s">
        <v>9</v>
      </c>
      <c r="M96" s="308"/>
      <c r="N96" s="308"/>
      <c r="O96" s="308"/>
      <c r="P96" s="788" t="str">
        <f t="shared" si="13"/>
        <v/>
      </c>
      <c r="Q96" s="308"/>
      <c r="R96" s="308"/>
      <c r="S96" s="308"/>
      <c r="T96" s="788" t="str">
        <f t="shared" si="14"/>
        <v/>
      </c>
      <c r="U96" s="788" t="str">
        <f t="shared" si="15"/>
        <v/>
      </c>
      <c r="V96" s="308"/>
      <c r="W96" s="308"/>
      <c r="X96" s="308"/>
      <c r="Y96" s="308"/>
      <c r="Z96" s="308"/>
      <c r="AA96" s="308"/>
      <c r="AB96" s="308"/>
      <c r="AC96" s="308"/>
      <c r="AD96" s="308"/>
      <c r="AE96" s="308"/>
      <c r="AF96" s="308"/>
      <c r="AG96" s="308"/>
      <c r="AH96" s="308"/>
      <c r="AI96" s="309"/>
      <c r="AJ96" s="1102"/>
      <c r="AK96" s="1102"/>
    </row>
    <row r="97" spans="2:37" x14ac:dyDescent="0.2">
      <c r="B97" s="1136"/>
      <c r="C97" s="1194"/>
      <c r="D97" s="1174"/>
      <c r="E97" s="1175"/>
      <c r="F97" s="947"/>
      <c r="G97" s="948"/>
      <c r="H97" s="963"/>
      <c r="I97" s="10" t="s">
        <v>13</v>
      </c>
      <c r="J97" s="980"/>
      <c r="K97" s="4">
        <v>125</v>
      </c>
      <c r="L97" s="4">
        <v>105</v>
      </c>
      <c r="M97" s="4">
        <v>25</v>
      </c>
      <c r="N97" s="14">
        <v>25</v>
      </c>
      <c r="O97" s="4">
        <v>25</v>
      </c>
      <c r="P97" s="788">
        <f t="shared" si="13"/>
        <v>25</v>
      </c>
      <c r="Q97" s="4">
        <v>25</v>
      </c>
      <c r="R97" s="9"/>
      <c r="S97" s="4">
        <v>25</v>
      </c>
      <c r="T97" s="788">
        <f t="shared" si="14"/>
        <v>25</v>
      </c>
      <c r="U97" s="788">
        <f t="shared" si="15"/>
        <v>25</v>
      </c>
      <c r="V97" s="9"/>
      <c r="W97" s="4">
        <v>25</v>
      </c>
      <c r="X97" s="9"/>
      <c r="Y97" s="4">
        <v>25</v>
      </c>
      <c r="Z97" s="4">
        <v>25</v>
      </c>
      <c r="AA97" s="4">
        <v>25</v>
      </c>
      <c r="AB97" s="4">
        <v>25</v>
      </c>
      <c r="AC97" s="4">
        <v>25</v>
      </c>
      <c r="AD97" s="4">
        <v>23.6</v>
      </c>
      <c r="AE97" s="4">
        <v>21</v>
      </c>
      <c r="AF97" s="4">
        <v>17</v>
      </c>
      <c r="AG97" s="4">
        <v>12.5</v>
      </c>
      <c r="AH97" s="4">
        <v>8.5</v>
      </c>
      <c r="AI97" s="25">
        <v>4.5</v>
      </c>
      <c r="AJ97" s="1102"/>
      <c r="AK97" s="1102"/>
    </row>
    <row r="98" spans="2:37" x14ac:dyDescent="0.2">
      <c r="B98" s="1191" t="s">
        <v>346</v>
      </c>
      <c r="C98" s="1192" t="s">
        <v>363</v>
      </c>
      <c r="D98" s="1586" t="s">
        <v>73</v>
      </c>
      <c r="E98" s="1178"/>
      <c r="F98" s="936">
        <v>800</v>
      </c>
      <c r="G98" s="939" t="s">
        <v>56</v>
      </c>
      <c r="H98" s="1590" t="s">
        <v>29</v>
      </c>
      <c r="I98" s="10">
        <v>1995</v>
      </c>
      <c r="J98" s="980"/>
      <c r="K98" s="4">
        <v>125</v>
      </c>
      <c r="L98" s="4">
        <v>105</v>
      </c>
      <c r="M98" s="4">
        <v>25</v>
      </c>
      <c r="N98" s="14">
        <v>25</v>
      </c>
      <c r="O98" s="4">
        <v>25</v>
      </c>
      <c r="P98" s="788">
        <f t="shared" si="13"/>
        <v>25</v>
      </c>
      <c r="Q98" s="4">
        <v>25</v>
      </c>
      <c r="R98" s="9"/>
      <c r="S98" s="4">
        <v>25</v>
      </c>
      <c r="T98" s="788">
        <f t="shared" si="14"/>
        <v>25</v>
      </c>
      <c r="U98" s="788">
        <f t="shared" si="15"/>
        <v>25</v>
      </c>
      <c r="V98" s="9"/>
      <c r="W98" s="4">
        <v>25</v>
      </c>
      <c r="X98" s="9"/>
      <c r="Y98" s="4">
        <v>25</v>
      </c>
      <c r="Z98" s="4">
        <v>25</v>
      </c>
      <c r="AA98" s="4">
        <v>25</v>
      </c>
      <c r="AB98" s="4">
        <v>25</v>
      </c>
      <c r="AC98" s="4">
        <v>25</v>
      </c>
      <c r="AD98" s="4">
        <v>23.6</v>
      </c>
      <c r="AE98" s="4">
        <v>21</v>
      </c>
      <c r="AF98" s="4">
        <v>17</v>
      </c>
      <c r="AG98" s="4">
        <v>12.5</v>
      </c>
      <c r="AH98" s="4">
        <v>8.5</v>
      </c>
      <c r="AI98" s="25">
        <v>4.5</v>
      </c>
      <c r="AJ98" s="1102"/>
      <c r="AK98" s="1102"/>
    </row>
    <row r="99" spans="2:37" x14ac:dyDescent="0.2">
      <c r="B99" s="1135"/>
      <c r="C99" s="1193"/>
      <c r="D99" s="1172"/>
      <c r="E99" s="1173"/>
      <c r="F99" s="937"/>
      <c r="G99" s="940"/>
      <c r="H99" s="962"/>
      <c r="I99" s="10" t="s">
        <v>26</v>
      </c>
      <c r="J99" s="980"/>
      <c r="K99" s="308"/>
      <c r="L99" s="308" t="s">
        <v>9</v>
      </c>
      <c r="M99" s="308"/>
      <c r="N99" s="308"/>
      <c r="O99" s="308"/>
      <c r="P99" s="788" t="str">
        <f t="shared" si="13"/>
        <v/>
      </c>
      <c r="Q99" s="308"/>
      <c r="R99" s="308"/>
      <c r="S99" s="308"/>
      <c r="T99" s="788" t="str">
        <f t="shared" si="14"/>
        <v/>
      </c>
      <c r="U99" s="788" t="str">
        <f t="shared" si="15"/>
        <v/>
      </c>
      <c r="V99" s="308"/>
      <c r="W99" s="308"/>
      <c r="X99" s="308"/>
      <c r="Y99" s="308"/>
      <c r="Z99" s="308"/>
      <c r="AA99" s="308"/>
      <c r="AB99" s="308"/>
      <c r="AC99" s="308"/>
      <c r="AD99" s="308"/>
      <c r="AE99" s="308"/>
      <c r="AF99" s="308"/>
      <c r="AG99" s="308"/>
      <c r="AH99" s="308"/>
      <c r="AI99" s="309"/>
      <c r="AJ99" s="1102"/>
      <c r="AK99" s="1102"/>
    </row>
    <row r="100" spans="2:37" x14ac:dyDescent="0.2">
      <c r="B100" s="1135"/>
      <c r="C100" s="1193"/>
      <c r="D100" s="1172"/>
      <c r="E100" s="1173"/>
      <c r="F100" s="937"/>
      <c r="G100" s="940"/>
      <c r="H100" s="962"/>
      <c r="I100" s="10" t="s">
        <v>15</v>
      </c>
      <c r="J100" s="980"/>
      <c r="K100" s="308"/>
      <c r="L100" s="308" t="s">
        <v>9</v>
      </c>
      <c r="M100" s="308"/>
      <c r="N100" s="308"/>
      <c r="O100" s="308"/>
      <c r="P100" s="788" t="str">
        <f t="shared" si="13"/>
        <v/>
      </c>
      <c r="Q100" s="308"/>
      <c r="R100" s="308"/>
      <c r="S100" s="308"/>
      <c r="T100" s="788" t="str">
        <f t="shared" si="14"/>
        <v/>
      </c>
      <c r="U100" s="788" t="str">
        <f t="shared" si="15"/>
        <v/>
      </c>
      <c r="V100" s="308"/>
      <c r="W100" s="308"/>
      <c r="X100" s="308"/>
      <c r="Y100" s="308"/>
      <c r="Z100" s="308"/>
      <c r="AA100" s="308"/>
      <c r="AB100" s="308"/>
      <c r="AC100" s="308"/>
      <c r="AD100" s="308"/>
      <c r="AE100" s="308"/>
      <c r="AF100" s="308"/>
      <c r="AG100" s="308"/>
      <c r="AH100" s="308"/>
      <c r="AI100" s="309"/>
      <c r="AJ100" s="1102"/>
      <c r="AK100" s="1102"/>
    </row>
    <row r="101" spans="2:37" x14ac:dyDescent="0.2">
      <c r="B101" s="1136"/>
      <c r="C101" s="1194"/>
      <c r="D101" s="1174"/>
      <c r="E101" s="1175"/>
      <c r="F101" s="947"/>
      <c r="G101" s="948"/>
      <c r="H101" s="963"/>
      <c r="I101" s="10" t="s">
        <v>16</v>
      </c>
      <c r="J101" s="980"/>
      <c r="K101" s="308"/>
      <c r="L101" s="308" t="s">
        <v>9</v>
      </c>
      <c r="M101" s="308"/>
      <c r="N101" s="308"/>
      <c r="O101" s="308"/>
      <c r="P101" s="788" t="str">
        <f t="shared" si="13"/>
        <v/>
      </c>
      <c r="Q101" s="308"/>
      <c r="R101" s="308"/>
      <c r="S101" s="308"/>
      <c r="T101" s="788" t="str">
        <f t="shared" si="14"/>
        <v/>
      </c>
      <c r="U101" s="788" t="str">
        <f t="shared" si="15"/>
        <v/>
      </c>
      <c r="V101" s="308"/>
      <c r="W101" s="308"/>
      <c r="X101" s="308"/>
      <c r="Y101" s="308"/>
      <c r="Z101" s="308"/>
      <c r="AA101" s="308"/>
      <c r="AB101" s="308"/>
      <c r="AC101" s="308"/>
      <c r="AD101" s="308"/>
      <c r="AE101" s="308"/>
      <c r="AF101" s="308"/>
      <c r="AG101" s="308"/>
      <c r="AH101" s="308"/>
      <c r="AI101" s="309"/>
      <c r="AJ101" s="1102"/>
      <c r="AK101" s="1102"/>
    </row>
    <row r="102" spans="2:37" x14ac:dyDescent="0.2">
      <c r="B102" s="1223" t="s">
        <v>346</v>
      </c>
      <c r="C102" s="1192" t="s">
        <v>484</v>
      </c>
      <c r="D102" s="1586" t="s">
        <v>75</v>
      </c>
      <c r="E102" s="1178"/>
      <c r="F102" s="936">
        <v>800</v>
      </c>
      <c r="G102" s="1596" t="s">
        <v>56</v>
      </c>
      <c r="H102" s="961" t="s">
        <v>29</v>
      </c>
      <c r="I102" s="10">
        <v>1998</v>
      </c>
      <c r="J102" s="980"/>
      <c r="K102" s="4">
        <v>125</v>
      </c>
      <c r="L102" s="4">
        <v>105</v>
      </c>
      <c r="M102" s="4">
        <v>25</v>
      </c>
      <c r="N102" s="14">
        <v>25</v>
      </c>
      <c r="O102" s="4">
        <v>25</v>
      </c>
      <c r="P102" s="788">
        <f t="shared" si="13"/>
        <v>25</v>
      </c>
      <c r="Q102" s="4">
        <v>25</v>
      </c>
      <c r="R102" s="9"/>
      <c r="S102" s="4">
        <v>25</v>
      </c>
      <c r="T102" s="788">
        <f t="shared" si="14"/>
        <v>25</v>
      </c>
      <c r="U102" s="788">
        <f t="shared" si="15"/>
        <v>25</v>
      </c>
      <c r="V102" s="9"/>
      <c r="W102" s="4">
        <v>25</v>
      </c>
      <c r="X102" s="9"/>
      <c r="Y102" s="4">
        <v>25</v>
      </c>
      <c r="Z102" s="4">
        <v>25</v>
      </c>
      <c r="AA102" s="4">
        <v>25</v>
      </c>
      <c r="AB102" s="4">
        <v>25</v>
      </c>
      <c r="AC102" s="4">
        <v>25</v>
      </c>
      <c r="AD102" s="4">
        <v>23.6</v>
      </c>
      <c r="AE102" s="4">
        <v>21</v>
      </c>
      <c r="AF102" s="4">
        <v>17</v>
      </c>
      <c r="AG102" s="4">
        <v>12.5</v>
      </c>
      <c r="AH102" s="4">
        <v>8.5</v>
      </c>
      <c r="AI102" s="25">
        <v>4.5</v>
      </c>
      <c r="AJ102" s="1102"/>
      <c r="AK102" s="1102"/>
    </row>
    <row r="103" spans="2:37" x14ac:dyDescent="0.2">
      <c r="B103" s="1135"/>
      <c r="C103" s="1193"/>
      <c r="D103" s="1172"/>
      <c r="E103" s="1173"/>
      <c r="F103" s="937"/>
      <c r="G103" s="1581"/>
      <c r="H103" s="962"/>
      <c r="I103" s="10" t="s">
        <v>17</v>
      </c>
      <c r="J103" s="980"/>
      <c r="K103" s="308"/>
      <c r="L103" s="308" t="s">
        <v>9</v>
      </c>
      <c r="M103" s="308"/>
      <c r="N103" s="308"/>
      <c r="O103" s="308"/>
      <c r="P103" s="788" t="str">
        <f t="shared" si="13"/>
        <v/>
      </c>
      <c r="Q103" s="308"/>
      <c r="R103" s="308"/>
      <c r="S103" s="308"/>
      <c r="T103" s="788" t="str">
        <f t="shared" si="14"/>
        <v/>
      </c>
      <c r="U103" s="788" t="str">
        <f t="shared" si="15"/>
        <v/>
      </c>
      <c r="V103" s="312"/>
      <c r="W103" s="308"/>
      <c r="X103" s="312"/>
      <c r="Y103" s="308"/>
      <c r="Z103" s="312"/>
      <c r="AA103" s="308"/>
      <c r="AB103" s="308"/>
      <c r="AC103" s="308"/>
      <c r="AD103" s="308"/>
      <c r="AE103" s="308"/>
      <c r="AF103" s="308"/>
      <c r="AG103" s="308"/>
      <c r="AH103" s="308"/>
      <c r="AI103" s="309"/>
      <c r="AJ103" s="1102"/>
      <c r="AK103" s="1102"/>
    </row>
    <row r="104" spans="2:37" x14ac:dyDescent="0.2">
      <c r="B104" s="1136"/>
      <c r="C104" s="1194"/>
      <c r="D104" s="1174"/>
      <c r="E104" s="1175"/>
      <c r="F104" s="947"/>
      <c r="G104" s="1582"/>
      <c r="H104" s="963"/>
      <c r="I104" s="10" t="s">
        <v>18</v>
      </c>
      <c r="J104" s="980"/>
      <c r="K104" s="308"/>
      <c r="L104" s="308" t="s">
        <v>9</v>
      </c>
      <c r="M104" s="308"/>
      <c r="N104" s="308"/>
      <c r="O104" s="308"/>
      <c r="P104" s="788" t="str">
        <f t="shared" si="13"/>
        <v/>
      </c>
      <c r="Q104" s="308"/>
      <c r="R104" s="308"/>
      <c r="S104" s="308"/>
      <c r="T104" s="788" t="str">
        <f t="shared" si="14"/>
        <v/>
      </c>
      <c r="U104" s="788" t="str">
        <f t="shared" si="15"/>
        <v/>
      </c>
      <c r="V104" s="308"/>
      <c r="W104" s="308"/>
      <c r="X104" s="308"/>
      <c r="Y104" s="308"/>
      <c r="Z104" s="308"/>
      <c r="AA104" s="308"/>
      <c r="AB104" s="308"/>
      <c r="AC104" s="308"/>
      <c r="AD104" s="308"/>
      <c r="AE104" s="308"/>
      <c r="AF104" s="308"/>
      <c r="AG104" s="308"/>
      <c r="AH104" s="308"/>
      <c r="AI104" s="309"/>
      <c r="AJ104" s="1102"/>
      <c r="AK104" s="1102"/>
    </row>
    <row r="105" spans="2:37" x14ac:dyDescent="0.2">
      <c r="B105" s="1191" t="s">
        <v>346</v>
      </c>
      <c r="C105" s="1192" t="s">
        <v>352</v>
      </c>
      <c r="D105" s="1586" t="s">
        <v>75</v>
      </c>
      <c r="E105" s="1178"/>
      <c r="F105" s="936">
        <v>800</v>
      </c>
      <c r="G105" s="1596" t="s">
        <v>56</v>
      </c>
      <c r="H105" s="961" t="s">
        <v>29</v>
      </c>
      <c r="I105" s="10">
        <v>2001</v>
      </c>
      <c r="J105" s="980"/>
      <c r="K105" s="4">
        <v>125</v>
      </c>
      <c r="L105" s="4">
        <v>105</v>
      </c>
      <c r="M105" s="4">
        <v>25</v>
      </c>
      <c r="N105" s="14">
        <v>25</v>
      </c>
      <c r="O105" s="4">
        <v>25</v>
      </c>
      <c r="P105" s="788">
        <f t="shared" si="13"/>
        <v>25</v>
      </c>
      <c r="Q105" s="4">
        <v>25</v>
      </c>
      <c r="R105" s="9"/>
      <c r="S105" s="4">
        <v>25</v>
      </c>
      <c r="T105" s="788">
        <f t="shared" si="14"/>
        <v>25</v>
      </c>
      <c r="U105" s="788">
        <f t="shared" si="15"/>
        <v>25</v>
      </c>
      <c r="V105" s="9"/>
      <c r="W105" s="4">
        <v>25</v>
      </c>
      <c r="X105" s="9"/>
      <c r="Y105" s="4">
        <v>25</v>
      </c>
      <c r="Z105" s="4">
        <v>25</v>
      </c>
      <c r="AA105" s="4">
        <v>25</v>
      </c>
      <c r="AB105" s="4">
        <v>25</v>
      </c>
      <c r="AC105" s="4">
        <v>25</v>
      </c>
      <c r="AD105" s="4">
        <v>23.6</v>
      </c>
      <c r="AE105" s="4">
        <v>21</v>
      </c>
      <c r="AF105" s="4">
        <v>17</v>
      </c>
      <c r="AG105" s="4">
        <v>12.5</v>
      </c>
      <c r="AH105" s="4">
        <v>8.5</v>
      </c>
      <c r="AI105" s="25">
        <v>4.5</v>
      </c>
      <c r="AJ105" s="1102"/>
      <c r="AK105" s="1102"/>
    </row>
    <row r="106" spans="2:37" x14ac:dyDescent="0.2">
      <c r="B106" s="1135"/>
      <c r="C106" s="1193"/>
      <c r="D106" s="1172"/>
      <c r="E106" s="1173"/>
      <c r="F106" s="937"/>
      <c r="G106" s="1581"/>
      <c r="H106" s="962"/>
      <c r="I106" s="10" t="s">
        <v>20</v>
      </c>
      <c r="J106" s="980"/>
      <c r="K106" s="4">
        <v>125</v>
      </c>
      <c r="L106" s="4">
        <v>105</v>
      </c>
      <c r="M106" s="4">
        <v>25</v>
      </c>
      <c r="N106" s="14">
        <v>25</v>
      </c>
      <c r="O106" s="4">
        <v>25</v>
      </c>
      <c r="P106" s="788">
        <f t="shared" si="13"/>
        <v>25</v>
      </c>
      <c r="Q106" s="4">
        <v>25</v>
      </c>
      <c r="R106" s="9"/>
      <c r="S106" s="4">
        <v>25</v>
      </c>
      <c r="T106" s="788">
        <f t="shared" si="14"/>
        <v>25</v>
      </c>
      <c r="U106" s="788">
        <f t="shared" si="15"/>
        <v>25</v>
      </c>
      <c r="V106" s="9"/>
      <c r="W106" s="4">
        <v>25</v>
      </c>
      <c r="X106" s="9"/>
      <c r="Y106" s="4">
        <v>25</v>
      </c>
      <c r="Z106" s="4">
        <v>25</v>
      </c>
      <c r="AA106" s="4">
        <v>25</v>
      </c>
      <c r="AB106" s="4">
        <v>25</v>
      </c>
      <c r="AC106" s="4">
        <v>25</v>
      </c>
      <c r="AD106" s="4">
        <v>23.6</v>
      </c>
      <c r="AE106" s="4">
        <v>21</v>
      </c>
      <c r="AF106" s="4">
        <v>16.3</v>
      </c>
      <c r="AG106" s="4">
        <v>12.5</v>
      </c>
      <c r="AH106" s="4">
        <v>8.5</v>
      </c>
      <c r="AI106" s="25">
        <v>4.5</v>
      </c>
      <c r="AJ106" s="1102"/>
      <c r="AK106" s="1102"/>
    </row>
    <row r="107" spans="2:37" x14ac:dyDescent="0.2">
      <c r="B107" s="1136"/>
      <c r="C107" s="1194"/>
      <c r="D107" s="1174"/>
      <c r="E107" s="1175"/>
      <c r="F107" s="947"/>
      <c r="G107" s="1582"/>
      <c r="H107" s="963"/>
      <c r="I107" s="10" t="s">
        <v>21</v>
      </c>
      <c r="J107" s="980"/>
      <c r="K107" s="308"/>
      <c r="L107" s="308" t="s">
        <v>9</v>
      </c>
      <c r="M107" s="308"/>
      <c r="N107" s="308"/>
      <c r="O107" s="308"/>
      <c r="P107" s="788" t="str">
        <f t="shared" si="13"/>
        <v/>
      </c>
      <c r="Q107" s="308"/>
      <c r="R107" s="308"/>
      <c r="S107" s="308"/>
      <c r="T107" s="788" t="str">
        <f t="shared" si="14"/>
        <v/>
      </c>
      <c r="U107" s="788" t="str">
        <f t="shared" si="15"/>
        <v/>
      </c>
      <c r="V107" s="308"/>
      <c r="W107" s="308"/>
      <c r="X107" s="308"/>
      <c r="Y107" s="308"/>
      <c r="Z107" s="308"/>
      <c r="AA107" s="308"/>
      <c r="AB107" s="308"/>
      <c r="AC107" s="308"/>
      <c r="AD107" s="308"/>
      <c r="AE107" s="308"/>
      <c r="AF107" s="308"/>
      <c r="AG107" s="308"/>
      <c r="AH107" s="308"/>
      <c r="AI107" s="309"/>
      <c r="AJ107" s="1102"/>
      <c r="AK107" s="1102"/>
    </row>
    <row r="108" spans="2:37" x14ac:dyDescent="0.2">
      <c r="B108" s="1191" t="s">
        <v>346</v>
      </c>
      <c r="C108" s="1192" t="s">
        <v>352</v>
      </c>
      <c r="D108" s="1586" t="s">
        <v>75</v>
      </c>
      <c r="E108" s="1178"/>
      <c r="F108" s="936">
        <v>800</v>
      </c>
      <c r="G108" s="1591" t="s">
        <v>56</v>
      </c>
      <c r="H108" s="961" t="s">
        <v>29</v>
      </c>
      <c r="I108" s="10">
        <v>2004</v>
      </c>
      <c r="J108" s="980"/>
      <c r="K108" s="4">
        <v>125</v>
      </c>
      <c r="L108" s="4">
        <v>105</v>
      </c>
      <c r="M108" s="4">
        <v>25</v>
      </c>
      <c r="N108" s="14">
        <v>25</v>
      </c>
      <c r="O108" s="4">
        <v>25</v>
      </c>
      <c r="P108" s="788">
        <f t="shared" si="13"/>
        <v>25</v>
      </c>
      <c r="Q108" s="4">
        <v>25</v>
      </c>
      <c r="R108" s="9"/>
      <c r="S108" s="4">
        <v>25</v>
      </c>
      <c r="T108" s="788">
        <f t="shared" si="14"/>
        <v>25</v>
      </c>
      <c r="U108" s="788">
        <f t="shared" si="15"/>
        <v>25</v>
      </c>
      <c r="V108" s="9"/>
      <c r="W108" s="4">
        <v>25</v>
      </c>
      <c r="X108" s="9"/>
      <c r="Y108" s="4">
        <v>25</v>
      </c>
      <c r="Z108" s="4">
        <v>25</v>
      </c>
      <c r="AA108" s="4">
        <v>25</v>
      </c>
      <c r="AB108" s="4">
        <v>25</v>
      </c>
      <c r="AC108" s="4">
        <v>25</v>
      </c>
      <c r="AD108" s="4">
        <v>23.6</v>
      </c>
      <c r="AE108" s="4">
        <v>21</v>
      </c>
      <c r="AF108" s="4">
        <v>16.3</v>
      </c>
      <c r="AG108" s="4">
        <v>12.5</v>
      </c>
      <c r="AH108" s="4">
        <v>8.5</v>
      </c>
      <c r="AI108" s="25">
        <v>4.5</v>
      </c>
      <c r="AJ108" s="1102"/>
      <c r="AK108" s="1102"/>
    </row>
    <row r="109" spans="2:37" x14ac:dyDescent="0.2">
      <c r="B109" s="1135"/>
      <c r="C109" s="1193"/>
      <c r="D109" s="1172"/>
      <c r="E109" s="1173"/>
      <c r="F109" s="937"/>
      <c r="G109" s="1581"/>
      <c r="H109" s="962"/>
      <c r="I109" s="10" t="s">
        <v>22</v>
      </c>
      <c r="J109" s="980"/>
      <c r="K109" s="308"/>
      <c r="L109" s="308" t="s">
        <v>9</v>
      </c>
      <c r="M109" s="308"/>
      <c r="N109" s="308"/>
      <c r="O109" s="308"/>
      <c r="P109" s="788" t="str">
        <f t="shared" si="13"/>
        <v/>
      </c>
      <c r="Q109" s="308"/>
      <c r="R109" s="308"/>
      <c r="S109" s="308"/>
      <c r="T109" s="788" t="str">
        <f t="shared" si="14"/>
        <v/>
      </c>
      <c r="U109" s="788" t="str">
        <f t="shared" si="15"/>
        <v/>
      </c>
      <c r="V109" s="308"/>
      <c r="W109" s="308"/>
      <c r="X109" s="308"/>
      <c r="Y109" s="308"/>
      <c r="Z109" s="308"/>
      <c r="AA109" s="308"/>
      <c r="AB109" s="308"/>
      <c r="AC109" s="308"/>
      <c r="AD109" s="308"/>
      <c r="AE109" s="308"/>
      <c r="AF109" s="308"/>
      <c r="AG109" s="308"/>
      <c r="AH109" s="308"/>
      <c r="AI109" s="309"/>
      <c r="AJ109" s="1102"/>
      <c r="AK109" s="1102"/>
    </row>
    <row r="110" spans="2:37" x14ac:dyDescent="0.2">
      <c r="B110" s="1136"/>
      <c r="C110" s="1194"/>
      <c r="D110" s="1174"/>
      <c r="E110" s="1175"/>
      <c r="F110" s="947"/>
      <c r="G110" s="1582"/>
      <c r="H110" s="963"/>
      <c r="I110" s="10" t="s">
        <v>23</v>
      </c>
      <c r="J110" s="980"/>
      <c r="K110" s="308"/>
      <c r="L110" s="308" t="s">
        <v>9</v>
      </c>
      <c r="M110" s="308"/>
      <c r="N110" s="308"/>
      <c r="O110" s="308"/>
      <c r="P110" s="788" t="str">
        <f t="shared" si="13"/>
        <v/>
      </c>
      <c r="Q110" s="308"/>
      <c r="R110" s="308"/>
      <c r="S110" s="308"/>
      <c r="T110" s="788" t="str">
        <f t="shared" si="14"/>
        <v/>
      </c>
      <c r="U110" s="788" t="str">
        <f t="shared" si="15"/>
        <v/>
      </c>
      <c r="V110" s="308"/>
      <c r="W110" s="308"/>
      <c r="X110" s="308"/>
      <c r="Y110" s="308"/>
      <c r="Z110" s="308"/>
      <c r="AA110" s="308"/>
      <c r="AB110" s="308"/>
      <c r="AC110" s="308"/>
      <c r="AD110" s="308"/>
      <c r="AE110" s="308"/>
      <c r="AF110" s="308"/>
      <c r="AG110" s="308"/>
      <c r="AH110" s="308"/>
      <c r="AI110" s="309"/>
      <c r="AJ110" s="1102"/>
      <c r="AK110" s="1102"/>
    </row>
    <row r="111" spans="2:37" ht="13.5" thickBot="1" x14ac:dyDescent="0.25">
      <c r="B111" s="364" t="s">
        <v>346</v>
      </c>
      <c r="C111" s="320" t="s">
        <v>374</v>
      </c>
      <c r="D111" s="1589" t="s">
        <v>87</v>
      </c>
      <c r="E111" s="1585"/>
      <c r="F111" s="299">
        <v>800</v>
      </c>
      <c r="G111" s="316" t="s">
        <v>56</v>
      </c>
      <c r="H111" s="360" t="s">
        <v>29</v>
      </c>
      <c r="I111" s="315">
        <v>2007</v>
      </c>
      <c r="J111" s="999"/>
      <c r="K111" s="4">
        <v>125</v>
      </c>
      <c r="L111" s="4">
        <v>105</v>
      </c>
      <c r="M111" s="4">
        <v>25</v>
      </c>
      <c r="N111" s="14">
        <v>25</v>
      </c>
      <c r="O111" s="4">
        <v>25</v>
      </c>
      <c r="P111" s="791">
        <f t="shared" si="13"/>
        <v>25</v>
      </c>
      <c r="Q111" s="4">
        <v>25</v>
      </c>
      <c r="R111" s="9"/>
      <c r="S111" s="4">
        <v>25</v>
      </c>
      <c r="T111" s="791">
        <f t="shared" si="14"/>
        <v>25</v>
      </c>
      <c r="U111" s="791">
        <f t="shared" si="15"/>
        <v>25</v>
      </c>
      <c r="V111" s="9"/>
      <c r="W111" s="4">
        <v>25</v>
      </c>
      <c r="X111" s="9"/>
      <c r="Y111" s="4">
        <v>25</v>
      </c>
      <c r="Z111" s="4">
        <v>25</v>
      </c>
      <c r="AA111" s="4">
        <v>25</v>
      </c>
      <c r="AB111" s="4">
        <v>25</v>
      </c>
      <c r="AC111" s="4">
        <v>25</v>
      </c>
      <c r="AD111" s="4">
        <v>23.6</v>
      </c>
      <c r="AE111" s="4">
        <v>21</v>
      </c>
      <c r="AF111" s="4">
        <v>16.3</v>
      </c>
      <c r="AG111" s="4">
        <v>12.5</v>
      </c>
      <c r="AH111" s="313">
        <v>8.5</v>
      </c>
      <c r="AI111" s="314">
        <v>4.5</v>
      </c>
      <c r="AJ111" s="1102"/>
      <c r="AK111" s="1102"/>
    </row>
    <row r="112" spans="2:37" ht="13.5" thickBot="1" x14ac:dyDescent="0.25">
      <c r="B112" s="33"/>
      <c r="C112" s="33"/>
      <c r="D112" s="33"/>
      <c r="E112" s="33"/>
      <c r="F112" s="100"/>
      <c r="G112" s="33"/>
      <c r="H112" s="912" t="s">
        <v>94</v>
      </c>
      <c r="I112" s="913"/>
      <c r="J112" s="914"/>
      <c r="K112" s="49">
        <f t="shared" ref="K112:Q112" si="16">MIN(K90:K111)</f>
        <v>125</v>
      </c>
      <c r="L112" s="49">
        <f t="shared" si="16"/>
        <v>105</v>
      </c>
      <c r="M112" s="49">
        <f t="shared" si="16"/>
        <v>25</v>
      </c>
      <c r="N112" s="49">
        <f t="shared" si="16"/>
        <v>25</v>
      </c>
      <c r="O112" s="49">
        <f t="shared" si="16"/>
        <v>25</v>
      </c>
      <c r="P112" s="789">
        <f t="shared" si="13"/>
        <v>25</v>
      </c>
      <c r="Q112" s="49">
        <f t="shared" si="16"/>
        <v>25</v>
      </c>
      <c r="R112" s="49"/>
      <c r="S112" s="49">
        <f>MIN(S90:S111)</f>
        <v>25</v>
      </c>
      <c r="T112" s="789">
        <f t="shared" si="14"/>
        <v>25</v>
      </c>
      <c r="U112" s="789">
        <f t="shared" si="15"/>
        <v>25</v>
      </c>
      <c r="V112" s="49"/>
      <c r="W112" s="49">
        <f>MIN(W90:W111)</f>
        <v>25</v>
      </c>
      <c r="X112" s="49"/>
      <c r="Y112" s="49">
        <f t="shared" ref="Y112:AE112" si="17">MIN(Y90:Y111)</f>
        <v>25</v>
      </c>
      <c r="Z112" s="49">
        <f t="shared" si="17"/>
        <v>25</v>
      </c>
      <c r="AA112" s="49">
        <f t="shared" si="17"/>
        <v>25</v>
      </c>
      <c r="AB112" s="49">
        <f t="shared" si="17"/>
        <v>25</v>
      </c>
      <c r="AC112" s="49">
        <f t="shared" si="17"/>
        <v>25</v>
      </c>
      <c r="AD112" s="49">
        <f t="shared" si="17"/>
        <v>23.6</v>
      </c>
      <c r="AE112" s="49">
        <f t="shared" si="17"/>
        <v>21</v>
      </c>
      <c r="AF112" s="135"/>
      <c r="AG112" s="135"/>
      <c r="AH112" s="135"/>
      <c r="AI112" s="136"/>
      <c r="AJ112" s="1103"/>
      <c r="AK112" s="1103"/>
    </row>
    <row r="114" spans="2:37" ht="13.5" thickBot="1" x14ac:dyDescent="0.25"/>
    <row r="115" spans="2:37" x14ac:dyDescent="0.2">
      <c r="B115" s="915"/>
      <c r="C115" s="916"/>
      <c r="D115" s="916"/>
      <c r="E115" s="916"/>
      <c r="F115" s="916"/>
      <c r="G115" s="916"/>
      <c r="H115" s="916"/>
      <c r="I115" s="916"/>
      <c r="J115" s="917"/>
      <c r="K115" s="921" t="s">
        <v>95</v>
      </c>
      <c r="L115" s="922"/>
      <c r="M115" s="922"/>
      <c r="N115" s="922"/>
      <c r="O115" s="922"/>
      <c r="P115" s="922"/>
      <c r="Q115" s="922"/>
      <c r="R115" s="922"/>
      <c r="S115" s="922"/>
      <c r="T115" s="922"/>
      <c r="U115" s="922"/>
      <c r="V115" s="922"/>
      <c r="W115" s="922"/>
      <c r="X115" s="922"/>
      <c r="Y115" s="922"/>
      <c r="Z115" s="922"/>
      <c r="AA115" s="922"/>
      <c r="AB115" s="922"/>
      <c r="AC115" s="922"/>
      <c r="AD115" s="922"/>
      <c r="AE115" s="922"/>
      <c r="AF115" s="922"/>
      <c r="AG115" s="922"/>
      <c r="AH115" s="922"/>
      <c r="AI115" s="923"/>
      <c r="AJ115" s="1339" t="s">
        <v>474</v>
      </c>
      <c r="AK115" s="1339" t="s">
        <v>500</v>
      </c>
    </row>
    <row r="116" spans="2:37" ht="13.5" thickBot="1" x14ac:dyDescent="0.25">
      <c r="B116" s="987"/>
      <c r="C116" s="988"/>
      <c r="D116" s="988"/>
      <c r="E116" s="988"/>
      <c r="F116" s="988"/>
      <c r="G116" s="988"/>
      <c r="H116" s="919"/>
      <c r="I116" s="919"/>
      <c r="J116" s="920"/>
      <c r="K116" s="949" t="s">
        <v>486</v>
      </c>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1"/>
      <c r="AJ116" s="1102"/>
      <c r="AK116" s="1102"/>
    </row>
    <row r="117" spans="2:37" ht="26.25" thickBot="1" x14ac:dyDescent="0.25">
      <c r="B117" s="51" t="s">
        <v>41</v>
      </c>
      <c r="C117" s="52" t="s">
        <v>42</v>
      </c>
      <c r="D117" s="971" t="s">
        <v>43</v>
      </c>
      <c r="E117" s="972"/>
      <c r="F117" s="88" t="s">
        <v>177</v>
      </c>
      <c r="G117" s="95" t="s">
        <v>47</v>
      </c>
      <c r="H117" s="50" t="s">
        <v>0</v>
      </c>
      <c r="I117" s="43" t="s">
        <v>496</v>
      </c>
      <c r="J117" s="43" t="s">
        <v>2</v>
      </c>
      <c r="K117" s="44" t="s">
        <v>3</v>
      </c>
      <c r="L117" s="44" t="s">
        <v>4</v>
      </c>
      <c r="M117" s="45" t="s">
        <v>5</v>
      </c>
      <c r="N117" s="46" t="s">
        <v>6</v>
      </c>
      <c r="O117" s="46">
        <v>150</v>
      </c>
      <c r="P117" s="783">
        <v>176</v>
      </c>
      <c r="Q117" s="46">
        <v>200</v>
      </c>
      <c r="R117" s="46">
        <v>250</v>
      </c>
      <c r="S117" s="46">
        <v>300</v>
      </c>
      <c r="T117" s="783">
        <v>302</v>
      </c>
      <c r="U117" s="783">
        <v>340</v>
      </c>
      <c r="V117" s="46">
        <v>350</v>
      </c>
      <c r="W117" s="46">
        <v>400</v>
      </c>
      <c r="X117" s="46">
        <v>450</v>
      </c>
      <c r="Y117" s="46">
        <v>500</v>
      </c>
      <c r="Z117" s="46">
        <v>550</v>
      </c>
      <c r="AA117" s="46">
        <v>600</v>
      </c>
      <c r="AB117" s="46">
        <v>650</v>
      </c>
      <c r="AC117" s="46">
        <v>700</v>
      </c>
      <c r="AD117" s="46">
        <v>750</v>
      </c>
      <c r="AE117" s="46">
        <v>800</v>
      </c>
      <c r="AF117" s="46">
        <v>850</v>
      </c>
      <c r="AG117" s="46">
        <v>900</v>
      </c>
      <c r="AH117" s="46">
        <v>950</v>
      </c>
      <c r="AI117" s="47">
        <v>1000</v>
      </c>
      <c r="AJ117" s="1102"/>
      <c r="AK117" s="1102"/>
    </row>
    <row r="118" spans="2:37" x14ac:dyDescent="0.2">
      <c r="B118" s="1203" t="s">
        <v>477</v>
      </c>
      <c r="C118" s="1226" t="s">
        <v>478</v>
      </c>
      <c r="D118" s="1172" t="s">
        <v>74</v>
      </c>
      <c r="E118" s="1173"/>
      <c r="F118" s="937" t="s">
        <v>96</v>
      </c>
      <c r="G118" s="1594" t="s">
        <v>46</v>
      </c>
      <c r="H118" s="1595" t="s">
        <v>476</v>
      </c>
      <c r="I118" s="31">
        <v>1989</v>
      </c>
      <c r="J118" s="979" t="s">
        <v>8</v>
      </c>
      <c r="K118" s="310">
        <v>58</v>
      </c>
      <c r="L118" s="310">
        <v>36</v>
      </c>
      <c r="M118" s="310"/>
      <c r="N118" s="361">
        <v>12.6</v>
      </c>
      <c r="O118" s="35"/>
      <c r="P118" s="787">
        <f>IF(O118="",IF(N118="","",(N118-(N118-Q118)/($Q$5-$N$5)*($P$5-$N$5))),(O118-(O118-Q118)/($Q$5-$O$5)*($P$5-$O$5)))</f>
        <v>12.6</v>
      </c>
      <c r="Q118" s="310">
        <v>12.6</v>
      </c>
      <c r="R118" s="35"/>
      <c r="S118" s="310">
        <v>12.6</v>
      </c>
      <c r="T118" s="787">
        <f>IF(S118="","",(S118-(S118-W118)/($W$5-$S$5)*($T$5-$S$5)))</f>
        <v>12.6</v>
      </c>
      <c r="U118" s="787">
        <f>IF(S118="","",(S118-(S118-W118)/($W$5-$S$5)*($U$5-$S$5)))</f>
        <v>12.6</v>
      </c>
      <c r="V118" s="35"/>
      <c r="W118" s="310">
        <v>12.6</v>
      </c>
      <c r="X118" s="35"/>
      <c r="Y118" s="310">
        <v>12.6</v>
      </c>
      <c r="Z118" s="35"/>
      <c r="AA118" s="310">
        <v>12.6</v>
      </c>
      <c r="AB118" s="310">
        <v>12.6</v>
      </c>
      <c r="AC118" s="310">
        <v>12.6</v>
      </c>
      <c r="AD118" s="310"/>
      <c r="AE118" s="310"/>
      <c r="AF118" s="310"/>
      <c r="AG118" s="310"/>
      <c r="AH118" s="310"/>
      <c r="AI118" s="311"/>
      <c r="AJ118" s="1102"/>
      <c r="AK118" s="1102"/>
    </row>
    <row r="119" spans="2:37" x14ac:dyDescent="0.2">
      <c r="B119" s="1135"/>
      <c r="C119" s="1193"/>
      <c r="D119" s="1172"/>
      <c r="E119" s="1173"/>
      <c r="F119" s="937"/>
      <c r="G119" s="1581"/>
      <c r="H119" s="962"/>
      <c r="I119" s="10" t="s">
        <v>32</v>
      </c>
      <c r="J119" s="980"/>
      <c r="K119" s="308"/>
      <c r="L119" s="308" t="s">
        <v>9</v>
      </c>
      <c r="M119" s="308"/>
      <c r="N119" s="308"/>
      <c r="O119" s="308"/>
      <c r="P119" s="788" t="str">
        <f t="shared" ref="P119:P140" si="18">IF(O119="",IF(N119="","",(N119-(N119-Q119)/($Q$5-$N$5)*($P$5-$N$5))),(O119-(O119-Q119)/($Q$5-$O$5)*($P$5-$O$5)))</f>
        <v/>
      </c>
      <c r="Q119" s="308"/>
      <c r="R119" s="308"/>
      <c r="S119" s="308"/>
      <c r="T119" s="788" t="str">
        <f t="shared" ref="T119:T140" si="19">IF(S119="","",(S119-(S119-W119)/($W$5-$S$5)*($T$5-$S$5)))</f>
        <v/>
      </c>
      <c r="U119" s="788" t="str">
        <f t="shared" ref="U119:U140" si="20">IF(S119="","",(S119-(S119-W119)/($W$5-$S$5)*($U$5-$S$5)))</f>
        <v/>
      </c>
      <c r="V119" s="308"/>
      <c r="W119" s="308"/>
      <c r="X119" s="308"/>
      <c r="Y119" s="308"/>
      <c r="Z119" s="308"/>
      <c r="AA119" s="308"/>
      <c r="AB119" s="308"/>
      <c r="AC119" s="308"/>
      <c r="AD119" s="308"/>
      <c r="AE119" s="308"/>
      <c r="AF119" s="308"/>
      <c r="AG119" s="308"/>
      <c r="AH119" s="308"/>
      <c r="AI119" s="309"/>
      <c r="AJ119" s="1102"/>
      <c r="AK119" s="1102"/>
    </row>
    <row r="120" spans="2:37" x14ac:dyDescent="0.2">
      <c r="B120" s="1135"/>
      <c r="C120" s="1193"/>
      <c r="D120" s="1172"/>
      <c r="E120" s="1173"/>
      <c r="F120" s="937"/>
      <c r="G120" s="1581"/>
      <c r="H120" s="962"/>
      <c r="I120" s="10" t="s">
        <v>35</v>
      </c>
      <c r="J120" s="980"/>
      <c r="K120" s="308"/>
      <c r="L120" s="308" t="s">
        <v>9</v>
      </c>
      <c r="M120" s="308"/>
      <c r="N120" s="308"/>
      <c r="O120" s="308"/>
      <c r="P120" s="788" t="str">
        <f t="shared" si="18"/>
        <v/>
      </c>
      <c r="Q120" s="308"/>
      <c r="R120" s="308"/>
      <c r="S120" s="308"/>
      <c r="T120" s="788" t="str">
        <f t="shared" si="19"/>
        <v/>
      </c>
      <c r="U120" s="788" t="str">
        <f t="shared" si="20"/>
        <v/>
      </c>
      <c r="V120" s="308"/>
      <c r="W120" s="308"/>
      <c r="X120" s="308"/>
      <c r="Y120" s="308"/>
      <c r="Z120" s="308"/>
      <c r="AA120" s="308"/>
      <c r="AB120" s="308"/>
      <c r="AC120" s="308"/>
      <c r="AD120" s="308"/>
      <c r="AE120" s="308"/>
      <c r="AF120" s="308"/>
      <c r="AG120" s="308"/>
      <c r="AH120" s="308"/>
      <c r="AI120" s="309"/>
      <c r="AJ120" s="1102"/>
      <c r="AK120" s="1102"/>
    </row>
    <row r="121" spans="2:37" x14ac:dyDescent="0.2">
      <c r="B121" s="1136"/>
      <c r="C121" s="1194"/>
      <c r="D121" s="1174"/>
      <c r="E121" s="1175"/>
      <c r="F121" s="947"/>
      <c r="G121" s="1582"/>
      <c r="H121" s="963"/>
      <c r="I121" s="10" t="s">
        <v>10</v>
      </c>
      <c r="J121" s="980"/>
      <c r="K121" s="308"/>
      <c r="L121" s="308" t="s">
        <v>9</v>
      </c>
      <c r="M121" s="308"/>
      <c r="N121" s="308"/>
      <c r="O121" s="308"/>
      <c r="P121" s="788" t="str">
        <f t="shared" si="18"/>
        <v/>
      </c>
      <c r="Q121" s="308"/>
      <c r="R121" s="308"/>
      <c r="S121" s="308"/>
      <c r="T121" s="788" t="str">
        <f t="shared" si="19"/>
        <v/>
      </c>
      <c r="U121" s="788" t="str">
        <f t="shared" si="20"/>
        <v/>
      </c>
      <c r="V121" s="308"/>
      <c r="W121" s="308"/>
      <c r="X121" s="308"/>
      <c r="Y121" s="308"/>
      <c r="Z121" s="308"/>
      <c r="AA121" s="308"/>
      <c r="AB121" s="308"/>
      <c r="AC121" s="308"/>
      <c r="AD121" s="308"/>
      <c r="AE121" s="308"/>
      <c r="AF121" s="308"/>
      <c r="AG121" s="308"/>
      <c r="AH121" s="308"/>
      <c r="AI121" s="309"/>
      <c r="AJ121" s="1102"/>
      <c r="AK121" s="1102"/>
    </row>
    <row r="122" spans="2:37" x14ac:dyDescent="0.2">
      <c r="B122" s="1191" t="s">
        <v>481</v>
      </c>
      <c r="C122" s="1192" t="s">
        <v>480</v>
      </c>
      <c r="D122" s="1586" t="s">
        <v>75</v>
      </c>
      <c r="E122" s="1178"/>
      <c r="F122" s="936">
        <v>700</v>
      </c>
      <c r="G122" s="1229" t="s">
        <v>46</v>
      </c>
      <c r="H122" s="942" t="s">
        <v>673</v>
      </c>
      <c r="I122" s="10">
        <v>1992</v>
      </c>
      <c r="J122" s="980"/>
      <c r="K122" s="4">
        <v>58</v>
      </c>
      <c r="L122" s="4">
        <v>36</v>
      </c>
      <c r="M122" s="4">
        <v>12.6</v>
      </c>
      <c r="N122" s="14">
        <v>12.6</v>
      </c>
      <c r="O122" s="4"/>
      <c r="P122" s="788">
        <f t="shared" si="18"/>
        <v>12.6</v>
      </c>
      <c r="Q122" s="4">
        <v>12.6</v>
      </c>
      <c r="R122" s="9"/>
      <c r="S122" s="4">
        <v>12.6</v>
      </c>
      <c r="T122" s="788">
        <f t="shared" si="19"/>
        <v>12.6</v>
      </c>
      <c r="U122" s="788">
        <f t="shared" si="20"/>
        <v>12.6</v>
      </c>
      <c r="V122" s="9"/>
      <c r="W122" s="4">
        <v>12.6</v>
      </c>
      <c r="X122" s="9"/>
      <c r="Y122" s="4">
        <v>12.6</v>
      </c>
      <c r="Z122" s="9"/>
      <c r="AA122" s="4">
        <v>12.6</v>
      </c>
      <c r="AB122" s="4">
        <v>12.6</v>
      </c>
      <c r="AC122" s="4">
        <v>12.6</v>
      </c>
      <c r="AD122" s="4">
        <v>12.6</v>
      </c>
      <c r="AE122" s="4">
        <v>10.5</v>
      </c>
      <c r="AF122" s="4">
        <v>8.5</v>
      </c>
      <c r="AG122" s="4">
        <v>6.5</v>
      </c>
      <c r="AH122" s="4"/>
      <c r="AI122" s="25"/>
      <c r="AJ122" s="1102"/>
      <c r="AK122" s="1102"/>
    </row>
    <row r="123" spans="2:37" x14ac:dyDescent="0.2">
      <c r="B123" s="1135"/>
      <c r="C123" s="1193"/>
      <c r="D123" s="1172"/>
      <c r="E123" s="1173"/>
      <c r="F123" s="937"/>
      <c r="G123" s="940"/>
      <c r="H123" s="943"/>
      <c r="I123" s="10" t="s">
        <v>11</v>
      </c>
      <c r="J123" s="980"/>
      <c r="K123" s="308"/>
      <c r="L123" s="308" t="s">
        <v>9</v>
      </c>
      <c r="M123" s="308"/>
      <c r="N123" s="308"/>
      <c r="O123" s="308"/>
      <c r="P123" s="788" t="str">
        <f t="shared" si="18"/>
        <v/>
      </c>
      <c r="Q123" s="308"/>
      <c r="R123" s="308"/>
      <c r="S123" s="308"/>
      <c r="T123" s="788" t="str">
        <f t="shared" si="19"/>
        <v/>
      </c>
      <c r="U123" s="788" t="str">
        <f t="shared" si="20"/>
        <v/>
      </c>
      <c r="V123" s="308"/>
      <c r="W123" s="308"/>
      <c r="X123" s="308"/>
      <c r="Y123" s="308"/>
      <c r="Z123" s="308"/>
      <c r="AA123" s="308"/>
      <c r="AB123" s="308"/>
      <c r="AC123" s="308"/>
      <c r="AD123" s="308"/>
      <c r="AE123" s="308"/>
      <c r="AF123" s="308"/>
      <c r="AG123" s="308"/>
      <c r="AH123" s="308"/>
      <c r="AI123" s="309"/>
      <c r="AJ123" s="1102"/>
      <c r="AK123" s="1102"/>
    </row>
    <row r="124" spans="2:37" x14ac:dyDescent="0.2">
      <c r="B124" s="1135"/>
      <c r="C124" s="1193"/>
      <c r="D124" s="1172"/>
      <c r="E124" s="1173"/>
      <c r="F124" s="937"/>
      <c r="G124" s="940"/>
      <c r="H124" s="943"/>
      <c r="I124" s="10" t="s">
        <v>12</v>
      </c>
      <c r="J124" s="980"/>
      <c r="K124" s="308"/>
      <c r="L124" s="308" t="s">
        <v>9</v>
      </c>
      <c r="M124" s="308"/>
      <c r="N124" s="308"/>
      <c r="O124" s="308"/>
      <c r="P124" s="788" t="str">
        <f t="shared" si="18"/>
        <v/>
      </c>
      <c r="Q124" s="308"/>
      <c r="R124" s="308"/>
      <c r="S124" s="308"/>
      <c r="T124" s="788" t="str">
        <f t="shared" si="19"/>
        <v/>
      </c>
      <c r="U124" s="788" t="str">
        <f t="shared" si="20"/>
        <v/>
      </c>
      <c r="V124" s="308"/>
      <c r="W124" s="308"/>
      <c r="X124" s="308"/>
      <c r="Y124" s="308"/>
      <c r="Z124" s="308"/>
      <c r="AA124" s="308"/>
      <c r="AB124" s="308"/>
      <c r="AC124" s="308"/>
      <c r="AD124" s="308"/>
      <c r="AE124" s="308"/>
      <c r="AF124" s="308"/>
      <c r="AG124" s="308"/>
      <c r="AH124" s="308"/>
      <c r="AI124" s="309"/>
      <c r="AJ124" s="1102"/>
      <c r="AK124" s="1102"/>
    </row>
    <row r="125" spans="2:37" x14ac:dyDescent="0.2">
      <c r="B125" s="1136"/>
      <c r="C125" s="1194"/>
      <c r="D125" s="1174"/>
      <c r="E125" s="1175"/>
      <c r="F125" s="947"/>
      <c r="G125" s="948"/>
      <c r="H125" s="944"/>
      <c r="I125" s="10" t="s">
        <v>13</v>
      </c>
      <c r="J125" s="980"/>
      <c r="K125" s="308"/>
      <c r="L125" s="308" t="s">
        <v>9</v>
      </c>
      <c r="M125" s="308"/>
      <c r="N125" s="308"/>
      <c r="O125" s="308"/>
      <c r="P125" s="788" t="str">
        <f t="shared" si="18"/>
        <v/>
      </c>
      <c r="Q125" s="308"/>
      <c r="R125" s="308"/>
      <c r="S125" s="308"/>
      <c r="T125" s="788" t="str">
        <f t="shared" si="19"/>
        <v/>
      </c>
      <c r="U125" s="788" t="str">
        <f t="shared" si="20"/>
        <v/>
      </c>
      <c r="V125" s="308"/>
      <c r="W125" s="308"/>
      <c r="X125" s="308"/>
      <c r="Y125" s="308"/>
      <c r="Z125" s="308"/>
      <c r="AA125" s="308"/>
      <c r="AB125" s="308"/>
      <c r="AC125" s="308"/>
      <c r="AD125" s="308"/>
      <c r="AE125" s="308"/>
      <c r="AF125" s="308"/>
      <c r="AG125" s="308"/>
      <c r="AH125" s="308"/>
      <c r="AI125" s="309"/>
      <c r="AJ125" s="1102"/>
      <c r="AK125" s="1102"/>
    </row>
    <row r="126" spans="2:37" x14ac:dyDescent="0.2">
      <c r="B126" s="1191" t="s">
        <v>481</v>
      </c>
      <c r="C126" s="1192" t="s">
        <v>480</v>
      </c>
      <c r="D126" s="1586" t="s">
        <v>73</v>
      </c>
      <c r="E126" s="1178"/>
      <c r="F126" s="1187" t="s">
        <v>670</v>
      </c>
      <c r="G126" s="1229" t="s">
        <v>46</v>
      </c>
      <c r="H126" s="1199" t="s">
        <v>203</v>
      </c>
      <c r="I126" s="10">
        <v>1995</v>
      </c>
      <c r="J126" s="980"/>
      <c r="K126" s="4">
        <v>58</v>
      </c>
      <c r="L126" s="4">
        <v>36</v>
      </c>
      <c r="M126" s="4">
        <v>14.5</v>
      </c>
      <c r="N126" s="14">
        <v>14.5</v>
      </c>
      <c r="O126" s="4">
        <v>14.5</v>
      </c>
      <c r="P126" s="788">
        <f t="shared" si="18"/>
        <v>14.5</v>
      </c>
      <c r="Q126" s="4">
        <v>14.5</v>
      </c>
      <c r="R126" s="9"/>
      <c r="S126" s="4">
        <v>14.5</v>
      </c>
      <c r="T126" s="788">
        <f t="shared" si="19"/>
        <v>14.5</v>
      </c>
      <c r="U126" s="788">
        <f t="shared" si="20"/>
        <v>14.5</v>
      </c>
      <c r="V126" s="9"/>
      <c r="W126" s="4">
        <v>14.5</v>
      </c>
      <c r="X126" s="9"/>
      <c r="Y126" s="4">
        <v>14.5</v>
      </c>
      <c r="Z126" s="9"/>
      <c r="AA126" s="4">
        <v>14.5</v>
      </c>
      <c r="AB126" s="4">
        <v>14.5</v>
      </c>
      <c r="AC126" s="4">
        <v>13.9</v>
      </c>
      <c r="AD126" s="4">
        <v>12.6</v>
      </c>
      <c r="AE126" s="4">
        <v>10.5</v>
      </c>
      <c r="AF126" s="4">
        <v>8.5</v>
      </c>
      <c r="AG126" s="4">
        <v>6.5</v>
      </c>
      <c r="AH126" s="4"/>
      <c r="AI126" s="25"/>
      <c r="AJ126" s="1102"/>
      <c r="AK126" s="1102"/>
    </row>
    <row r="127" spans="2:37" x14ac:dyDescent="0.2">
      <c r="B127" s="1135"/>
      <c r="C127" s="1193"/>
      <c r="D127" s="1172"/>
      <c r="E127" s="1173"/>
      <c r="F127" s="937"/>
      <c r="G127" s="940"/>
      <c r="H127" s="1221"/>
      <c r="I127" s="10" t="s">
        <v>26</v>
      </c>
      <c r="J127" s="980"/>
      <c r="K127" s="308"/>
      <c r="L127" s="308" t="s">
        <v>9</v>
      </c>
      <c r="M127" s="308"/>
      <c r="N127" s="308"/>
      <c r="O127" s="308"/>
      <c r="P127" s="788" t="str">
        <f t="shared" si="18"/>
        <v/>
      </c>
      <c r="Q127" s="308"/>
      <c r="R127" s="308"/>
      <c r="S127" s="308"/>
      <c r="T127" s="788" t="str">
        <f t="shared" si="19"/>
        <v/>
      </c>
      <c r="U127" s="788" t="str">
        <f t="shared" si="20"/>
        <v/>
      </c>
      <c r="V127" s="308"/>
      <c r="W127" s="308"/>
      <c r="X127" s="308"/>
      <c r="Y127" s="308"/>
      <c r="Z127" s="308"/>
      <c r="AA127" s="308"/>
      <c r="AB127" s="308"/>
      <c r="AC127" s="308"/>
      <c r="AD127" s="308"/>
      <c r="AE127" s="308"/>
      <c r="AF127" s="308"/>
      <c r="AG127" s="308"/>
      <c r="AH127" s="308"/>
      <c r="AI127" s="309"/>
      <c r="AJ127" s="1102"/>
      <c r="AK127" s="1102"/>
    </row>
    <row r="128" spans="2:37" x14ac:dyDescent="0.2">
      <c r="B128" s="1135"/>
      <c r="C128" s="1193"/>
      <c r="D128" s="1172"/>
      <c r="E128" s="1173"/>
      <c r="F128" s="937"/>
      <c r="G128" s="940"/>
      <c r="H128" s="1221"/>
      <c r="I128" s="10" t="s">
        <v>15</v>
      </c>
      <c r="J128" s="980"/>
      <c r="K128" s="308"/>
      <c r="L128" s="308" t="s">
        <v>9</v>
      </c>
      <c r="M128" s="308"/>
      <c r="N128" s="308"/>
      <c r="O128" s="308"/>
      <c r="P128" s="788" t="str">
        <f t="shared" si="18"/>
        <v/>
      </c>
      <c r="Q128" s="308"/>
      <c r="R128" s="308"/>
      <c r="S128" s="308"/>
      <c r="T128" s="788" t="str">
        <f t="shared" si="19"/>
        <v/>
      </c>
      <c r="U128" s="788" t="str">
        <f t="shared" si="20"/>
        <v/>
      </c>
      <c r="V128" s="308"/>
      <c r="W128" s="308"/>
      <c r="X128" s="308"/>
      <c r="Y128" s="308"/>
      <c r="Z128" s="308"/>
      <c r="AA128" s="308"/>
      <c r="AB128" s="308"/>
      <c r="AC128" s="308"/>
      <c r="AD128" s="308"/>
      <c r="AE128" s="308"/>
      <c r="AF128" s="308"/>
      <c r="AG128" s="308"/>
      <c r="AH128" s="308"/>
      <c r="AI128" s="309"/>
      <c r="AJ128" s="1102"/>
      <c r="AK128" s="1102"/>
    </row>
    <row r="129" spans="2:37" x14ac:dyDescent="0.2">
      <c r="B129" s="1136"/>
      <c r="C129" s="1194"/>
      <c r="D129" s="1174"/>
      <c r="E129" s="1175"/>
      <c r="F129" s="947"/>
      <c r="G129" s="948"/>
      <c r="H129" s="1222"/>
      <c r="I129" s="10" t="s">
        <v>16</v>
      </c>
      <c r="J129" s="980"/>
      <c r="K129" s="4">
        <v>58</v>
      </c>
      <c r="L129" s="4">
        <v>36</v>
      </c>
      <c r="M129" s="4">
        <v>14.5</v>
      </c>
      <c r="N129" s="14">
        <v>14.5</v>
      </c>
      <c r="O129" s="4">
        <v>14.5</v>
      </c>
      <c r="P129" s="788">
        <f t="shared" si="18"/>
        <v>14.5</v>
      </c>
      <c r="Q129" s="4">
        <v>14.5</v>
      </c>
      <c r="R129" s="9"/>
      <c r="S129" s="4">
        <v>14.5</v>
      </c>
      <c r="T129" s="788">
        <f t="shared" si="19"/>
        <v>14.5</v>
      </c>
      <c r="U129" s="788">
        <f t="shared" si="20"/>
        <v>14.5</v>
      </c>
      <c r="V129" s="9"/>
      <c r="W129" s="4">
        <v>14.5</v>
      </c>
      <c r="X129" s="9"/>
      <c r="Y129" s="4">
        <v>14.5</v>
      </c>
      <c r="Z129" s="9"/>
      <c r="AA129" s="4">
        <v>14.5</v>
      </c>
      <c r="AB129" s="4">
        <v>14.5</v>
      </c>
      <c r="AC129" s="4">
        <v>13.9</v>
      </c>
      <c r="AD129" s="4">
        <v>12.6</v>
      </c>
      <c r="AE129" s="4">
        <v>10.5</v>
      </c>
      <c r="AF129" s="4">
        <v>8.6999999999999993</v>
      </c>
      <c r="AG129" s="4">
        <v>5.9</v>
      </c>
      <c r="AH129" s="4"/>
      <c r="AI129" s="25"/>
      <c r="AJ129" s="1102"/>
      <c r="AK129" s="1102"/>
    </row>
    <row r="130" spans="2:37" x14ac:dyDescent="0.2">
      <c r="B130" s="1223" t="s">
        <v>481</v>
      </c>
      <c r="C130" s="1192" t="s">
        <v>480</v>
      </c>
      <c r="D130" s="1586" t="s">
        <v>75</v>
      </c>
      <c r="E130" s="1178"/>
      <c r="F130" s="936" t="s">
        <v>670</v>
      </c>
      <c r="G130" s="1591" t="s">
        <v>46</v>
      </c>
      <c r="H130" s="1590" t="s">
        <v>203</v>
      </c>
      <c r="I130" s="10">
        <v>1998</v>
      </c>
      <c r="J130" s="980"/>
      <c r="K130" s="4">
        <v>58</v>
      </c>
      <c r="L130" s="4">
        <v>36</v>
      </c>
      <c r="M130" s="4">
        <v>14.5</v>
      </c>
      <c r="N130" s="14">
        <v>14.5</v>
      </c>
      <c r="O130" s="4">
        <v>14.5</v>
      </c>
      <c r="P130" s="788">
        <f t="shared" si="18"/>
        <v>14.5</v>
      </c>
      <c r="Q130" s="4">
        <v>14.5</v>
      </c>
      <c r="R130" s="9"/>
      <c r="S130" s="4">
        <v>14.5</v>
      </c>
      <c r="T130" s="788">
        <f t="shared" si="19"/>
        <v>14.5</v>
      </c>
      <c r="U130" s="788">
        <f t="shared" si="20"/>
        <v>14.5</v>
      </c>
      <c r="V130" s="9"/>
      <c r="W130" s="4">
        <v>14.5</v>
      </c>
      <c r="X130" s="9"/>
      <c r="Y130" s="4">
        <v>14.5</v>
      </c>
      <c r="Z130" s="9"/>
      <c r="AA130" s="4">
        <v>14.5</v>
      </c>
      <c r="AB130" s="4">
        <v>14.5</v>
      </c>
      <c r="AC130" s="4">
        <v>13.9</v>
      </c>
      <c r="AD130" s="4">
        <v>12.6</v>
      </c>
      <c r="AE130" s="4">
        <v>10.5</v>
      </c>
      <c r="AF130" s="4">
        <v>8.6999999999999993</v>
      </c>
      <c r="AG130" s="4">
        <v>5.9</v>
      </c>
      <c r="AH130" s="4"/>
      <c r="AI130" s="25"/>
      <c r="AJ130" s="1102"/>
      <c r="AK130" s="1102"/>
    </row>
    <row r="131" spans="2:37" x14ac:dyDescent="0.2">
      <c r="B131" s="1135"/>
      <c r="C131" s="1193"/>
      <c r="D131" s="1172"/>
      <c r="E131" s="1173"/>
      <c r="F131" s="937"/>
      <c r="G131" s="1581"/>
      <c r="H131" s="962"/>
      <c r="I131" s="10" t="s">
        <v>17</v>
      </c>
      <c r="J131" s="980"/>
      <c r="K131" s="4">
        <v>58</v>
      </c>
      <c r="L131" s="4">
        <v>36</v>
      </c>
      <c r="M131" s="4">
        <v>16.600000000000001</v>
      </c>
      <c r="N131" s="14">
        <v>16.600000000000001</v>
      </c>
      <c r="O131" s="4">
        <v>16.600000000000001</v>
      </c>
      <c r="P131" s="788">
        <f t="shared" si="18"/>
        <v>16.600000000000001</v>
      </c>
      <c r="Q131" s="4">
        <v>16.600000000000001</v>
      </c>
      <c r="R131" s="9"/>
      <c r="S131" s="4">
        <v>16.600000000000001</v>
      </c>
      <c r="T131" s="788">
        <f t="shared" si="19"/>
        <v>16.600000000000001</v>
      </c>
      <c r="U131" s="788">
        <f t="shared" si="20"/>
        <v>16.600000000000001</v>
      </c>
      <c r="V131" s="9"/>
      <c r="W131" s="4">
        <v>16.600000000000001</v>
      </c>
      <c r="X131" s="9"/>
      <c r="Y131" s="4">
        <v>16.600000000000001</v>
      </c>
      <c r="Z131" s="9"/>
      <c r="AA131" s="4">
        <v>16.600000000000001</v>
      </c>
      <c r="AB131" s="4">
        <v>16.600000000000001</v>
      </c>
      <c r="AC131" s="4">
        <v>15.6</v>
      </c>
      <c r="AD131" s="4">
        <v>13</v>
      </c>
      <c r="AE131" s="4">
        <v>10.8</v>
      </c>
      <c r="AF131" s="4">
        <v>8.6999999999999993</v>
      </c>
      <c r="AG131" s="4">
        <v>5.9</v>
      </c>
      <c r="AH131" s="4"/>
      <c r="AI131" s="25"/>
      <c r="AJ131" s="1102"/>
      <c r="AK131" s="1102"/>
    </row>
    <row r="132" spans="2:37" x14ac:dyDescent="0.2">
      <c r="B132" s="1136"/>
      <c r="C132" s="1194"/>
      <c r="D132" s="1174"/>
      <c r="E132" s="1175"/>
      <c r="F132" s="947"/>
      <c r="G132" s="1582"/>
      <c r="H132" s="963"/>
      <c r="I132" s="10" t="s">
        <v>18</v>
      </c>
      <c r="J132" s="980"/>
      <c r="K132" s="308"/>
      <c r="L132" s="308" t="s">
        <v>9</v>
      </c>
      <c r="M132" s="308"/>
      <c r="N132" s="308"/>
      <c r="O132" s="308"/>
      <c r="P132" s="788" t="str">
        <f t="shared" si="18"/>
        <v/>
      </c>
      <c r="Q132" s="308"/>
      <c r="R132" s="308"/>
      <c r="S132" s="308"/>
      <c r="T132" s="788" t="str">
        <f t="shared" si="19"/>
        <v/>
      </c>
      <c r="U132" s="788" t="str">
        <f t="shared" si="20"/>
        <v/>
      </c>
      <c r="V132" s="308"/>
      <c r="W132" s="308"/>
      <c r="X132" s="308"/>
      <c r="Y132" s="308"/>
      <c r="Z132" s="308"/>
      <c r="AA132" s="308"/>
      <c r="AB132" s="308"/>
      <c r="AC132" s="308"/>
      <c r="AD132" s="308"/>
      <c r="AE132" s="308"/>
      <c r="AF132" s="308"/>
      <c r="AG132" s="308"/>
      <c r="AH132" s="308"/>
      <c r="AI132" s="309"/>
      <c r="AJ132" s="1102"/>
      <c r="AK132" s="1102"/>
    </row>
    <row r="133" spans="2:37" x14ac:dyDescent="0.2">
      <c r="B133" s="1223" t="s">
        <v>481</v>
      </c>
      <c r="C133" s="1192" t="s">
        <v>480</v>
      </c>
      <c r="D133" s="1586" t="s">
        <v>75</v>
      </c>
      <c r="E133" s="1178"/>
      <c r="F133" s="936" t="s">
        <v>670</v>
      </c>
      <c r="G133" s="1591" t="s">
        <v>46</v>
      </c>
      <c r="H133" s="1590" t="s">
        <v>203</v>
      </c>
      <c r="I133" s="10">
        <v>2001</v>
      </c>
      <c r="J133" s="980"/>
      <c r="K133" s="4">
        <v>58</v>
      </c>
      <c r="L133" s="4">
        <v>36</v>
      </c>
      <c r="M133" s="4">
        <v>16.600000000000001</v>
      </c>
      <c r="N133" s="14">
        <v>16.600000000000001</v>
      </c>
      <c r="O133" s="4">
        <v>16.600000000000001</v>
      </c>
      <c r="P133" s="788">
        <f t="shared" si="18"/>
        <v>16.600000000000001</v>
      </c>
      <c r="Q133" s="4">
        <v>16.600000000000001</v>
      </c>
      <c r="R133" s="9"/>
      <c r="S133" s="4">
        <v>16.600000000000001</v>
      </c>
      <c r="T133" s="788">
        <f t="shared" si="19"/>
        <v>16.600000000000001</v>
      </c>
      <c r="U133" s="788">
        <f t="shared" si="20"/>
        <v>16.600000000000001</v>
      </c>
      <c r="V133" s="9"/>
      <c r="W133" s="4">
        <v>16.600000000000001</v>
      </c>
      <c r="X133" s="9"/>
      <c r="Y133" s="4">
        <v>16.600000000000001</v>
      </c>
      <c r="Z133" s="9"/>
      <c r="AA133" s="4">
        <v>16.600000000000001</v>
      </c>
      <c r="AB133" s="4">
        <v>16.600000000000001</v>
      </c>
      <c r="AC133" s="4">
        <v>15.6</v>
      </c>
      <c r="AD133" s="4">
        <v>13</v>
      </c>
      <c r="AE133" s="4">
        <v>10.8</v>
      </c>
      <c r="AF133" s="4">
        <v>8.6999999999999993</v>
      </c>
      <c r="AG133" s="4">
        <v>5.9</v>
      </c>
      <c r="AH133" s="4"/>
      <c r="AI133" s="25"/>
      <c r="AJ133" s="1102"/>
      <c r="AK133" s="1102"/>
    </row>
    <row r="134" spans="2:37" x14ac:dyDescent="0.2">
      <c r="B134" s="1135"/>
      <c r="C134" s="1193"/>
      <c r="D134" s="1172"/>
      <c r="E134" s="1173"/>
      <c r="F134" s="937"/>
      <c r="G134" s="1581"/>
      <c r="H134" s="962"/>
      <c r="I134" s="10" t="s">
        <v>20</v>
      </c>
      <c r="J134" s="980"/>
      <c r="K134" s="308"/>
      <c r="L134" s="308" t="s">
        <v>9</v>
      </c>
      <c r="M134" s="308"/>
      <c r="N134" s="308"/>
      <c r="O134" s="308"/>
      <c r="P134" s="788" t="str">
        <f t="shared" si="18"/>
        <v/>
      </c>
      <c r="Q134" s="308"/>
      <c r="R134" s="308"/>
      <c r="S134" s="308"/>
      <c r="T134" s="788" t="str">
        <f t="shared" si="19"/>
        <v/>
      </c>
      <c r="U134" s="788" t="str">
        <f t="shared" si="20"/>
        <v/>
      </c>
      <c r="V134" s="308"/>
      <c r="W134" s="308"/>
      <c r="X134" s="308"/>
      <c r="Y134" s="308"/>
      <c r="Z134" s="308"/>
      <c r="AA134" s="308"/>
      <c r="AB134" s="308"/>
      <c r="AC134" s="308"/>
      <c r="AD134" s="308"/>
      <c r="AE134" s="308"/>
      <c r="AF134" s="308"/>
      <c r="AG134" s="308"/>
      <c r="AH134" s="308"/>
      <c r="AI134" s="309"/>
      <c r="AJ134" s="1102"/>
      <c r="AK134" s="1102"/>
    </row>
    <row r="135" spans="2:37" x14ac:dyDescent="0.2">
      <c r="B135" s="1136"/>
      <c r="C135" s="1194"/>
      <c r="D135" s="1174"/>
      <c r="E135" s="1175"/>
      <c r="F135" s="947"/>
      <c r="G135" s="1582"/>
      <c r="H135" s="963"/>
      <c r="I135" s="10" t="s">
        <v>21</v>
      </c>
      <c r="J135" s="980"/>
      <c r="K135" s="308"/>
      <c r="L135" s="308" t="s">
        <v>9</v>
      </c>
      <c r="M135" s="308"/>
      <c r="N135" s="308"/>
      <c r="O135" s="308"/>
      <c r="P135" s="788" t="str">
        <f t="shared" si="18"/>
        <v/>
      </c>
      <c r="Q135" s="308"/>
      <c r="R135" s="308"/>
      <c r="S135" s="308"/>
      <c r="T135" s="788" t="str">
        <f t="shared" si="19"/>
        <v/>
      </c>
      <c r="U135" s="788" t="str">
        <f t="shared" si="20"/>
        <v/>
      </c>
      <c r="V135" s="308"/>
      <c r="W135" s="308"/>
      <c r="X135" s="308"/>
      <c r="Y135" s="308"/>
      <c r="Z135" s="308"/>
      <c r="AA135" s="308"/>
      <c r="AB135" s="308"/>
      <c r="AC135" s="308"/>
      <c r="AD135" s="308"/>
      <c r="AE135" s="308"/>
      <c r="AF135" s="308"/>
      <c r="AG135" s="308"/>
      <c r="AH135" s="308"/>
      <c r="AI135" s="309"/>
      <c r="AJ135" s="1102"/>
      <c r="AK135" s="1102"/>
    </row>
    <row r="136" spans="2:37" x14ac:dyDescent="0.2">
      <c r="B136" s="1223" t="s">
        <v>481</v>
      </c>
      <c r="C136" s="1192" t="s">
        <v>480</v>
      </c>
      <c r="D136" s="1586" t="s">
        <v>75</v>
      </c>
      <c r="E136" s="1178"/>
      <c r="F136" s="936" t="s">
        <v>670</v>
      </c>
      <c r="G136" s="1591" t="s">
        <v>46</v>
      </c>
      <c r="H136" s="1590" t="s">
        <v>203</v>
      </c>
      <c r="I136" s="10">
        <v>2004</v>
      </c>
      <c r="J136" s="980"/>
      <c r="K136" s="4">
        <v>58</v>
      </c>
      <c r="L136" s="4">
        <v>36</v>
      </c>
      <c r="M136" s="4">
        <v>16.600000000000001</v>
      </c>
      <c r="N136" s="14">
        <v>16.600000000000001</v>
      </c>
      <c r="O136" s="4">
        <v>16.600000000000001</v>
      </c>
      <c r="P136" s="788">
        <f t="shared" si="18"/>
        <v>16.600000000000001</v>
      </c>
      <c r="Q136" s="4">
        <v>16.600000000000001</v>
      </c>
      <c r="R136" s="9"/>
      <c r="S136" s="4">
        <v>16.600000000000001</v>
      </c>
      <c r="T136" s="788">
        <f t="shared" si="19"/>
        <v>16.600000000000001</v>
      </c>
      <c r="U136" s="788">
        <f t="shared" si="20"/>
        <v>16.600000000000001</v>
      </c>
      <c r="V136" s="9"/>
      <c r="W136" s="4">
        <v>16.600000000000001</v>
      </c>
      <c r="X136" s="9"/>
      <c r="Y136" s="4">
        <v>16.600000000000001</v>
      </c>
      <c r="Z136" s="9"/>
      <c r="AA136" s="4">
        <v>16.600000000000001</v>
      </c>
      <c r="AB136" s="4">
        <v>16.600000000000001</v>
      </c>
      <c r="AC136" s="4">
        <v>15.6</v>
      </c>
      <c r="AD136" s="4">
        <v>13</v>
      </c>
      <c r="AE136" s="4">
        <v>10.8</v>
      </c>
      <c r="AF136" s="4">
        <v>8.6999999999999993</v>
      </c>
      <c r="AG136" s="4">
        <v>5.9</v>
      </c>
      <c r="AH136" s="4"/>
      <c r="AI136" s="25"/>
      <c r="AJ136" s="1102"/>
      <c r="AK136" s="1102"/>
    </row>
    <row r="137" spans="2:37" x14ac:dyDescent="0.2">
      <c r="B137" s="1135"/>
      <c r="C137" s="1193"/>
      <c r="D137" s="1172"/>
      <c r="E137" s="1173"/>
      <c r="F137" s="937"/>
      <c r="G137" s="1581"/>
      <c r="H137" s="962"/>
      <c r="I137" s="10" t="s">
        <v>22</v>
      </c>
      <c r="J137" s="980"/>
      <c r="K137" s="308"/>
      <c r="L137" s="308" t="s">
        <v>9</v>
      </c>
      <c r="M137" s="308"/>
      <c r="N137" s="308"/>
      <c r="O137" s="308"/>
      <c r="P137" s="788" t="str">
        <f t="shared" si="18"/>
        <v/>
      </c>
      <c r="Q137" s="308"/>
      <c r="R137" s="308"/>
      <c r="S137" s="308"/>
      <c r="T137" s="788" t="str">
        <f t="shared" si="19"/>
        <v/>
      </c>
      <c r="U137" s="788" t="str">
        <f t="shared" si="20"/>
        <v/>
      </c>
      <c r="V137" s="308"/>
      <c r="W137" s="308"/>
      <c r="X137" s="308"/>
      <c r="Y137" s="308"/>
      <c r="Z137" s="308"/>
      <c r="AA137" s="308"/>
      <c r="AB137" s="308"/>
      <c r="AC137" s="308"/>
      <c r="AD137" s="308"/>
      <c r="AE137" s="308"/>
      <c r="AF137" s="308"/>
      <c r="AG137" s="308"/>
      <c r="AH137" s="308"/>
      <c r="AI137" s="309"/>
      <c r="AJ137" s="1102"/>
      <c r="AK137" s="1102"/>
    </row>
    <row r="138" spans="2:37" x14ac:dyDescent="0.2">
      <c r="B138" s="1136"/>
      <c r="C138" s="1194"/>
      <c r="D138" s="1174"/>
      <c r="E138" s="1175"/>
      <c r="F138" s="947"/>
      <c r="G138" s="1582"/>
      <c r="H138" s="963"/>
      <c r="I138" s="10" t="s">
        <v>23</v>
      </c>
      <c r="J138" s="980"/>
      <c r="K138" s="308"/>
      <c r="L138" s="308" t="s">
        <v>9</v>
      </c>
      <c r="M138" s="308"/>
      <c r="N138" s="308"/>
      <c r="O138" s="308"/>
      <c r="P138" s="788" t="str">
        <f t="shared" si="18"/>
        <v/>
      </c>
      <c r="Q138" s="308"/>
      <c r="R138" s="308"/>
      <c r="S138" s="308"/>
      <c r="T138" s="788" t="str">
        <f t="shared" si="19"/>
        <v/>
      </c>
      <c r="U138" s="788" t="str">
        <f t="shared" si="20"/>
        <v/>
      </c>
      <c r="V138" s="308"/>
      <c r="W138" s="308"/>
      <c r="X138" s="308"/>
      <c r="Y138" s="308"/>
      <c r="Z138" s="308"/>
      <c r="AA138" s="308"/>
      <c r="AB138" s="308"/>
      <c r="AC138" s="308"/>
      <c r="AD138" s="308"/>
      <c r="AE138" s="308"/>
      <c r="AF138" s="308"/>
      <c r="AG138" s="308"/>
      <c r="AH138" s="308"/>
      <c r="AI138" s="309"/>
      <c r="AJ138" s="1102"/>
      <c r="AK138" s="1102"/>
    </row>
    <row r="139" spans="2:37" ht="13.5" thickBot="1" x14ac:dyDescent="0.25">
      <c r="B139" s="364" t="s">
        <v>481</v>
      </c>
      <c r="C139" s="320" t="s">
        <v>485</v>
      </c>
      <c r="D139" s="1589" t="s">
        <v>87</v>
      </c>
      <c r="E139" s="1585"/>
      <c r="F139" s="299" t="s">
        <v>670</v>
      </c>
      <c r="G139" s="362" t="s">
        <v>46</v>
      </c>
      <c r="H139" s="360" t="s">
        <v>203</v>
      </c>
      <c r="I139" s="315">
        <v>2007</v>
      </c>
      <c r="J139" s="999"/>
      <c r="K139" s="4">
        <v>58</v>
      </c>
      <c r="L139" s="4">
        <v>36</v>
      </c>
      <c r="M139" s="4">
        <v>16.600000000000001</v>
      </c>
      <c r="N139" s="14">
        <v>16.600000000000001</v>
      </c>
      <c r="O139" s="4">
        <v>16.600000000000001</v>
      </c>
      <c r="P139" s="791">
        <f t="shared" si="18"/>
        <v>16.600000000000001</v>
      </c>
      <c r="Q139" s="4">
        <v>16.600000000000001</v>
      </c>
      <c r="R139" s="9"/>
      <c r="S139" s="4">
        <v>16.600000000000001</v>
      </c>
      <c r="T139" s="791">
        <f t="shared" si="19"/>
        <v>16.600000000000001</v>
      </c>
      <c r="U139" s="791">
        <f t="shared" si="20"/>
        <v>16.600000000000001</v>
      </c>
      <c r="V139" s="9"/>
      <c r="W139" s="4">
        <v>16.600000000000001</v>
      </c>
      <c r="X139" s="9"/>
      <c r="Y139" s="4">
        <v>16.600000000000001</v>
      </c>
      <c r="Z139" s="9"/>
      <c r="AA139" s="4">
        <v>16.600000000000001</v>
      </c>
      <c r="AB139" s="4">
        <v>16.600000000000001</v>
      </c>
      <c r="AC139" s="4">
        <v>15.6</v>
      </c>
      <c r="AD139" s="4">
        <v>13</v>
      </c>
      <c r="AE139" s="4">
        <v>10.8</v>
      </c>
      <c r="AF139" s="4">
        <v>8.6999999999999993</v>
      </c>
      <c r="AG139" s="4">
        <v>5.9</v>
      </c>
      <c r="AH139" s="313"/>
      <c r="AI139" s="314"/>
      <c r="AJ139" s="1102"/>
      <c r="AK139" s="1102"/>
    </row>
    <row r="140" spans="2:37" ht="13.5" thickBot="1" x14ac:dyDescent="0.25">
      <c r="B140" s="33"/>
      <c r="C140" s="33"/>
      <c r="D140" s="33"/>
      <c r="E140" s="33"/>
      <c r="F140" s="100"/>
      <c r="G140" s="33"/>
      <c r="H140" s="912" t="s">
        <v>94</v>
      </c>
      <c r="I140" s="913"/>
      <c r="J140" s="914"/>
      <c r="K140" s="49">
        <f t="shared" ref="K140:Q140" si="21">MIN(K118:K139)</f>
        <v>58</v>
      </c>
      <c r="L140" s="49">
        <f t="shared" si="21"/>
        <v>36</v>
      </c>
      <c r="M140" s="608">
        <f t="shared" si="21"/>
        <v>12.6</v>
      </c>
      <c r="N140" s="49">
        <f t="shared" si="21"/>
        <v>12.6</v>
      </c>
      <c r="O140" s="507">
        <f t="shared" si="21"/>
        <v>14.5</v>
      </c>
      <c r="P140" s="789">
        <f t="shared" si="18"/>
        <v>13.512</v>
      </c>
      <c r="Q140" s="49">
        <f t="shared" si="21"/>
        <v>12.6</v>
      </c>
      <c r="R140" s="49"/>
      <c r="S140" s="49">
        <f>MIN(S118:S139)</f>
        <v>12.6</v>
      </c>
      <c r="T140" s="789">
        <f t="shared" si="19"/>
        <v>12.6</v>
      </c>
      <c r="U140" s="789">
        <f t="shared" si="20"/>
        <v>12.6</v>
      </c>
      <c r="V140" s="49"/>
      <c r="W140" s="49">
        <f>MIN(W118:W139)</f>
        <v>12.6</v>
      </c>
      <c r="X140" s="49"/>
      <c r="Y140" s="49">
        <f>MIN(Y118:Y139)</f>
        <v>12.6</v>
      </c>
      <c r="Z140" s="49"/>
      <c r="AA140" s="49">
        <f>MIN(AA118:AA139)</f>
        <v>12.6</v>
      </c>
      <c r="AB140" s="49">
        <f>MIN(AB118:AB139)</f>
        <v>12.6</v>
      </c>
      <c r="AC140" s="608">
        <f>MIN(AC118:AC139)</f>
        <v>12.6</v>
      </c>
      <c r="AD140" s="135"/>
      <c r="AE140" s="135"/>
      <c r="AF140" s="135"/>
      <c r="AG140" s="135"/>
      <c r="AH140" s="135"/>
      <c r="AI140" s="136"/>
      <c r="AJ140" s="1103"/>
      <c r="AK140" s="1103"/>
    </row>
    <row r="141" spans="2:37" x14ac:dyDescent="0.2">
      <c r="K141" s="698" t="s">
        <v>672</v>
      </c>
      <c r="L141" s="698" t="s">
        <v>672</v>
      </c>
      <c r="M141" s="698" t="s">
        <v>672</v>
      </c>
      <c r="N141" s="698" t="s">
        <v>672</v>
      </c>
      <c r="O141" s="698" t="s">
        <v>672</v>
      </c>
      <c r="Q141" s="698" t="s">
        <v>672</v>
      </c>
      <c r="R141" s="698" t="s">
        <v>672</v>
      </c>
      <c r="S141" s="698" t="s">
        <v>672</v>
      </c>
      <c r="V141" s="698" t="s">
        <v>672</v>
      </c>
      <c r="W141" s="698" t="s">
        <v>672</v>
      </c>
      <c r="X141" s="698" t="s">
        <v>672</v>
      </c>
      <c r="Y141" s="698" t="s">
        <v>672</v>
      </c>
      <c r="Z141" s="698" t="s">
        <v>672</v>
      </c>
      <c r="AA141" s="698" t="s">
        <v>672</v>
      </c>
      <c r="AB141" s="698" t="s">
        <v>672</v>
      </c>
      <c r="AC141" s="698" t="s">
        <v>672</v>
      </c>
      <c r="AD141" s="387" t="s">
        <v>671</v>
      </c>
      <c r="AE141" s="387" t="s">
        <v>671</v>
      </c>
      <c r="AF141" s="387" t="s">
        <v>671</v>
      </c>
      <c r="AG141" s="387" t="s">
        <v>671</v>
      </c>
    </row>
    <row r="142" spans="2:37" ht="13.5" thickBot="1" x14ac:dyDescent="0.25"/>
    <row r="143" spans="2:37" x14ac:dyDescent="0.2">
      <c r="B143" s="915"/>
      <c r="C143" s="916"/>
      <c r="D143" s="916"/>
      <c r="E143" s="916"/>
      <c r="F143" s="916"/>
      <c r="G143" s="916"/>
      <c r="H143" s="916"/>
      <c r="I143" s="916"/>
      <c r="J143" s="917"/>
      <c r="K143" s="921" t="s">
        <v>95</v>
      </c>
      <c r="L143" s="922"/>
      <c r="M143" s="922"/>
      <c r="N143" s="922"/>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3"/>
      <c r="AJ143" s="1339" t="s">
        <v>552</v>
      </c>
      <c r="AK143" s="1339" t="s">
        <v>554</v>
      </c>
    </row>
    <row r="144" spans="2:37" ht="13.5" thickBot="1" x14ac:dyDescent="0.25">
      <c r="B144" s="987"/>
      <c r="C144" s="988"/>
      <c r="D144" s="988"/>
      <c r="E144" s="988"/>
      <c r="F144" s="988"/>
      <c r="G144" s="988"/>
      <c r="H144" s="919"/>
      <c r="I144" s="919"/>
      <c r="J144" s="920"/>
      <c r="K144" s="949" t="s">
        <v>486</v>
      </c>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1"/>
      <c r="AJ144" s="1102"/>
      <c r="AK144" s="1102"/>
    </row>
    <row r="145" spans="1:37" ht="26.25" thickBot="1" x14ac:dyDescent="0.25">
      <c r="B145" s="51" t="s">
        <v>41</v>
      </c>
      <c r="C145" s="52" t="s">
        <v>42</v>
      </c>
      <c r="D145" s="971" t="s">
        <v>43</v>
      </c>
      <c r="E145" s="972"/>
      <c r="F145" s="88" t="s">
        <v>177</v>
      </c>
      <c r="G145" s="95" t="s">
        <v>47</v>
      </c>
      <c r="H145" s="50" t="s">
        <v>0</v>
      </c>
      <c r="I145" s="43" t="s">
        <v>496</v>
      </c>
      <c r="J145" s="43" t="s">
        <v>2</v>
      </c>
      <c r="K145" s="44" t="s">
        <v>3</v>
      </c>
      <c r="L145" s="44" t="s">
        <v>4</v>
      </c>
      <c r="M145" s="45" t="s">
        <v>5</v>
      </c>
      <c r="N145" s="46" t="s">
        <v>6</v>
      </c>
      <c r="O145" s="46">
        <v>150</v>
      </c>
      <c r="P145" s="783">
        <v>176</v>
      </c>
      <c r="Q145" s="46">
        <v>200</v>
      </c>
      <c r="R145" s="46">
        <v>250</v>
      </c>
      <c r="S145" s="46">
        <v>300</v>
      </c>
      <c r="T145" s="783">
        <v>302</v>
      </c>
      <c r="U145" s="783">
        <v>340</v>
      </c>
      <c r="V145" s="46">
        <v>350</v>
      </c>
      <c r="W145" s="46">
        <v>400</v>
      </c>
      <c r="X145" s="46">
        <v>450</v>
      </c>
      <c r="Y145" s="46">
        <v>500</v>
      </c>
      <c r="Z145" s="46">
        <v>550</v>
      </c>
      <c r="AA145" s="46">
        <v>600</v>
      </c>
      <c r="AB145" s="46">
        <v>650</v>
      </c>
      <c r="AC145" s="46">
        <v>700</v>
      </c>
      <c r="AD145" s="46">
        <v>750</v>
      </c>
      <c r="AE145" s="46">
        <v>800</v>
      </c>
      <c r="AF145" s="46">
        <v>850</v>
      </c>
      <c r="AG145" s="46">
        <v>900</v>
      </c>
      <c r="AH145" s="46">
        <v>950</v>
      </c>
      <c r="AI145" s="47">
        <v>1000</v>
      </c>
      <c r="AJ145" s="1102"/>
      <c r="AK145" s="1102"/>
    </row>
    <row r="146" spans="1:37" x14ac:dyDescent="0.2">
      <c r="A146" s="367"/>
      <c r="B146" s="1203" t="s">
        <v>538</v>
      </c>
      <c r="C146" s="1226" t="s">
        <v>539</v>
      </c>
      <c r="D146" s="1593" t="s">
        <v>74</v>
      </c>
      <c r="E146" s="1173"/>
      <c r="F146" s="937" t="s">
        <v>96</v>
      </c>
      <c r="G146" s="1594" t="s">
        <v>540</v>
      </c>
      <c r="H146" s="1595" t="s">
        <v>203</v>
      </c>
      <c r="I146" s="374">
        <v>1989</v>
      </c>
      <c r="J146" s="979" t="s">
        <v>645</v>
      </c>
      <c r="K146" s="310">
        <v>145</v>
      </c>
      <c r="L146" s="310">
        <v>125</v>
      </c>
      <c r="M146" s="310"/>
      <c r="N146" s="361">
        <v>36.200000000000003</v>
      </c>
      <c r="O146" s="35"/>
      <c r="P146" s="787">
        <f>IF(O146="",IF(N146="","",(N146-(N146-Q146)/($Q$5-$N$5)*($P$5-$N$5))),(O146-(O146-Q146)/($Q$5-$O$5)*($P$5-$O$5)))</f>
        <v>36.200000000000003</v>
      </c>
      <c r="Q146" s="310">
        <v>36.200000000000003</v>
      </c>
      <c r="R146" s="35"/>
      <c r="S146" s="310">
        <v>36.200000000000003</v>
      </c>
      <c r="T146" s="787">
        <f>IF(S146="","",(S146-(S146-W146)/($W$5-$S$5)*($T$5-$S$5)))</f>
        <v>36.18</v>
      </c>
      <c r="U146" s="787">
        <f>IF(S146="","",(S146-(S146-W146)/($W$5-$S$5)*($U$5-$S$5)))</f>
        <v>35.800000000000004</v>
      </c>
      <c r="V146" s="35"/>
      <c r="W146" s="310">
        <v>35.200000000000003</v>
      </c>
      <c r="X146" s="35"/>
      <c r="Y146" s="310">
        <v>34.5</v>
      </c>
      <c r="Z146" s="35"/>
      <c r="AA146" s="310">
        <v>34</v>
      </c>
      <c r="AB146" s="310">
        <v>33.700000000000003</v>
      </c>
      <c r="AC146" s="310"/>
      <c r="AD146" s="310"/>
      <c r="AE146" s="310"/>
      <c r="AF146" s="310"/>
      <c r="AG146" s="310"/>
      <c r="AH146" s="310"/>
      <c r="AI146" s="311"/>
      <c r="AJ146" s="1102"/>
      <c r="AK146" s="1102"/>
    </row>
    <row r="147" spans="1:37" x14ac:dyDescent="0.2">
      <c r="A147" s="367"/>
      <c r="B147" s="1135"/>
      <c r="C147" s="1193"/>
      <c r="D147" s="1172"/>
      <c r="E147" s="1173"/>
      <c r="F147" s="937"/>
      <c r="G147" s="1581"/>
      <c r="H147" s="962"/>
      <c r="I147" s="375" t="s">
        <v>32</v>
      </c>
      <c r="J147" s="980"/>
      <c r="K147" s="308"/>
      <c r="L147" s="308" t="s">
        <v>9</v>
      </c>
      <c r="M147" s="308"/>
      <c r="N147" s="308"/>
      <c r="O147" s="308"/>
      <c r="P147" s="788" t="str">
        <f t="shared" ref="P147:P168" si="22">IF(O147="",IF(N147="","",(N147-(N147-Q147)/($Q$5-$N$5)*($P$5-$N$5))),(O147-(O147-Q147)/($Q$5-$O$5)*($P$5-$O$5)))</f>
        <v/>
      </c>
      <c r="Q147" s="308"/>
      <c r="R147" s="308"/>
      <c r="S147" s="308"/>
      <c r="T147" s="788" t="str">
        <f t="shared" ref="T147:T168" si="23">IF(S147="","",(S147-(S147-W147)/($W$5-$S$5)*($T$5-$S$5)))</f>
        <v/>
      </c>
      <c r="U147" s="788" t="str">
        <f t="shared" ref="U147:U168" si="24">IF(S147="","",(S147-(S147-W147)/($W$5-$S$5)*($U$5-$S$5)))</f>
        <v/>
      </c>
      <c r="V147" s="308"/>
      <c r="W147" s="308"/>
      <c r="X147" s="308"/>
      <c r="Y147" s="308"/>
      <c r="Z147" s="308"/>
      <c r="AA147" s="308"/>
      <c r="AB147" s="308"/>
      <c r="AC147" s="308"/>
      <c r="AD147" s="308"/>
      <c r="AE147" s="308"/>
      <c r="AF147" s="308"/>
      <c r="AG147" s="308"/>
      <c r="AH147" s="308"/>
      <c r="AI147" s="309"/>
      <c r="AJ147" s="1102"/>
      <c r="AK147" s="1102"/>
    </row>
    <row r="148" spans="1:37" x14ac:dyDescent="0.2">
      <c r="A148" s="367"/>
      <c r="B148" s="1135"/>
      <c r="C148" s="1193"/>
      <c r="D148" s="1172"/>
      <c r="E148" s="1173"/>
      <c r="F148" s="937"/>
      <c r="G148" s="1581"/>
      <c r="H148" s="962"/>
      <c r="I148" s="375" t="s">
        <v>35</v>
      </c>
      <c r="J148" s="980"/>
      <c r="K148" s="308"/>
      <c r="L148" s="308" t="s">
        <v>9</v>
      </c>
      <c r="M148" s="308"/>
      <c r="N148" s="308"/>
      <c r="O148" s="308"/>
      <c r="P148" s="788" t="str">
        <f t="shared" si="22"/>
        <v/>
      </c>
      <c r="Q148" s="308"/>
      <c r="R148" s="308"/>
      <c r="S148" s="308"/>
      <c r="T148" s="788" t="str">
        <f t="shared" si="23"/>
        <v/>
      </c>
      <c r="U148" s="788" t="str">
        <f t="shared" si="24"/>
        <v/>
      </c>
      <c r="V148" s="308"/>
      <c r="W148" s="308"/>
      <c r="X148" s="308"/>
      <c r="Y148" s="308"/>
      <c r="Z148" s="308"/>
      <c r="AA148" s="308"/>
      <c r="AB148" s="308"/>
      <c r="AC148" s="308"/>
      <c r="AD148" s="308"/>
      <c r="AE148" s="308"/>
      <c r="AF148" s="308"/>
      <c r="AG148" s="308"/>
      <c r="AH148" s="308"/>
      <c r="AI148" s="309"/>
      <c r="AJ148" s="1102"/>
      <c r="AK148" s="1102"/>
    </row>
    <row r="149" spans="1:37" x14ac:dyDescent="0.2">
      <c r="A149" s="367"/>
      <c r="B149" s="1136"/>
      <c r="C149" s="1194"/>
      <c r="D149" s="1174"/>
      <c r="E149" s="1175"/>
      <c r="F149" s="947"/>
      <c r="G149" s="1582"/>
      <c r="H149" s="963"/>
      <c r="I149" s="375" t="s">
        <v>10</v>
      </c>
      <c r="J149" s="980"/>
      <c r="K149" s="308"/>
      <c r="L149" s="308" t="s">
        <v>9</v>
      </c>
      <c r="M149" s="308"/>
      <c r="N149" s="308"/>
      <c r="O149" s="308"/>
      <c r="P149" s="788" t="str">
        <f t="shared" si="22"/>
        <v/>
      </c>
      <c r="Q149" s="308"/>
      <c r="R149" s="308"/>
      <c r="S149" s="308"/>
      <c r="T149" s="788" t="str">
        <f t="shared" si="23"/>
        <v/>
      </c>
      <c r="U149" s="788" t="str">
        <f t="shared" si="24"/>
        <v/>
      </c>
      <c r="V149" s="308"/>
      <c r="W149" s="308"/>
      <c r="X149" s="308"/>
      <c r="Y149" s="308"/>
      <c r="Z149" s="308"/>
      <c r="AA149" s="308"/>
      <c r="AB149" s="308"/>
      <c r="AC149" s="308"/>
      <c r="AD149" s="308"/>
      <c r="AE149" s="308"/>
      <c r="AF149" s="308"/>
      <c r="AG149" s="308"/>
      <c r="AH149" s="308"/>
      <c r="AI149" s="309"/>
      <c r="AJ149" s="1102"/>
      <c r="AK149" s="1102"/>
    </row>
    <row r="150" spans="1:37" x14ac:dyDescent="0.2">
      <c r="A150" s="367"/>
      <c r="B150" s="1191" t="s">
        <v>481</v>
      </c>
      <c r="C150" s="1192" t="s">
        <v>541</v>
      </c>
      <c r="D150" s="1592" t="s">
        <v>75</v>
      </c>
      <c r="E150" s="1178"/>
      <c r="F150" s="1224" t="s">
        <v>542</v>
      </c>
      <c r="G150" s="1229" t="s">
        <v>540</v>
      </c>
      <c r="H150" s="1590" t="s">
        <v>203</v>
      </c>
      <c r="I150" s="375">
        <v>1992</v>
      </c>
      <c r="J150" s="980"/>
      <c r="K150" s="4">
        <v>145</v>
      </c>
      <c r="L150" s="4">
        <v>125</v>
      </c>
      <c r="M150" s="4">
        <v>36.200000000000003</v>
      </c>
      <c r="N150" s="14">
        <v>36.200000000000003</v>
      </c>
      <c r="O150" s="9"/>
      <c r="P150" s="788">
        <f t="shared" si="22"/>
        <v>36.200000000000003</v>
      </c>
      <c r="Q150" s="4">
        <v>36.200000000000003</v>
      </c>
      <c r="R150" s="9"/>
      <c r="S150" s="4">
        <v>36.200000000000003</v>
      </c>
      <c r="T150" s="788">
        <f t="shared" si="23"/>
        <v>36.18</v>
      </c>
      <c r="U150" s="788">
        <f t="shared" si="24"/>
        <v>35.800000000000004</v>
      </c>
      <c r="V150" s="9"/>
      <c r="W150" s="4">
        <v>35.200000000000003</v>
      </c>
      <c r="X150" s="9"/>
      <c r="Y150" s="4">
        <v>34.5</v>
      </c>
      <c r="Z150" s="9"/>
      <c r="AA150" s="4">
        <v>34</v>
      </c>
      <c r="AB150" s="4">
        <v>33.700000000000003</v>
      </c>
      <c r="AC150" s="4"/>
      <c r="AD150" s="4"/>
      <c r="AE150" s="4"/>
      <c r="AF150" s="4"/>
      <c r="AG150" s="4"/>
      <c r="AH150" s="4"/>
      <c r="AI150" s="25"/>
      <c r="AJ150" s="1102"/>
      <c r="AK150" s="1102"/>
    </row>
    <row r="151" spans="1:37" x14ac:dyDescent="0.2">
      <c r="A151" s="367"/>
      <c r="B151" s="1135"/>
      <c r="C151" s="1193"/>
      <c r="D151" s="1172"/>
      <c r="E151" s="1173"/>
      <c r="F151" s="1137"/>
      <c r="G151" s="940"/>
      <c r="H151" s="962"/>
      <c r="I151" s="375" t="s">
        <v>11</v>
      </c>
      <c r="J151" s="980"/>
      <c r="K151" s="308"/>
      <c r="L151" s="308" t="s">
        <v>9</v>
      </c>
      <c r="M151" s="308"/>
      <c r="N151" s="308"/>
      <c r="O151" s="308"/>
      <c r="P151" s="788" t="str">
        <f t="shared" si="22"/>
        <v/>
      </c>
      <c r="Q151" s="308"/>
      <c r="R151" s="308"/>
      <c r="S151" s="308"/>
      <c r="T151" s="788" t="str">
        <f t="shared" si="23"/>
        <v/>
      </c>
      <c r="U151" s="788" t="str">
        <f t="shared" si="24"/>
        <v/>
      </c>
      <c r="V151" s="308"/>
      <c r="W151" s="308"/>
      <c r="X151" s="308"/>
      <c r="Y151" s="308"/>
      <c r="Z151" s="308"/>
      <c r="AA151" s="308"/>
      <c r="AB151" s="308"/>
      <c r="AC151" s="308"/>
      <c r="AD151" s="308"/>
      <c r="AE151" s="308"/>
      <c r="AF151" s="308"/>
      <c r="AG151" s="308"/>
      <c r="AH151" s="308"/>
      <c r="AI151" s="309"/>
      <c r="AJ151" s="1102"/>
      <c r="AK151" s="1102"/>
    </row>
    <row r="152" spans="1:37" x14ac:dyDescent="0.2">
      <c r="A152" s="367"/>
      <c r="B152" s="1135"/>
      <c r="C152" s="1193"/>
      <c r="D152" s="1172"/>
      <c r="E152" s="1173"/>
      <c r="F152" s="1137"/>
      <c r="G152" s="940"/>
      <c r="H152" s="962"/>
      <c r="I152" s="375" t="s">
        <v>12</v>
      </c>
      <c r="J152" s="980"/>
      <c r="K152" s="308"/>
      <c r="L152" s="308" t="s">
        <v>9</v>
      </c>
      <c r="M152" s="308"/>
      <c r="N152" s="308"/>
      <c r="O152" s="308"/>
      <c r="P152" s="788" t="str">
        <f t="shared" si="22"/>
        <v/>
      </c>
      <c r="Q152" s="308"/>
      <c r="R152" s="308"/>
      <c r="S152" s="308"/>
      <c r="T152" s="788" t="str">
        <f t="shared" si="23"/>
        <v/>
      </c>
      <c r="U152" s="788" t="str">
        <f t="shared" si="24"/>
        <v/>
      </c>
      <c r="V152" s="308"/>
      <c r="W152" s="308"/>
      <c r="X152" s="308"/>
      <c r="Y152" s="308"/>
      <c r="Z152" s="308"/>
      <c r="AA152" s="308"/>
      <c r="AB152" s="308"/>
      <c r="AC152" s="308"/>
      <c r="AD152" s="308"/>
      <c r="AE152" s="308"/>
      <c r="AF152" s="308"/>
      <c r="AG152" s="308"/>
      <c r="AH152" s="308"/>
      <c r="AI152" s="309"/>
      <c r="AJ152" s="1102"/>
      <c r="AK152" s="1102"/>
    </row>
    <row r="153" spans="1:37" x14ac:dyDescent="0.2">
      <c r="A153" s="367"/>
      <c r="B153" s="1136"/>
      <c r="C153" s="1194"/>
      <c r="D153" s="1174"/>
      <c r="E153" s="1175"/>
      <c r="F153" s="1138"/>
      <c r="G153" s="948"/>
      <c r="H153" s="963"/>
      <c r="I153" s="375" t="s">
        <v>13</v>
      </c>
      <c r="J153" s="980"/>
      <c r="K153" s="308"/>
      <c r="L153" s="308" t="s">
        <v>9</v>
      </c>
      <c r="M153" s="308"/>
      <c r="N153" s="308"/>
      <c r="O153" s="308"/>
      <c r="P153" s="788" t="str">
        <f t="shared" si="22"/>
        <v/>
      </c>
      <c r="Q153" s="308"/>
      <c r="R153" s="308"/>
      <c r="S153" s="308"/>
      <c r="T153" s="788" t="str">
        <f t="shared" si="23"/>
        <v/>
      </c>
      <c r="U153" s="788" t="str">
        <f t="shared" si="24"/>
        <v/>
      </c>
      <c r="V153" s="308"/>
      <c r="W153" s="308"/>
      <c r="X153" s="308"/>
      <c r="Y153" s="308"/>
      <c r="Z153" s="308"/>
      <c r="AA153" s="308"/>
      <c r="AB153" s="308"/>
      <c r="AC153" s="308"/>
      <c r="AD153" s="308"/>
      <c r="AE153" s="308"/>
      <c r="AF153" s="308"/>
      <c r="AG153" s="308"/>
      <c r="AH153" s="308"/>
      <c r="AI153" s="309"/>
      <c r="AJ153" s="1102"/>
      <c r="AK153" s="1102"/>
    </row>
    <row r="154" spans="1:37" ht="12.75" customHeight="1" x14ac:dyDescent="0.2">
      <c r="A154" s="367"/>
      <c r="B154" s="1191" t="s">
        <v>481</v>
      </c>
      <c r="C154" s="1192" t="s">
        <v>541</v>
      </c>
      <c r="D154" s="1592" t="s">
        <v>117</v>
      </c>
      <c r="E154" s="1178"/>
      <c r="F154" s="1184">
        <v>650</v>
      </c>
      <c r="G154" s="1229" t="s">
        <v>543</v>
      </c>
      <c r="H154" s="1590" t="s">
        <v>203</v>
      </c>
      <c r="I154" s="375">
        <v>1995</v>
      </c>
      <c r="J154" s="980"/>
      <c r="K154" s="4">
        <v>145</v>
      </c>
      <c r="L154" s="4">
        <v>125</v>
      </c>
      <c r="M154" s="4">
        <v>36.200000000000003</v>
      </c>
      <c r="N154" s="14">
        <v>36.200000000000003</v>
      </c>
      <c r="O154" s="9"/>
      <c r="P154" s="788">
        <f t="shared" si="22"/>
        <v>36.200000000000003</v>
      </c>
      <c r="Q154" s="4">
        <v>36.200000000000003</v>
      </c>
      <c r="R154" s="9"/>
      <c r="S154" s="4">
        <v>36.200000000000003</v>
      </c>
      <c r="T154" s="788">
        <f t="shared" si="23"/>
        <v>36.18</v>
      </c>
      <c r="U154" s="788">
        <f t="shared" si="24"/>
        <v>35.800000000000004</v>
      </c>
      <c r="V154" s="9"/>
      <c r="W154" s="4">
        <v>35.200000000000003</v>
      </c>
      <c r="X154" s="9"/>
      <c r="Y154" s="4">
        <v>34.5</v>
      </c>
      <c r="Z154" s="9"/>
      <c r="AA154" s="4">
        <v>34</v>
      </c>
      <c r="AB154" s="4">
        <v>33.700000000000003</v>
      </c>
      <c r="AC154" s="4"/>
      <c r="AD154" s="4"/>
      <c r="AE154" s="4"/>
      <c r="AF154" s="4"/>
      <c r="AG154" s="4"/>
      <c r="AH154" s="4"/>
      <c r="AI154" s="25"/>
      <c r="AJ154" s="1102"/>
      <c r="AK154" s="1102"/>
    </row>
    <row r="155" spans="1:37" x14ac:dyDescent="0.2">
      <c r="A155" s="367"/>
      <c r="B155" s="1135"/>
      <c r="C155" s="1193"/>
      <c r="D155" s="1172"/>
      <c r="E155" s="1173"/>
      <c r="F155" s="937"/>
      <c r="G155" s="940"/>
      <c r="H155" s="962"/>
      <c r="I155" s="375" t="s">
        <v>26</v>
      </c>
      <c r="J155" s="980"/>
      <c r="K155" s="308"/>
      <c r="L155" s="308" t="s">
        <v>9</v>
      </c>
      <c r="M155" s="308"/>
      <c r="N155" s="308"/>
      <c r="O155" s="308"/>
      <c r="P155" s="788" t="str">
        <f t="shared" si="22"/>
        <v/>
      </c>
      <c r="Q155" s="308"/>
      <c r="R155" s="308"/>
      <c r="S155" s="308"/>
      <c r="T155" s="788" t="str">
        <f t="shared" si="23"/>
        <v/>
      </c>
      <c r="U155" s="788" t="str">
        <f t="shared" si="24"/>
        <v/>
      </c>
      <c r="V155" s="308"/>
      <c r="W155" s="308"/>
      <c r="X155" s="308"/>
      <c r="Y155" s="308"/>
      <c r="Z155" s="308"/>
      <c r="AA155" s="308"/>
      <c r="AB155" s="308"/>
      <c r="AC155" s="308"/>
      <c r="AD155" s="308"/>
      <c r="AE155" s="308"/>
      <c r="AF155" s="308"/>
      <c r="AG155" s="308"/>
      <c r="AH155" s="308"/>
      <c r="AI155" s="309"/>
      <c r="AJ155" s="1102"/>
      <c r="AK155" s="1102"/>
    </row>
    <row r="156" spans="1:37" x14ac:dyDescent="0.2">
      <c r="A156" s="367"/>
      <c r="B156" s="1135"/>
      <c r="C156" s="1193"/>
      <c r="D156" s="1172"/>
      <c r="E156" s="1173"/>
      <c r="F156" s="937"/>
      <c r="G156" s="940"/>
      <c r="H156" s="962"/>
      <c r="I156" s="375" t="s">
        <v>15</v>
      </c>
      <c r="J156" s="980"/>
      <c r="K156" s="308"/>
      <c r="L156" s="308" t="s">
        <v>9</v>
      </c>
      <c r="M156" s="308"/>
      <c r="N156" s="308"/>
      <c r="O156" s="308"/>
      <c r="P156" s="788" t="str">
        <f t="shared" si="22"/>
        <v/>
      </c>
      <c r="Q156" s="308"/>
      <c r="R156" s="308"/>
      <c r="S156" s="308"/>
      <c r="T156" s="788" t="str">
        <f t="shared" si="23"/>
        <v/>
      </c>
      <c r="U156" s="788" t="str">
        <f t="shared" si="24"/>
        <v/>
      </c>
      <c r="V156" s="308"/>
      <c r="W156" s="308"/>
      <c r="X156" s="308"/>
      <c r="Y156" s="308"/>
      <c r="Z156" s="308"/>
      <c r="AA156" s="308"/>
      <c r="AB156" s="308"/>
      <c r="AC156" s="308"/>
      <c r="AD156" s="308"/>
      <c r="AE156" s="308"/>
      <c r="AF156" s="308"/>
      <c r="AG156" s="308"/>
      <c r="AH156" s="308"/>
      <c r="AI156" s="309"/>
      <c r="AJ156" s="1102"/>
      <c r="AK156" s="1102"/>
    </row>
    <row r="157" spans="1:37" x14ac:dyDescent="0.2">
      <c r="A157" s="367"/>
      <c r="B157" s="1136"/>
      <c r="C157" s="1194"/>
      <c r="D157" s="1174"/>
      <c r="E157" s="1175"/>
      <c r="F157" s="947"/>
      <c r="G157" s="948"/>
      <c r="H157" s="963"/>
      <c r="I157" s="375" t="s">
        <v>16</v>
      </c>
      <c r="J157" s="980"/>
      <c r="K157" s="308"/>
      <c r="L157" s="308" t="s">
        <v>9</v>
      </c>
      <c r="M157" s="308"/>
      <c r="N157" s="308"/>
      <c r="O157" s="308"/>
      <c r="P157" s="788" t="str">
        <f t="shared" si="22"/>
        <v/>
      </c>
      <c r="Q157" s="308"/>
      <c r="R157" s="308"/>
      <c r="S157" s="308"/>
      <c r="T157" s="788" t="str">
        <f t="shared" si="23"/>
        <v/>
      </c>
      <c r="U157" s="788" t="str">
        <f t="shared" si="24"/>
        <v/>
      </c>
      <c r="V157" s="308"/>
      <c r="W157" s="308"/>
      <c r="X157" s="308"/>
      <c r="Y157" s="308"/>
      <c r="Z157" s="308"/>
      <c r="AA157" s="308"/>
      <c r="AB157" s="308"/>
      <c r="AC157" s="308"/>
      <c r="AD157" s="308"/>
      <c r="AE157" s="308"/>
      <c r="AF157" s="308"/>
      <c r="AG157" s="308"/>
      <c r="AH157" s="308"/>
      <c r="AI157" s="309"/>
      <c r="AJ157" s="1102"/>
      <c r="AK157" s="1102"/>
    </row>
    <row r="158" spans="1:37" ht="12.75" customHeight="1" x14ac:dyDescent="0.2">
      <c r="A158" s="367"/>
      <c r="B158" s="1191" t="s">
        <v>481</v>
      </c>
      <c r="C158" s="1192" t="s">
        <v>545</v>
      </c>
      <c r="D158" s="1586" t="s">
        <v>75</v>
      </c>
      <c r="E158" s="1178"/>
      <c r="F158" s="1184">
        <v>650</v>
      </c>
      <c r="G158" s="1591" t="s">
        <v>540</v>
      </c>
      <c r="H158" s="1590" t="s">
        <v>203</v>
      </c>
      <c r="I158" s="375">
        <v>1998</v>
      </c>
      <c r="J158" s="980"/>
      <c r="K158" s="4">
        <v>145</v>
      </c>
      <c r="L158" s="4">
        <v>125</v>
      </c>
      <c r="M158" s="4">
        <v>36.200000000000003</v>
      </c>
      <c r="N158" s="14">
        <v>36.200000000000003</v>
      </c>
      <c r="O158" s="9"/>
      <c r="P158" s="788">
        <f t="shared" si="22"/>
        <v>36.200000000000003</v>
      </c>
      <c r="Q158" s="4">
        <v>36.200000000000003</v>
      </c>
      <c r="R158" s="9"/>
      <c r="S158" s="4">
        <v>36.200000000000003</v>
      </c>
      <c r="T158" s="788">
        <f t="shared" si="23"/>
        <v>36.18</v>
      </c>
      <c r="U158" s="788">
        <f t="shared" si="24"/>
        <v>35.800000000000004</v>
      </c>
      <c r="V158" s="9"/>
      <c r="W158" s="4">
        <v>35.200000000000003</v>
      </c>
      <c r="X158" s="9"/>
      <c r="Y158" s="4">
        <v>34.5</v>
      </c>
      <c r="Z158" s="9"/>
      <c r="AA158" s="4">
        <v>34</v>
      </c>
      <c r="AB158" s="4">
        <v>33.700000000000003</v>
      </c>
      <c r="AC158" s="4"/>
      <c r="AD158" s="4"/>
      <c r="AE158" s="4"/>
      <c r="AF158" s="4"/>
      <c r="AG158" s="4"/>
      <c r="AH158" s="4"/>
      <c r="AI158" s="25"/>
      <c r="AJ158" s="1102"/>
      <c r="AK158" s="1102"/>
    </row>
    <row r="159" spans="1:37" x14ac:dyDescent="0.2">
      <c r="A159" s="367"/>
      <c r="B159" s="1135"/>
      <c r="C159" s="1193"/>
      <c r="D159" s="1172"/>
      <c r="E159" s="1173"/>
      <c r="F159" s="937"/>
      <c r="G159" s="1581"/>
      <c r="H159" s="962"/>
      <c r="I159" s="375" t="s">
        <v>17</v>
      </c>
      <c r="J159" s="980"/>
      <c r="K159" s="308"/>
      <c r="L159" s="308" t="s">
        <v>9</v>
      </c>
      <c r="M159" s="308"/>
      <c r="N159" s="308"/>
      <c r="O159" s="308"/>
      <c r="P159" s="788" t="str">
        <f t="shared" si="22"/>
        <v/>
      </c>
      <c r="Q159" s="308"/>
      <c r="R159" s="308"/>
      <c r="S159" s="308"/>
      <c r="T159" s="788" t="str">
        <f t="shared" si="23"/>
        <v/>
      </c>
      <c r="U159" s="788" t="str">
        <f t="shared" si="24"/>
        <v/>
      </c>
      <c r="V159" s="312"/>
      <c r="W159" s="308"/>
      <c r="X159" s="312"/>
      <c r="Y159" s="308"/>
      <c r="Z159" s="312"/>
      <c r="AA159" s="308"/>
      <c r="AB159" s="308"/>
      <c r="AC159" s="308"/>
      <c r="AD159" s="308"/>
      <c r="AE159" s="308"/>
      <c r="AF159" s="308"/>
      <c r="AG159" s="308"/>
      <c r="AH159" s="308"/>
      <c r="AI159" s="309"/>
      <c r="AJ159" s="1102"/>
      <c r="AK159" s="1102"/>
    </row>
    <row r="160" spans="1:37" x14ac:dyDescent="0.2">
      <c r="A160" s="367"/>
      <c r="B160" s="1136"/>
      <c r="C160" s="1194"/>
      <c r="D160" s="1174"/>
      <c r="E160" s="1175"/>
      <c r="F160" s="947"/>
      <c r="G160" s="1582"/>
      <c r="H160" s="963"/>
      <c r="I160" s="375" t="s">
        <v>18</v>
      </c>
      <c r="J160" s="980"/>
      <c r="K160" s="308"/>
      <c r="L160" s="308" t="s">
        <v>9</v>
      </c>
      <c r="M160" s="308"/>
      <c r="N160" s="308"/>
      <c r="O160" s="308"/>
      <c r="P160" s="788" t="str">
        <f t="shared" si="22"/>
        <v/>
      </c>
      <c r="Q160" s="308"/>
      <c r="R160" s="308"/>
      <c r="S160" s="308"/>
      <c r="T160" s="788" t="str">
        <f t="shared" si="23"/>
        <v/>
      </c>
      <c r="U160" s="788" t="str">
        <f t="shared" si="24"/>
        <v/>
      </c>
      <c r="V160" s="308"/>
      <c r="W160" s="308"/>
      <c r="X160" s="308"/>
      <c r="Y160" s="308"/>
      <c r="Z160" s="308"/>
      <c r="AA160" s="308"/>
      <c r="AB160" s="308"/>
      <c r="AC160" s="308"/>
      <c r="AD160" s="308"/>
      <c r="AE160" s="308"/>
      <c r="AF160" s="308"/>
      <c r="AG160" s="308"/>
      <c r="AH160" s="308"/>
      <c r="AI160" s="309"/>
      <c r="AJ160" s="1102"/>
      <c r="AK160" s="1102"/>
    </row>
    <row r="161" spans="1:37" ht="12.75" customHeight="1" x14ac:dyDescent="0.2">
      <c r="A161" s="367"/>
      <c r="B161" s="1191" t="s">
        <v>481</v>
      </c>
      <c r="C161" s="1192" t="s">
        <v>545</v>
      </c>
      <c r="D161" s="1586" t="s">
        <v>75</v>
      </c>
      <c r="E161" s="1178"/>
      <c r="F161" s="1184">
        <v>650</v>
      </c>
      <c r="G161" s="1591" t="s">
        <v>540</v>
      </c>
      <c r="H161" s="1590" t="s">
        <v>203</v>
      </c>
      <c r="I161" s="375">
        <v>2001</v>
      </c>
      <c r="J161" s="980"/>
      <c r="K161" s="4">
        <v>145</v>
      </c>
      <c r="L161" s="4">
        <v>125</v>
      </c>
      <c r="M161" s="4">
        <v>41.4</v>
      </c>
      <c r="N161" s="14">
        <v>41.4</v>
      </c>
      <c r="O161" s="9"/>
      <c r="P161" s="788">
        <f t="shared" si="22"/>
        <v>41.4</v>
      </c>
      <c r="Q161" s="4">
        <v>41.4</v>
      </c>
      <c r="R161" s="9"/>
      <c r="S161" s="4">
        <v>41.4</v>
      </c>
      <c r="T161" s="788">
        <f t="shared" si="23"/>
        <v>41.378</v>
      </c>
      <c r="U161" s="788">
        <f t="shared" si="24"/>
        <v>40.96</v>
      </c>
      <c r="V161" s="9"/>
      <c r="W161" s="4">
        <v>40.299999999999997</v>
      </c>
      <c r="X161" s="9"/>
      <c r="Y161" s="4">
        <v>39.5</v>
      </c>
      <c r="Z161" s="9"/>
      <c r="AA161" s="4">
        <v>38.9</v>
      </c>
      <c r="AB161" s="4">
        <v>38.5</v>
      </c>
      <c r="AC161" s="4"/>
      <c r="AD161" s="4"/>
      <c r="AE161" s="4"/>
      <c r="AF161" s="4"/>
      <c r="AG161" s="4"/>
      <c r="AH161" s="4"/>
      <c r="AI161" s="25"/>
      <c r="AJ161" s="1102"/>
      <c r="AK161" s="1102"/>
    </row>
    <row r="162" spans="1:37" x14ac:dyDescent="0.2">
      <c r="A162" s="367"/>
      <c r="B162" s="1135"/>
      <c r="C162" s="1193"/>
      <c r="D162" s="1172"/>
      <c r="E162" s="1173"/>
      <c r="F162" s="937"/>
      <c r="G162" s="1581"/>
      <c r="H162" s="962"/>
      <c r="I162" s="10" t="s">
        <v>20</v>
      </c>
      <c r="J162" s="980"/>
      <c r="K162" s="308"/>
      <c r="L162" s="308" t="s">
        <v>9</v>
      </c>
      <c r="M162" s="308"/>
      <c r="N162" s="308"/>
      <c r="O162" s="308"/>
      <c r="P162" s="788" t="str">
        <f t="shared" si="22"/>
        <v/>
      </c>
      <c r="Q162" s="308"/>
      <c r="R162" s="308"/>
      <c r="S162" s="308"/>
      <c r="T162" s="788" t="str">
        <f t="shared" si="23"/>
        <v/>
      </c>
      <c r="U162" s="788" t="str">
        <f t="shared" si="24"/>
        <v/>
      </c>
      <c r="V162" s="308"/>
      <c r="W162" s="308"/>
      <c r="X162" s="308"/>
      <c r="Y162" s="308"/>
      <c r="Z162" s="308"/>
      <c r="AA162" s="308"/>
      <c r="AB162" s="308"/>
      <c r="AC162" s="308"/>
      <c r="AD162" s="308"/>
      <c r="AE162" s="308"/>
      <c r="AF162" s="308"/>
      <c r="AG162" s="308"/>
      <c r="AH162" s="308"/>
      <c r="AI162" s="309"/>
      <c r="AJ162" s="1102"/>
      <c r="AK162" s="1102"/>
    </row>
    <row r="163" spans="1:37" x14ac:dyDescent="0.2">
      <c r="A163" s="367"/>
      <c r="B163" s="1136"/>
      <c r="C163" s="1194"/>
      <c r="D163" s="1174"/>
      <c r="E163" s="1175"/>
      <c r="F163" s="947"/>
      <c r="G163" s="1582"/>
      <c r="H163" s="963"/>
      <c r="I163" s="10" t="s">
        <v>21</v>
      </c>
      <c r="J163" s="980"/>
      <c r="K163" s="308"/>
      <c r="L163" s="308" t="s">
        <v>9</v>
      </c>
      <c r="M163" s="308"/>
      <c r="N163" s="308"/>
      <c r="O163" s="308"/>
      <c r="P163" s="788" t="str">
        <f t="shared" si="22"/>
        <v/>
      </c>
      <c r="Q163" s="308"/>
      <c r="R163" s="308"/>
      <c r="S163" s="308"/>
      <c r="T163" s="788" t="str">
        <f t="shared" si="23"/>
        <v/>
      </c>
      <c r="U163" s="788" t="str">
        <f t="shared" si="24"/>
        <v/>
      </c>
      <c r="V163" s="308"/>
      <c r="W163" s="308"/>
      <c r="X163" s="308"/>
      <c r="Y163" s="308"/>
      <c r="Z163" s="308"/>
      <c r="AA163" s="308"/>
      <c r="AB163" s="308"/>
      <c r="AC163" s="308"/>
      <c r="AD163" s="308"/>
      <c r="AE163" s="308"/>
      <c r="AF163" s="308"/>
      <c r="AG163" s="308"/>
      <c r="AH163" s="308"/>
      <c r="AI163" s="309"/>
      <c r="AJ163" s="1102"/>
      <c r="AK163" s="1102"/>
    </row>
    <row r="164" spans="1:37" x14ac:dyDescent="0.2">
      <c r="A164" s="367"/>
      <c r="B164" s="1191" t="s">
        <v>481</v>
      </c>
      <c r="C164" s="1192" t="s">
        <v>547</v>
      </c>
      <c r="D164" s="1586" t="s">
        <v>75</v>
      </c>
      <c r="E164" s="1178"/>
      <c r="F164" s="1184">
        <v>650</v>
      </c>
      <c r="G164" s="1591" t="s">
        <v>543</v>
      </c>
      <c r="H164" s="1590" t="s">
        <v>203</v>
      </c>
      <c r="I164" s="10">
        <v>2004</v>
      </c>
      <c r="J164" s="980"/>
      <c r="K164" s="4">
        <v>145</v>
      </c>
      <c r="L164" s="4">
        <v>125</v>
      </c>
      <c r="M164" s="4">
        <v>41.4</v>
      </c>
      <c r="N164" s="14">
        <v>41.4</v>
      </c>
      <c r="O164" s="4"/>
      <c r="P164" s="788">
        <f t="shared" si="22"/>
        <v>41.4</v>
      </c>
      <c r="Q164" s="4">
        <v>41.4</v>
      </c>
      <c r="R164" s="9"/>
      <c r="S164" s="4">
        <v>41.4</v>
      </c>
      <c r="T164" s="788">
        <f t="shared" si="23"/>
        <v>41.378</v>
      </c>
      <c r="U164" s="788">
        <f t="shared" si="24"/>
        <v>40.96</v>
      </c>
      <c r="V164" s="9"/>
      <c r="W164" s="4">
        <v>40.299999999999997</v>
      </c>
      <c r="X164" s="9"/>
      <c r="Y164" s="4">
        <v>39.5</v>
      </c>
      <c r="Z164" s="9"/>
      <c r="AA164" s="4">
        <v>38.9</v>
      </c>
      <c r="AB164" s="4">
        <v>38.5</v>
      </c>
      <c r="AC164" s="4"/>
      <c r="AD164" s="4"/>
      <c r="AE164" s="4"/>
      <c r="AF164" s="4"/>
      <c r="AG164" s="4"/>
      <c r="AH164" s="4"/>
      <c r="AI164" s="25"/>
      <c r="AJ164" s="1102"/>
      <c r="AK164" s="1102"/>
    </row>
    <row r="165" spans="1:37" x14ac:dyDescent="0.2">
      <c r="A165" s="367"/>
      <c r="B165" s="1135"/>
      <c r="C165" s="1193"/>
      <c r="D165" s="1172"/>
      <c r="E165" s="1173"/>
      <c r="F165" s="937"/>
      <c r="G165" s="1581"/>
      <c r="H165" s="962"/>
      <c r="I165" s="10" t="s">
        <v>22</v>
      </c>
      <c r="J165" s="980"/>
      <c r="K165" s="308"/>
      <c r="L165" s="308" t="s">
        <v>9</v>
      </c>
      <c r="M165" s="308"/>
      <c r="N165" s="308"/>
      <c r="O165" s="308"/>
      <c r="P165" s="788" t="str">
        <f t="shared" si="22"/>
        <v/>
      </c>
      <c r="Q165" s="308"/>
      <c r="R165" s="308"/>
      <c r="S165" s="308"/>
      <c r="T165" s="788" t="str">
        <f t="shared" si="23"/>
        <v/>
      </c>
      <c r="U165" s="788" t="str">
        <f t="shared" si="24"/>
        <v/>
      </c>
      <c r="V165" s="308"/>
      <c r="W165" s="308"/>
      <c r="X165" s="308"/>
      <c r="Y165" s="308"/>
      <c r="Z165" s="308"/>
      <c r="AA165" s="308"/>
      <c r="AB165" s="308"/>
      <c r="AC165" s="308"/>
      <c r="AD165" s="308"/>
      <c r="AE165" s="308"/>
      <c r="AF165" s="308"/>
      <c r="AG165" s="308"/>
      <c r="AH165" s="308"/>
      <c r="AI165" s="309"/>
      <c r="AJ165" s="1102"/>
      <c r="AK165" s="1102"/>
    </row>
    <row r="166" spans="1:37" x14ac:dyDescent="0.2">
      <c r="A166" s="367"/>
      <c r="B166" s="1136"/>
      <c r="C166" s="1194"/>
      <c r="D166" s="1174"/>
      <c r="E166" s="1175"/>
      <c r="F166" s="947"/>
      <c r="G166" s="1582"/>
      <c r="H166" s="963"/>
      <c r="I166" s="10" t="s">
        <v>23</v>
      </c>
      <c r="J166" s="980"/>
      <c r="K166" s="308"/>
      <c r="L166" s="308" t="s">
        <v>9</v>
      </c>
      <c r="M166" s="308"/>
      <c r="N166" s="308"/>
      <c r="O166" s="308"/>
      <c r="P166" s="788" t="str">
        <f t="shared" si="22"/>
        <v/>
      </c>
      <c r="Q166" s="308"/>
      <c r="R166" s="308"/>
      <c r="S166" s="308"/>
      <c r="T166" s="788" t="str">
        <f t="shared" si="23"/>
        <v/>
      </c>
      <c r="U166" s="788" t="str">
        <f t="shared" si="24"/>
        <v/>
      </c>
      <c r="V166" s="308"/>
      <c r="W166" s="308"/>
      <c r="X166" s="308"/>
      <c r="Y166" s="308"/>
      <c r="Z166" s="308"/>
      <c r="AA166" s="308"/>
      <c r="AB166" s="308"/>
      <c r="AC166" s="308"/>
      <c r="AD166" s="308"/>
      <c r="AE166" s="308"/>
      <c r="AF166" s="308"/>
      <c r="AG166" s="308"/>
      <c r="AH166" s="308"/>
      <c r="AI166" s="309"/>
      <c r="AJ166" s="1102"/>
      <c r="AK166" s="1102"/>
    </row>
    <row r="167" spans="1:37" ht="13.5" thickBot="1" x14ac:dyDescent="0.25">
      <c r="A167" s="367"/>
      <c r="B167" s="364" t="s">
        <v>481</v>
      </c>
      <c r="C167" s="320" t="s">
        <v>545</v>
      </c>
      <c r="D167" s="1589" t="s">
        <v>87</v>
      </c>
      <c r="E167" s="1585"/>
      <c r="F167" s="363">
        <v>650</v>
      </c>
      <c r="G167" s="362" t="s">
        <v>540</v>
      </c>
      <c r="H167" s="360" t="s">
        <v>203</v>
      </c>
      <c r="I167" s="315">
        <v>2007</v>
      </c>
      <c r="J167" s="999"/>
      <c r="K167" s="4">
        <v>145</v>
      </c>
      <c r="L167" s="4">
        <v>125</v>
      </c>
      <c r="M167" s="4">
        <v>41.4</v>
      </c>
      <c r="N167" s="14">
        <v>41.4</v>
      </c>
      <c r="O167" s="4"/>
      <c r="P167" s="791">
        <f t="shared" si="22"/>
        <v>41.4</v>
      </c>
      <c r="Q167" s="4">
        <v>41.4</v>
      </c>
      <c r="R167" s="9"/>
      <c r="S167" s="4">
        <v>41.4</v>
      </c>
      <c r="T167" s="791">
        <f t="shared" si="23"/>
        <v>41.378</v>
      </c>
      <c r="U167" s="791">
        <f t="shared" si="24"/>
        <v>40.96</v>
      </c>
      <c r="V167" s="9"/>
      <c r="W167" s="4">
        <v>40.299999999999997</v>
      </c>
      <c r="X167" s="9"/>
      <c r="Y167" s="4">
        <v>39.5</v>
      </c>
      <c r="Z167" s="9"/>
      <c r="AA167" s="4">
        <v>38.9</v>
      </c>
      <c r="AB167" s="4">
        <v>38.5</v>
      </c>
      <c r="AC167" s="4"/>
      <c r="AD167" s="4"/>
      <c r="AE167" s="4"/>
      <c r="AF167" s="4"/>
      <c r="AG167" s="4"/>
      <c r="AH167" s="313"/>
      <c r="AI167" s="314"/>
      <c r="AJ167" s="1102"/>
      <c r="AK167" s="1102"/>
    </row>
    <row r="168" spans="1:37" ht="13.5" thickBot="1" x14ac:dyDescent="0.25">
      <c r="B168" s="33"/>
      <c r="C168" s="33"/>
      <c r="D168" s="33"/>
      <c r="E168" s="33"/>
      <c r="F168" s="100"/>
      <c r="G168" s="33"/>
      <c r="H168" s="912" t="s">
        <v>94</v>
      </c>
      <c r="I168" s="913"/>
      <c r="J168" s="914"/>
      <c r="K168" s="49">
        <f t="shared" ref="K168:Q168" si="25">MIN(K146:K167)</f>
        <v>145</v>
      </c>
      <c r="L168" s="49">
        <f t="shared" si="25"/>
        <v>125</v>
      </c>
      <c r="M168" s="49">
        <f t="shared" si="25"/>
        <v>36.200000000000003</v>
      </c>
      <c r="N168" s="49">
        <f t="shared" si="25"/>
        <v>36.200000000000003</v>
      </c>
      <c r="O168" s="49"/>
      <c r="P168" s="789">
        <f t="shared" si="22"/>
        <v>36.200000000000003</v>
      </c>
      <c r="Q168" s="49">
        <f t="shared" si="25"/>
        <v>36.200000000000003</v>
      </c>
      <c r="R168" s="49"/>
      <c r="S168" s="49">
        <f>MIN(S146:S167)</f>
        <v>36.200000000000003</v>
      </c>
      <c r="T168" s="789">
        <f t="shared" si="23"/>
        <v>36.18</v>
      </c>
      <c r="U168" s="789">
        <f t="shared" si="24"/>
        <v>35.800000000000004</v>
      </c>
      <c r="V168" s="49"/>
      <c r="W168" s="49">
        <f>MIN(W146:W167)</f>
        <v>35.200000000000003</v>
      </c>
      <c r="X168" s="49"/>
      <c r="Y168" s="49">
        <f>MIN(Y146:Y167)</f>
        <v>34.5</v>
      </c>
      <c r="Z168" s="307"/>
      <c r="AA168" s="49">
        <f>MIN(AA146:AA167)</f>
        <v>34</v>
      </c>
      <c r="AB168" s="49">
        <f>MIN(AB146:AB167)</f>
        <v>33.700000000000003</v>
      </c>
      <c r="AC168" s="306"/>
      <c r="AD168" s="135"/>
      <c r="AE168" s="135"/>
      <c r="AF168" s="135"/>
      <c r="AG168" s="135"/>
      <c r="AH168" s="135"/>
      <c r="AI168" s="136"/>
      <c r="AJ168" s="1103"/>
      <c r="AK168" s="1103"/>
    </row>
    <row r="170" spans="1:37" ht="13.5" thickBot="1" x14ac:dyDescent="0.25"/>
    <row r="171" spans="1:37" x14ac:dyDescent="0.2">
      <c r="B171" s="915"/>
      <c r="C171" s="916"/>
      <c r="D171" s="916"/>
      <c r="E171" s="916"/>
      <c r="F171" s="916"/>
      <c r="G171" s="916"/>
      <c r="H171" s="916"/>
      <c r="I171" s="916"/>
      <c r="J171" s="917"/>
      <c r="K171" s="921" t="s">
        <v>95</v>
      </c>
      <c r="L171" s="922"/>
      <c r="M171" s="922"/>
      <c r="N171" s="922"/>
      <c r="O171" s="922"/>
      <c r="P171" s="922"/>
      <c r="Q171" s="922"/>
      <c r="R171" s="922"/>
      <c r="S171" s="922"/>
      <c r="T171" s="922"/>
      <c r="U171" s="922"/>
      <c r="V171" s="922"/>
      <c r="W171" s="922"/>
      <c r="X171" s="922"/>
      <c r="Y171" s="922"/>
      <c r="Z171" s="922"/>
      <c r="AA171" s="922"/>
      <c r="AB171" s="922"/>
      <c r="AC171" s="922"/>
      <c r="AD171" s="922"/>
      <c r="AE171" s="922"/>
      <c r="AF171" s="922"/>
      <c r="AG171" s="922"/>
      <c r="AH171" s="922"/>
      <c r="AI171" s="923"/>
      <c r="AJ171" s="968" t="s">
        <v>628</v>
      </c>
      <c r="AK171" s="968" t="s">
        <v>643</v>
      </c>
    </row>
    <row r="172" spans="1:37" ht="13.5" thickBot="1" x14ac:dyDescent="0.25">
      <c r="B172" s="987"/>
      <c r="C172" s="988"/>
      <c r="D172" s="988"/>
      <c r="E172" s="988"/>
      <c r="F172" s="988"/>
      <c r="G172" s="988"/>
      <c r="H172" s="919"/>
      <c r="I172" s="919"/>
      <c r="J172" s="920"/>
      <c r="K172" s="949" t="s">
        <v>486</v>
      </c>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1"/>
      <c r="AJ172" s="1102"/>
      <c r="AK172" s="1102"/>
    </row>
    <row r="173" spans="1:37" ht="26.25" thickBot="1" x14ac:dyDescent="0.25">
      <c r="B173" s="610" t="s">
        <v>41</v>
      </c>
      <c r="C173" s="611" t="s">
        <v>42</v>
      </c>
      <c r="D173" s="971" t="s">
        <v>43</v>
      </c>
      <c r="E173" s="972"/>
      <c r="F173" s="613" t="s">
        <v>177</v>
      </c>
      <c r="G173" s="614" t="s">
        <v>47</v>
      </c>
      <c r="H173" s="609" t="s">
        <v>0</v>
      </c>
      <c r="I173" s="603" t="s">
        <v>496</v>
      </c>
      <c r="J173" s="603" t="s">
        <v>2</v>
      </c>
      <c r="K173" s="604" t="s">
        <v>3</v>
      </c>
      <c r="L173" s="604" t="s">
        <v>4</v>
      </c>
      <c r="M173" s="605" t="s">
        <v>5</v>
      </c>
      <c r="N173" s="606" t="s">
        <v>6</v>
      </c>
      <c r="O173" s="606">
        <v>150</v>
      </c>
      <c r="P173" s="783">
        <v>176</v>
      </c>
      <c r="Q173" s="606">
        <v>200</v>
      </c>
      <c r="R173" s="606">
        <v>250</v>
      </c>
      <c r="S173" s="606">
        <v>300</v>
      </c>
      <c r="T173" s="783">
        <v>302</v>
      </c>
      <c r="U173" s="783">
        <v>340</v>
      </c>
      <c r="V173" s="606">
        <v>350</v>
      </c>
      <c r="W173" s="606">
        <v>400</v>
      </c>
      <c r="X173" s="606">
        <v>450</v>
      </c>
      <c r="Y173" s="606">
        <v>500</v>
      </c>
      <c r="Z173" s="606">
        <v>550</v>
      </c>
      <c r="AA173" s="606">
        <v>600</v>
      </c>
      <c r="AB173" s="606">
        <v>650</v>
      </c>
      <c r="AC173" s="606">
        <v>700</v>
      </c>
      <c r="AD173" s="606">
        <v>750</v>
      </c>
      <c r="AE173" s="606">
        <v>800</v>
      </c>
      <c r="AF173" s="606">
        <v>850</v>
      </c>
      <c r="AG173" s="606">
        <v>900</v>
      </c>
      <c r="AH173" s="606">
        <v>950</v>
      </c>
      <c r="AI173" s="607">
        <v>1000</v>
      </c>
      <c r="AJ173" s="1102"/>
      <c r="AK173" s="1102"/>
    </row>
    <row r="174" spans="1:37" x14ac:dyDescent="0.2">
      <c r="B174" s="1134" t="s">
        <v>477</v>
      </c>
      <c r="C174" s="1126" t="s">
        <v>539</v>
      </c>
      <c r="D174" s="1104" t="s">
        <v>74</v>
      </c>
      <c r="E174" s="1105"/>
      <c r="F174" s="1358" t="s">
        <v>96</v>
      </c>
      <c r="G174" s="1580" t="s">
        <v>201</v>
      </c>
      <c r="H174" s="998" t="s">
        <v>203</v>
      </c>
      <c r="I174" s="633">
        <v>1989</v>
      </c>
      <c r="J174" s="979" t="s">
        <v>644</v>
      </c>
      <c r="K174" s="644">
        <v>70</v>
      </c>
      <c r="L174" s="644">
        <v>40</v>
      </c>
      <c r="M174" s="644"/>
      <c r="N174" s="629">
        <v>17.5</v>
      </c>
      <c r="O174" s="602"/>
      <c r="P174" s="787">
        <f>IF(O174="",IF(N174="","",(N174-(N174-Q174)/($Q$5-$N$5)*($P$5-$N$5))),(O174-(O174-Q174)/($Q$5-$O$5)*($P$5-$O$5)))</f>
        <v>16.816000000000003</v>
      </c>
      <c r="Q174" s="622">
        <v>16.600000000000001</v>
      </c>
      <c r="R174" s="602"/>
      <c r="S174" s="622">
        <v>16.100000000000001</v>
      </c>
      <c r="T174" s="787">
        <f>IF(S174="","",(S174-(S174-W174)/($W$5-$S$5)*($T$5-$S$5)))</f>
        <v>16.088000000000001</v>
      </c>
      <c r="U174" s="787">
        <f>IF(S174="","",(S174-(S174-W174)/($W$5-$S$5)*($U$5-$S$5)))</f>
        <v>15.860000000000001</v>
      </c>
      <c r="V174" s="602"/>
      <c r="W174" s="622">
        <v>15.5</v>
      </c>
      <c r="X174" s="602"/>
      <c r="Y174" s="622">
        <v>15</v>
      </c>
      <c r="Z174" s="602"/>
      <c r="AA174" s="622">
        <v>14.5</v>
      </c>
      <c r="AB174" s="622">
        <v>14.3</v>
      </c>
      <c r="AC174" s="622">
        <v>14.1</v>
      </c>
      <c r="AD174" s="622"/>
      <c r="AE174" s="622"/>
      <c r="AF174" s="622"/>
      <c r="AG174" s="622"/>
      <c r="AH174" s="622"/>
      <c r="AI174" s="623"/>
      <c r="AJ174" s="1102"/>
      <c r="AK174" s="1102"/>
    </row>
    <row r="175" spans="1:37" x14ac:dyDescent="0.2">
      <c r="B175" s="1135"/>
      <c r="C175" s="1193"/>
      <c r="D175" s="1066"/>
      <c r="E175" s="1067"/>
      <c r="F175" s="937"/>
      <c r="G175" s="1581"/>
      <c r="H175" s="962"/>
      <c r="I175" s="634" t="s">
        <v>32</v>
      </c>
      <c r="J175" s="1583"/>
      <c r="K175" s="641"/>
      <c r="L175" s="642" t="s">
        <v>9</v>
      </c>
      <c r="M175" s="643"/>
      <c r="N175" s="638"/>
      <c r="O175" s="620"/>
      <c r="P175" s="788" t="str">
        <f t="shared" ref="P175:P196" si="26">IF(O175="",IF(N175="","",(N175-(N175-Q175)/($Q$5-$N$5)*($P$5-$N$5))),(O175-(O175-Q175)/($Q$5-$O$5)*($P$5-$O$5)))</f>
        <v/>
      </c>
      <c r="Q175" s="620"/>
      <c r="R175" s="620"/>
      <c r="S175" s="620"/>
      <c r="T175" s="788" t="str">
        <f t="shared" ref="T175:T196" si="27">IF(S175="","",(S175-(S175-W175)/($W$5-$S$5)*($T$5-$S$5)))</f>
        <v/>
      </c>
      <c r="U175" s="788" t="str">
        <f t="shared" ref="U175:U196" si="28">IF(S175="","",(S175-(S175-W175)/($W$5-$S$5)*($U$5-$S$5)))</f>
        <v/>
      </c>
      <c r="V175" s="620"/>
      <c r="W175" s="620"/>
      <c r="X175" s="620"/>
      <c r="Y175" s="620"/>
      <c r="Z175" s="620"/>
      <c r="AA175" s="620"/>
      <c r="AB175" s="620"/>
      <c r="AC175" s="620"/>
      <c r="AD175" s="620"/>
      <c r="AE175" s="620"/>
      <c r="AF175" s="620"/>
      <c r="AG175" s="620"/>
      <c r="AH175" s="620"/>
      <c r="AI175" s="621"/>
      <c r="AJ175" s="1102"/>
      <c r="AK175" s="1102"/>
    </row>
    <row r="176" spans="1:37" x14ac:dyDescent="0.2">
      <c r="B176" s="1135"/>
      <c r="C176" s="1193"/>
      <c r="D176" s="1066"/>
      <c r="E176" s="1067"/>
      <c r="F176" s="937"/>
      <c r="G176" s="1581"/>
      <c r="H176" s="962"/>
      <c r="I176" s="634" t="s">
        <v>35</v>
      </c>
      <c r="J176" s="1583"/>
      <c r="K176" s="641"/>
      <c r="L176" s="642" t="s">
        <v>9</v>
      </c>
      <c r="M176" s="643"/>
      <c r="N176" s="638"/>
      <c r="O176" s="620"/>
      <c r="P176" s="788" t="str">
        <f t="shared" si="26"/>
        <v/>
      </c>
      <c r="Q176" s="620"/>
      <c r="R176" s="620"/>
      <c r="S176" s="620"/>
      <c r="T176" s="788" t="str">
        <f t="shared" si="27"/>
        <v/>
      </c>
      <c r="U176" s="788" t="str">
        <f t="shared" si="28"/>
        <v/>
      </c>
      <c r="V176" s="620"/>
      <c r="W176" s="620"/>
      <c r="X176" s="620"/>
      <c r="Y176" s="620"/>
      <c r="Z176" s="620"/>
      <c r="AA176" s="620"/>
      <c r="AB176" s="620"/>
      <c r="AC176" s="620"/>
      <c r="AD176" s="620"/>
      <c r="AE176" s="620"/>
      <c r="AF176" s="620"/>
      <c r="AG176" s="620"/>
      <c r="AH176" s="620"/>
      <c r="AI176" s="621"/>
      <c r="AJ176" s="1102"/>
      <c r="AK176" s="1102"/>
    </row>
    <row r="177" spans="2:37" x14ac:dyDescent="0.2">
      <c r="B177" s="1136"/>
      <c r="C177" s="1194"/>
      <c r="D177" s="1068"/>
      <c r="E177" s="1069"/>
      <c r="F177" s="947"/>
      <c r="G177" s="1582"/>
      <c r="H177" s="963"/>
      <c r="I177" s="634" t="s">
        <v>10</v>
      </c>
      <c r="J177" s="1583"/>
      <c r="K177" s="645"/>
      <c r="L177" s="646" t="s">
        <v>9</v>
      </c>
      <c r="M177" s="647"/>
      <c r="N177" s="638"/>
      <c r="O177" s="620"/>
      <c r="P177" s="788" t="str">
        <f t="shared" si="26"/>
        <v/>
      </c>
      <c r="Q177" s="620"/>
      <c r="R177" s="620"/>
      <c r="S177" s="620"/>
      <c r="T177" s="788" t="str">
        <f t="shared" si="27"/>
        <v/>
      </c>
      <c r="U177" s="788" t="str">
        <f t="shared" si="28"/>
        <v/>
      </c>
      <c r="V177" s="620"/>
      <c r="W177" s="620"/>
      <c r="X177" s="620"/>
      <c r="Y177" s="620"/>
      <c r="Z177" s="620"/>
      <c r="AA177" s="620"/>
      <c r="AB177" s="620"/>
      <c r="AC177" s="620"/>
      <c r="AD177" s="620"/>
      <c r="AE177" s="620"/>
      <c r="AF177" s="620"/>
      <c r="AG177" s="620"/>
      <c r="AH177" s="620"/>
      <c r="AI177" s="621"/>
      <c r="AJ177" s="1102"/>
      <c r="AK177" s="1102"/>
    </row>
    <row r="178" spans="2:37" x14ac:dyDescent="0.2">
      <c r="B178" s="1140" t="s">
        <v>481</v>
      </c>
      <c r="C178" s="1125" t="s">
        <v>637</v>
      </c>
      <c r="D178" s="1177" t="s">
        <v>75</v>
      </c>
      <c r="E178" s="1178"/>
      <c r="F178" s="1114" t="s">
        <v>638</v>
      </c>
      <c r="G178" s="1012" t="s">
        <v>201</v>
      </c>
      <c r="H178" s="942" t="s">
        <v>203</v>
      </c>
      <c r="I178" s="634">
        <v>1992</v>
      </c>
      <c r="J178" s="980"/>
      <c r="K178" s="612">
        <v>70</v>
      </c>
      <c r="L178" s="612">
        <v>40</v>
      </c>
      <c r="M178" s="612">
        <v>17.5</v>
      </c>
      <c r="N178" s="597"/>
      <c r="O178" s="598"/>
      <c r="P178" s="788" t="str">
        <f t="shared" si="26"/>
        <v/>
      </c>
      <c r="Q178" s="596">
        <v>16.600000000000001</v>
      </c>
      <c r="R178" s="598"/>
      <c r="S178" s="596">
        <v>16.100000000000001</v>
      </c>
      <c r="T178" s="788">
        <f t="shared" si="27"/>
        <v>16.088000000000001</v>
      </c>
      <c r="U178" s="788">
        <f t="shared" si="28"/>
        <v>15.860000000000001</v>
      </c>
      <c r="V178" s="598"/>
      <c r="W178" s="596">
        <v>15.5</v>
      </c>
      <c r="X178" s="598"/>
      <c r="Y178" s="596">
        <v>15</v>
      </c>
      <c r="Z178" s="598"/>
      <c r="AA178" s="596">
        <v>14.5</v>
      </c>
      <c r="AB178" s="596">
        <v>14.3</v>
      </c>
      <c r="AC178" s="596">
        <v>14.1</v>
      </c>
      <c r="AD178" s="596"/>
      <c r="AE178" s="596"/>
      <c r="AF178" s="596"/>
      <c r="AG178" s="596"/>
      <c r="AH178" s="596"/>
      <c r="AI178" s="600"/>
      <c r="AJ178" s="1102"/>
      <c r="AK178" s="1102"/>
    </row>
    <row r="179" spans="2:37" x14ac:dyDescent="0.2">
      <c r="B179" s="1135"/>
      <c r="C179" s="1193"/>
      <c r="D179" s="1172"/>
      <c r="E179" s="1173"/>
      <c r="F179" s="1137"/>
      <c r="G179" s="940"/>
      <c r="H179" s="962"/>
      <c r="I179" s="634" t="s">
        <v>11</v>
      </c>
      <c r="J179" s="980"/>
      <c r="K179" s="641"/>
      <c r="L179" s="642" t="s">
        <v>9</v>
      </c>
      <c r="M179" s="643"/>
      <c r="N179" s="620"/>
      <c r="O179" s="620"/>
      <c r="P179" s="788" t="str">
        <f t="shared" si="26"/>
        <v/>
      </c>
      <c r="Q179" s="620"/>
      <c r="R179" s="620"/>
      <c r="S179" s="620"/>
      <c r="T179" s="788" t="str">
        <f t="shared" si="27"/>
        <v/>
      </c>
      <c r="U179" s="788" t="str">
        <f t="shared" si="28"/>
        <v/>
      </c>
      <c r="V179" s="620"/>
      <c r="W179" s="620"/>
      <c r="X179" s="620"/>
      <c r="Y179" s="620"/>
      <c r="Z179" s="620"/>
      <c r="AA179" s="620"/>
      <c r="AB179" s="620"/>
      <c r="AC179" s="620"/>
      <c r="AD179" s="620"/>
      <c r="AE179" s="620"/>
      <c r="AF179" s="620"/>
      <c r="AG179" s="620"/>
      <c r="AH179" s="620"/>
      <c r="AI179" s="621"/>
      <c r="AJ179" s="1102"/>
      <c r="AK179" s="1102"/>
    </row>
    <row r="180" spans="2:37" x14ac:dyDescent="0.2">
      <c r="B180" s="1135"/>
      <c r="C180" s="1193"/>
      <c r="D180" s="1172"/>
      <c r="E180" s="1173"/>
      <c r="F180" s="1137"/>
      <c r="G180" s="940"/>
      <c r="H180" s="962"/>
      <c r="I180" s="634" t="s">
        <v>12</v>
      </c>
      <c r="J180" s="980"/>
      <c r="K180" s="641"/>
      <c r="L180" s="642" t="s">
        <v>9</v>
      </c>
      <c r="M180" s="643"/>
      <c r="N180" s="620"/>
      <c r="O180" s="620"/>
      <c r="P180" s="788" t="str">
        <f t="shared" si="26"/>
        <v/>
      </c>
      <c r="Q180" s="620"/>
      <c r="R180" s="620"/>
      <c r="S180" s="620"/>
      <c r="T180" s="788" t="str">
        <f t="shared" si="27"/>
        <v/>
      </c>
      <c r="U180" s="788" t="str">
        <f t="shared" si="28"/>
        <v/>
      </c>
      <c r="V180" s="620"/>
      <c r="W180" s="620"/>
      <c r="X180" s="620"/>
      <c r="Y180" s="620"/>
      <c r="Z180" s="620"/>
      <c r="AA180" s="620"/>
      <c r="AB180" s="620"/>
      <c r="AC180" s="620"/>
      <c r="AD180" s="620"/>
      <c r="AE180" s="620"/>
      <c r="AF180" s="620"/>
      <c r="AG180" s="620"/>
      <c r="AH180" s="620"/>
      <c r="AI180" s="621"/>
      <c r="AJ180" s="1102"/>
      <c r="AK180" s="1102"/>
    </row>
    <row r="181" spans="2:37" x14ac:dyDescent="0.2">
      <c r="B181" s="1136"/>
      <c r="C181" s="1194"/>
      <c r="D181" s="1174"/>
      <c r="E181" s="1175"/>
      <c r="F181" s="1138"/>
      <c r="G181" s="948"/>
      <c r="H181" s="963"/>
      <c r="I181" s="634" t="s">
        <v>13</v>
      </c>
      <c r="J181" s="980"/>
      <c r="K181" s="645"/>
      <c r="L181" s="646" t="s">
        <v>9</v>
      </c>
      <c r="M181" s="647"/>
      <c r="N181" s="620"/>
      <c r="O181" s="620"/>
      <c r="P181" s="788" t="str">
        <f t="shared" si="26"/>
        <v/>
      </c>
      <c r="Q181" s="620"/>
      <c r="R181" s="620"/>
      <c r="S181" s="620"/>
      <c r="T181" s="788" t="str">
        <f t="shared" si="27"/>
        <v/>
      </c>
      <c r="U181" s="788" t="str">
        <f t="shared" si="28"/>
        <v/>
      </c>
      <c r="V181" s="620"/>
      <c r="W181" s="620"/>
      <c r="X181" s="620"/>
      <c r="Y181" s="620"/>
      <c r="Z181" s="620"/>
      <c r="AA181" s="620"/>
      <c r="AB181" s="620"/>
      <c r="AC181" s="620"/>
      <c r="AD181" s="620"/>
      <c r="AE181" s="620"/>
      <c r="AF181" s="620"/>
      <c r="AG181" s="620"/>
      <c r="AH181" s="620"/>
      <c r="AI181" s="621"/>
      <c r="AJ181" s="1102"/>
      <c r="AK181" s="1102"/>
    </row>
    <row r="182" spans="2:37" x14ac:dyDescent="0.2">
      <c r="B182" s="1140" t="s">
        <v>481</v>
      </c>
      <c r="C182" s="1125" t="s">
        <v>637</v>
      </c>
      <c r="D182" s="1177" t="s">
        <v>75</v>
      </c>
      <c r="E182" s="1178"/>
      <c r="F182" s="1187">
        <v>700</v>
      </c>
      <c r="G182" s="1012" t="s">
        <v>201</v>
      </c>
      <c r="H182" s="942" t="s">
        <v>203</v>
      </c>
      <c r="I182" s="634">
        <v>1995</v>
      </c>
      <c r="J182" s="980"/>
      <c r="K182" s="596">
        <v>70</v>
      </c>
      <c r="L182" s="596">
        <v>40</v>
      </c>
      <c r="M182" s="596">
        <v>17.5</v>
      </c>
      <c r="N182" s="597"/>
      <c r="O182" s="598"/>
      <c r="P182" s="788" t="str">
        <f t="shared" si="26"/>
        <v/>
      </c>
      <c r="Q182" s="596">
        <v>16.600000000000001</v>
      </c>
      <c r="R182" s="598"/>
      <c r="S182" s="596">
        <v>16.100000000000001</v>
      </c>
      <c r="T182" s="788">
        <f t="shared" si="27"/>
        <v>16.088000000000001</v>
      </c>
      <c r="U182" s="788">
        <f t="shared" si="28"/>
        <v>15.860000000000001</v>
      </c>
      <c r="V182" s="598"/>
      <c r="W182" s="596">
        <v>15.5</v>
      </c>
      <c r="X182" s="598"/>
      <c r="Y182" s="596">
        <v>15</v>
      </c>
      <c r="Z182" s="598"/>
      <c r="AA182" s="596">
        <v>14.5</v>
      </c>
      <c r="AB182" s="596">
        <v>14.3</v>
      </c>
      <c r="AC182" s="596">
        <v>14.1</v>
      </c>
      <c r="AD182" s="596"/>
      <c r="AE182" s="596"/>
      <c r="AF182" s="596"/>
      <c r="AG182" s="596"/>
      <c r="AH182" s="596"/>
      <c r="AI182" s="600"/>
      <c r="AJ182" s="1102"/>
      <c r="AK182" s="1102"/>
    </row>
    <row r="183" spans="2:37" x14ac:dyDescent="0.2">
      <c r="B183" s="1135"/>
      <c r="C183" s="1193"/>
      <c r="D183" s="1172"/>
      <c r="E183" s="1173"/>
      <c r="F183" s="937"/>
      <c r="G183" s="940"/>
      <c r="H183" s="962"/>
      <c r="I183" s="634" t="s">
        <v>26</v>
      </c>
      <c r="J183" s="980"/>
      <c r="K183" s="641"/>
      <c r="L183" s="642" t="s">
        <v>9</v>
      </c>
      <c r="M183" s="643"/>
      <c r="N183" s="620"/>
      <c r="O183" s="620"/>
      <c r="P183" s="788" t="str">
        <f t="shared" si="26"/>
        <v/>
      </c>
      <c r="Q183" s="620"/>
      <c r="R183" s="620"/>
      <c r="S183" s="620"/>
      <c r="T183" s="788" t="str">
        <f t="shared" si="27"/>
        <v/>
      </c>
      <c r="U183" s="788" t="str">
        <f t="shared" si="28"/>
        <v/>
      </c>
      <c r="V183" s="620"/>
      <c r="W183" s="620"/>
      <c r="X183" s="620"/>
      <c r="Y183" s="620"/>
      <c r="Z183" s="620"/>
      <c r="AA183" s="620"/>
      <c r="AB183" s="620"/>
      <c r="AC183" s="620"/>
      <c r="AD183" s="620"/>
      <c r="AE183" s="620"/>
      <c r="AF183" s="620"/>
      <c r="AG183" s="620"/>
      <c r="AH183" s="620"/>
      <c r="AI183" s="621"/>
      <c r="AJ183" s="1102"/>
      <c r="AK183" s="1102"/>
    </row>
    <row r="184" spans="2:37" x14ac:dyDescent="0.2">
      <c r="B184" s="1135"/>
      <c r="C184" s="1193"/>
      <c r="D184" s="1172"/>
      <c r="E184" s="1173"/>
      <c r="F184" s="937"/>
      <c r="G184" s="940"/>
      <c r="H184" s="962"/>
      <c r="I184" s="634" t="s">
        <v>15</v>
      </c>
      <c r="J184" s="980"/>
      <c r="K184" s="641"/>
      <c r="L184" s="642" t="s">
        <v>9</v>
      </c>
      <c r="M184" s="643"/>
      <c r="N184" s="620"/>
      <c r="O184" s="620"/>
      <c r="P184" s="788" t="str">
        <f t="shared" si="26"/>
        <v/>
      </c>
      <c r="Q184" s="620"/>
      <c r="R184" s="620"/>
      <c r="S184" s="620"/>
      <c r="T184" s="788" t="str">
        <f t="shared" si="27"/>
        <v/>
      </c>
      <c r="U184" s="788" t="str">
        <f t="shared" si="28"/>
        <v/>
      </c>
      <c r="V184" s="620"/>
      <c r="W184" s="620"/>
      <c r="X184" s="620"/>
      <c r="Y184" s="620"/>
      <c r="Z184" s="620"/>
      <c r="AA184" s="620"/>
      <c r="AB184" s="620"/>
      <c r="AC184" s="620"/>
      <c r="AD184" s="620"/>
      <c r="AE184" s="620"/>
      <c r="AF184" s="620"/>
      <c r="AG184" s="620"/>
      <c r="AH184" s="620"/>
      <c r="AI184" s="621"/>
      <c r="AJ184" s="1102"/>
      <c r="AK184" s="1102"/>
    </row>
    <row r="185" spans="2:37" x14ac:dyDescent="0.2">
      <c r="B185" s="1136"/>
      <c r="C185" s="1194"/>
      <c r="D185" s="1174"/>
      <c r="E185" s="1175"/>
      <c r="F185" s="947"/>
      <c r="G185" s="948"/>
      <c r="H185" s="963"/>
      <c r="I185" s="634" t="s">
        <v>16</v>
      </c>
      <c r="J185" s="980"/>
      <c r="K185" s="645"/>
      <c r="L185" s="646" t="s">
        <v>9</v>
      </c>
      <c r="M185" s="647"/>
      <c r="N185" s="620"/>
      <c r="O185" s="620"/>
      <c r="P185" s="788" t="str">
        <f t="shared" si="26"/>
        <v/>
      </c>
      <c r="Q185" s="620"/>
      <c r="R185" s="620"/>
      <c r="S185" s="620"/>
      <c r="T185" s="788" t="str">
        <f t="shared" si="27"/>
        <v/>
      </c>
      <c r="U185" s="788" t="str">
        <f t="shared" si="28"/>
        <v/>
      </c>
      <c r="V185" s="620"/>
      <c r="W185" s="620"/>
      <c r="X185" s="620"/>
      <c r="Y185" s="620"/>
      <c r="Z185" s="620"/>
      <c r="AA185" s="620"/>
      <c r="AB185" s="620"/>
      <c r="AC185" s="620"/>
      <c r="AD185" s="620"/>
      <c r="AE185" s="620"/>
      <c r="AF185" s="620"/>
      <c r="AG185" s="620"/>
      <c r="AH185" s="620"/>
      <c r="AI185" s="621"/>
      <c r="AJ185" s="1102"/>
      <c r="AK185" s="1102"/>
    </row>
    <row r="186" spans="2:37" x14ac:dyDescent="0.2">
      <c r="B186" s="1140" t="s">
        <v>481</v>
      </c>
      <c r="C186" s="1125" t="s">
        <v>545</v>
      </c>
      <c r="D186" s="1586" t="s">
        <v>75</v>
      </c>
      <c r="E186" s="1178"/>
      <c r="F186" s="1187">
        <v>700</v>
      </c>
      <c r="G186" s="1587" t="s">
        <v>201</v>
      </c>
      <c r="H186" s="942" t="s">
        <v>203</v>
      </c>
      <c r="I186" s="634">
        <v>1998</v>
      </c>
      <c r="J186" s="980"/>
      <c r="K186" s="596">
        <v>70</v>
      </c>
      <c r="L186" s="596">
        <v>40</v>
      </c>
      <c r="M186" s="596">
        <v>17.5</v>
      </c>
      <c r="N186" s="597"/>
      <c r="O186" s="598"/>
      <c r="P186" s="788" t="str">
        <f t="shared" si="26"/>
        <v/>
      </c>
      <c r="Q186" s="596">
        <v>16.600000000000001</v>
      </c>
      <c r="R186" s="598"/>
      <c r="S186" s="596">
        <v>16.100000000000001</v>
      </c>
      <c r="T186" s="788">
        <f t="shared" si="27"/>
        <v>16.088000000000001</v>
      </c>
      <c r="U186" s="788">
        <f t="shared" si="28"/>
        <v>15.860000000000001</v>
      </c>
      <c r="V186" s="598"/>
      <c r="W186" s="596">
        <v>15.5</v>
      </c>
      <c r="X186" s="598"/>
      <c r="Y186" s="596">
        <v>15</v>
      </c>
      <c r="Z186" s="598"/>
      <c r="AA186" s="596">
        <v>14.5</v>
      </c>
      <c r="AB186" s="596">
        <v>14.3</v>
      </c>
      <c r="AC186" s="596">
        <v>14.1</v>
      </c>
      <c r="AD186" s="596"/>
      <c r="AE186" s="596"/>
      <c r="AF186" s="596"/>
      <c r="AG186" s="596"/>
      <c r="AH186" s="596"/>
      <c r="AI186" s="600"/>
      <c r="AJ186" s="1102"/>
      <c r="AK186" s="1102"/>
    </row>
    <row r="187" spans="2:37" x14ac:dyDescent="0.2">
      <c r="B187" s="1135"/>
      <c r="C187" s="1193"/>
      <c r="D187" s="1172"/>
      <c r="E187" s="1173"/>
      <c r="F187" s="937"/>
      <c r="G187" s="1581"/>
      <c r="H187" s="962"/>
      <c r="I187" s="634" t="s">
        <v>17</v>
      </c>
      <c r="J187" s="980"/>
      <c r="K187" s="636">
        <v>70</v>
      </c>
      <c r="L187" s="635">
        <v>40</v>
      </c>
      <c r="M187" s="637">
        <v>20</v>
      </c>
      <c r="N187" s="596"/>
      <c r="O187" s="596"/>
      <c r="P187" s="788" t="str">
        <f t="shared" si="26"/>
        <v/>
      </c>
      <c r="Q187" s="596">
        <v>20</v>
      </c>
      <c r="R187" s="596"/>
      <c r="S187" s="596">
        <v>19.600000000000001</v>
      </c>
      <c r="T187" s="788">
        <f t="shared" si="27"/>
        <v>19.594000000000001</v>
      </c>
      <c r="U187" s="788">
        <f t="shared" si="28"/>
        <v>19.48</v>
      </c>
      <c r="V187" s="598"/>
      <c r="W187" s="596">
        <v>19.3</v>
      </c>
      <c r="X187" s="598"/>
      <c r="Y187" s="596">
        <v>19</v>
      </c>
      <c r="Z187" s="598"/>
      <c r="AA187" s="596">
        <v>18.5</v>
      </c>
      <c r="AB187" s="596">
        <v>18.100000000000001</v>
      </c>
      <c r="AC187" s="596">
        <v>17.7</v>
      </c>
      <c r="AD187" s="596"/>
      <c r="AE187" s="596"/>
      <c r="AF187" s="596"/>
      <c r="AG187" s="596"/>
      <c r="AH187" s="596"/>
      <c r="AI187" s="600"/>
      <c r="AJ187" s="1102"/>
      <c r="AK187" s="1102"/>
    </row>
    <row r="188" spans="2:37" x14ac:dyDescent="0.2">
      <c r="B188" s="1136"/>
      <c r="C188" s="1194"/>
      <c r="D188" s="1174"/>
      <c r="E188" s="1175"/>
      <c r="F188" s="947"/>
      <c r="G188" s="1582"/>
      <c r="H188" s="963"/>
      <c r="I188" s="634" t="s">
        <v>18</v>
      </c>
      <c r="J188" s="980"/>
      <c r="K188" s="641"/>
      <c r="L188" s="642" t="s">
        <v>9</v>
      </c>
      <c r="M188" s="643"/>
      <c r="N188" s="620"/>
      <c r="O188" s="620"/>
      <c r="P188" s="788" t="str">
        <f t="shared" si="26"/>
        <v/>
      </c>
      <c r="Q188" s="620"/>
      <c r="R188" s="620"/>
      <c r="S188" s="620"/>
      <c r="T188" s="788" t="str">
        <f t="shared" si="27"/>
        <v/>
      </c>
      <c r="U188" s="788" t="str">
        <f t="shared" si="28"/>
        <v/>
      </c>
      <c r="V188" s="620"/>
      <c r="W188" s="620"/>
      <c r="X188" s="620"/>
      <c r="Y188" s="620"/>
      <c r="Z188" s="620"/>
      <c r="AA188" s="620"/>
      <c r="AB188" s="620"/>
      <c r="AC188" s="620"/>
      <c r="AD188" s="620"/>
      <c r="AE188" s="620"/>
      <c r="AF188" s="620"/>
      <c r="AG188" s="620"/>
      <c r="AH188" s="620"/>
      <c r="AI188" s="621"/>
      <c r="AJ188" s="1102"/>
      <c r="AK188" s="1102"/>
    </row>
    <row r="189" spans="2:37" x14ac:dyDescent="0.2">
      <c r="B189" s="1140" t="s">
        <v>481</v>
      </c>
      <c r="C189" s="1125" t="s">
        <v>547</v>
      </c>
      <c r="D189" s="1586" t="s">
        <v>75</v>
      </c>
      <c r="E189" s="1178"/>
      <c r="F189" s="1187">
        <v>700</v>
      </c>
      <c r="G189" s="1587" t="s">
        <v>201</v>
      </c>
      <c r="H189" s="1588" t="s">
        <v>203</v>
      </c>
      <c r="I189" s="634">
        <v>2001</v>
      </c>
      <c r="J189" s="980"/>
      <c r="K189" s="596">
        <v>70</v>
      </c>
      <c r="L189" s="596">
        <v>40</v>
      </c>
      <c r="M189" s="596">
        <v>20</v>
      </c>
      <c r="N189" s="597"/>
      <c r="O189" s="598"/>
      <c r="P189" s="788" t="str">
        <f t="shared" si="26"/>
        <v/>
      </c>
      <c r="Q189" s="596">
        <v>20</v>
      </c>
      <c r="R189" s="598"/>
      <c r="S189" s="596">
        <v>19.600000000000001</v>
      </c>
      <c r="T189" s="788">
        <f t="shared" si="27"/>
        <v>19.594000000000001</v>
      </c>
      <c r="U189" s="788">
        <f t="shared" si="28"/>
        <v>19.48</v>
      </c>
      <c r="V189" s="598"/>
      <c r="W189" s="596">
        <v>19.3</v>
      </c>
      <c r="X189" s="598"/>
      <c r="Y189" s="596">
        <v>19</v>
      </c>
      <c r="Z189" s="598"/>
      <c r="AA189" s="596">
        <v>18.5</v>
      </c>
      <c r="AB189" s="596">
        <v>18.100000000000001</v>
      </c>
      <c r="AC189" s="596">
        <v>17.7</v>
      </c>
      <c r="AD189" s="596"/>
      <c r="AE189" s="596"/>
      <c r="AF189" s="596"/>
      <c r="AG189" s="596"/>
      <c r="AH189" s="596"/>
      <c r="AI189" s="600"/>
      <c r="AJ189" s="1102"/>
      <c r="AK189" s="1102"/>
    </row>
    <row r="190" spans="2:37" ht="12.75" customHeight="1" x14ac:dyDescent="0.2">
      <c r="B190" s="1135"/>
      <c r="C190" s="1193"/>
      <c r="D190" s="1172"/>
      <c r="E190" s="1173"/>
      <c r="F190" s="937"/>
      <c r="G190" s="1581"/>
      <c r="H190" s="966"/>
      <c r="I190" s="599" t="s">
        <v>20</v>
      </c>
      <c r="J190" s="980"/>
      <c r="K190" s="641"/>
      <c r="L190" s="642" t="s">
        <v>9</v>
      </c>
      <c r="M190" s="643"/>
      <c r="N190" s="620"/>
      <c r="O190" s="620"/>
      <c r="P190" s="788" t="str">
        <f t="shared" si="26"/>
        <v/>
      </c>
      <c r="Q190" s="620"/>
      <c r="R190" s="620"/>
      <c r="S190" s="620"/>
      <c r="T190" s="788" t="str">
        <f t="shared" si="27"/>
        <v/>
      </c>
      <c r="U190" s="788" t="str">
        <f t="shared" si="28"/>
        <v/>
      </c>
      <c r="V190" s="620"/>
      <c r="W190" s="620"/>
      <c r="X190" s="620"/>
      <c r="Y190" s="620"/>
      <c r="Z190" s="620"/>
      <c r="AA190" s="620"/>
      <c r="AB190" s="620"/>
      <c r="AC190" s="620"/>
      <c r="AD190" s="620"/>
      <c r="AE190" s="620"/>
      <c r="AF190" s="620"/>
      <c r="AG190" s="620"/>
      <c r="AH190" s="620"/>
      <c r="AI190" s="621"/>
      <c r="AJ190" s="1102"/>
      <c r="AK190" s="1102"/>
    </row>
    <row r="191" spans="2:37" ht="12.75" customHeight="1" x14ac:dyDescent="0.2">
      <c r="B191" s="1136"/>
      <c r="C191" s="1194"/>
      <c r="D191" s="1174"/>
      <c r="E191" s="1175"/>
      <c r="F191" s="947"/>
      <c r="G191" s="1582"/>
      <c r="H191" s="967"/>
      <c r="I191" s="599" t="s">
        <v>21</v>
      </c>
      <c r="J191" s="980"/>
      <c r="K191" s="641"/>
      <c r="L191" s="642" t="s">
        <v>9</v>
      </c>
      <c r="M191" s="643"/>
      <c r="N191" s="620"/>
      <c r="O191" s="620"/>
      <c r="P191" s="788" t="str">
        <f t="shared" si="26"/>
        <v/>
      </c>
      <c r="Q191" s="620"/>
      <c r="R191" s="620"/>
      <c r="S191" s="620"/>
      <c r="T191" s="788" t="str">
        <f t="shared" si="27"/>
        <v/>
      </c>
      <c r="U191" s="788" t="str">
        <f t="shared" si="28"/>
        <v/>
      </c>
      <c r="V191" s="620"/>
      <c r="W191" s="620"/>
      <c r="X191" s="620"/>
      <c r="Y191" s="620"/>
      <c r="Z191" s="620"/>
      <c r="AA191" s="620"/>
      <c r="AB191" s="620"/>
      <c r="AC191" s="620"/>
      <c r="AD191" s="620"/>
      <c r="AE191" s="620"/>
      <c r="AF191" s="620"/>
      <c r="AG191" s="620"/>
      <c r="AH191" s="620"/>
      <c r="AI191" s="621"/>
      <c r="AJ191" s="1102"/>
      <c r="AK191" s="1102"/>
    </row>
    <row r="192" spans="2:37" x14ac:dyDescent="0.2">
      <c r="B192" s="1140" t="s">
        <v>481</v>
      </c>
      <c r="C192" s="1125" t="s">
        <v>547</v>
      </c>
      <c r="D192" s="1177" t="s">
        <v>75</v>
      </c>
      <c r="E192" s="1178"/>
      <c r="F192" s="1187">
        <v>700</v>
      </c>
      <c r="G192" s="1587" t="s">
        <v>201</v>
      </c>
      <c r="H192" s="942" t="s">
        <v>203</v>
      </c>
      <c r="I192" s="599">
        <v>2004</v>
      </c>
      <c r="J192" s="980"/>
      <c r="K192" s="596">
        <v>70</v>
      </c>
      <c r="L192" s="596">
        <v>40</v>
      </c>
      <c r="M192" s="596">
        <v>20</v>
      </c>
      <c r="N192" s="597"/>
      <c r="O192" s="596"/>
      <c r="P192" s="788" t="str">
        <f t="shared" si="26"/>
        <v/>
      </c>
      <c r="Q192" s="596">
        <v>20</v>
      </c>
      <c r="R192" s="598"/>
      <c r="S192" s="596">
        <v>19.600000000000001</v>
      </c>
      <c r="T192" s="788">
        <f t="shared" si="27"/>
        <v>19.594000000000001</v>
      </c>
      <c r="U192" s="788">
        <f t="shared" si="28"/>
        <v>19.48</v>
      </c>
      <c r="V192" s="598"/>
      <c r="W192" s="596">
        <v>19.3</v>
      </c>
      <c r="X192" s="598"/>
      <c r="Y192" s="596">
        <v>19</v>
      </c>
      <c r="Z192" s="598"/>
      <c r="AA192" s="596">
        <v>18.5</v>
      </c>
      <c r="AB192" s="596">
        <v>18.100000000000001</v>
      </c>
      <c r="AC192" s="596">
        <v>17.7</v>
      </c>
      <c r="AD192" s="596"/>
      <c r="AE192" s="596"/>
      <c r="AF192" s="596"/>
      <c r="AG192" s="596"/>
      <c r="AH192" s="596"/>
      <c r="AI192" s="600"/>
      <c r="AJ192" s="1102"/>
      <c r="AK192" s="1102"/>
    </row>
    <row r="193" spans="2:37" x14ac:dyDescent="0.2">
      <c r="B193" s="1135"/>
      <c r="C193" s="1193"/>
      <c r="D193" s="1172"/>
      <c r="E193" s="1173"/>
      <c r="F193" s="937"/>
      <c r="G193" s="1581"/>
      <c r="H193" s="962"/>
      <c r="I193" s="599" t="s">
        <v>22</v>
      </c>
      <c r="J193" s="980"/>
      <c r="K193" s="641"/>
      <c r="L193" s="642" t="s">
        <v>9</v>
      </c>
      <c r="M193" s="643"/>
      <c r="N193" s="620"/>
      <c r="O193" s="620"/>
      <c r="P193" s="788" t="str">
        <f t="shared" si="26"/>
        <v/>
      </c>
      <c r="Q193" s="620"/>
      <c r="R193" s="620"/>
      <c r="S193" s="620"/>
      <c r="T193" s="788" t="str">
        <f t="shared" si="27"/>
        <v/>
      </c>
      <c r="U193" s="788" t="str">
        <f t="shared" si="28"/>
        <v/>
      </c>
      <c r="V193" s="620"/>
      <c r="W193" s="620"/>
      <c r="X193" s="620"/>
      <c r="Y193" s="620"/>
      <c r="Z193" s="620"/>
      <c r="AA193" s="620"/>
      <c r="AB193" s="620"/>
      <c r="AC193" s="620"/>
      <c r="AD193" s="620"/>
      <c r="AE193" s="620"/>
      <c r="AF193" s="620"/>
      <c r="AG193" s="620"/>
      <c r="AH193" s="620"/>
      <c r="AI193" s="621"/>
      <c r="AJ193" s="1102"/>
      <c r="AK193" s="1102"/>
    </row>
    <row r="194" spans="2:37" x14ac:dyDescent="0.2">
      <c r="B194" s="1136"/>
      <c r="C194" s="1194"/>
      <c r="D194" s="1174"/>
      <c r="E194" s="1175"/>
      <c r="F194" s="947"/>
      <c r="G194" s="1582"/>
      <c r="H194" s="963"/>
      <c r="I194" s="599" t="s">
        <v>23</v>
      </c>
      <c r="J194" s="980"/>
      <c r="K194" s="641"/>
      <c r="L194" s="642" t="s">
        <v>9</v>
      </c>
      <c r="M194" s="643"/>
      <c r="N194" s="620"/>
      <c r="O194" s="620"/>
      <c r="P194" s="788" t="str">
        <f t="shared" si="26"/>
        <v/>
      </c>
      <c r="Q194" s="620"/>
      <c r="R194" s="620"/>
      <c r="S194" s="620"/>
      <c r="T194" s="788" t="str">
        <f t="shared" si="27"/>
        <v/>
      </c>
      <c r="U194" s="788" t="str">
        <f t="shared" si="28"/>
        <v/>
      </c>
      <c r="V194" s="620"/>
      <c r="W194" s="620"/>
      <c r="X194" s="620"/>
      <c r="Y194" s="620"/>
      <c r="Z194" s="620"/>
      <c r="AA194" s="620"/>
      <c r="AB194" s="620"/>
      <c r="AC194" s="620"/>
      <c r="AD194" s="620"/>
      <c r="AE194" s="620"/>
      <c r="AF194" s="620"/>
      <c r="AG194" s="620"/>
      <c r="AH194" s="620"/>
      <c r="AI194" s="621"/>
      <c r="AJ194" s="1102"/>
      <c r="AK194" s="1102"/>
    </row>
    <row r="195" spans="2:37" ht="13.5" thickBot="1" x14ac:dyDescent="0.25">
      <c r="B195" s="632" t="s">
        <v>481</v>
      </c>
      <c r="C195" s="627" t="s">
        <v>545</v>
      </c>
      <c r="D195" s="1584" t="s">
        <v>75</v>
      </c>
      <c r="E195" s="1585"/>
      <c r="F195" s="631">
        <v>700</v>
      </c>
      <c r="G195" s="630" t="s">
        <v>201</v>
      </c>
      <c r="H195" s="628" t="s">
        <v>203</v>
      </c>
      <c r="I195" s="626">
        <v>2007</v>
      </c>
      <c r="J195" s="999"/>
      <c r="K195" s="596">
        <v>70</v>
      </c>
      <c r="L195" s="596">
        <v>40</v>
      </c>
      <c r="M195" s="596">
        <v>20</v>
      </c>
      <c r="N195" s="597"/>
      <c r="O195" s="596"/>
      <c r="P195" s="791" t="str">
        <f t="shared" si="26"/>
        <v/>
      </c>
      <c r="Q195" s="596">
        <v>20</v>
      </c>
      <c r="R195" s="598"/>
      <c r="S195" s="596">
        <v>19.600000000000001</v>
      </c>
      <c r="T195" s="791">
        <f t="shared" si="27"/>
        <v>19.594000000000001</v>
      </c>
      <c r="U195" s="791">
        <f t="shared" si="28"/>
        <v>19.48</v>
      </c>
      <c r="V195" s="598"/>
      <c r="W195" s="596">
        <v>19.3</v>
      </c>
      <c r="X195" s="598"/>
      <c r="Y195" s="596">
        <v>19</v>
      </c>
      <c r="Z195" s="598"/>
      <c r="AA195" s="596">
        <v>18.5</v>
      </c>
      <c r="AB195" s="596">
        <v>18.100000000000001</v>
      </c>
      <c r="AC195" s="596">
        <v>17.7</v>
      </c>
      <c r="AD195" s="596"/>
      <c r="AE195" s="596"/>
      <c r="AF195" s="596"/>
      <c r="AG195" s="596"/>
      <c r="AH195" s="624"/>
      <c r="AI195" s="625"/>
      <c r="AJ195" s="1102"/>
      <c r="AK195" s="1102"/>
    </row>
    <row r="196" spans="2:37" ht="13.5" thickBot="1" x14ac:dyDescent="0.25">
      <c r="B196" s="601"/>
      <c r="C196" s="601"/>
      <c r="D196" s="601"/>
      <c r="E196" s="601"/>
      <c r="F196" s="615"/>
      <c r="G196" s="601"/>
      <c r="H196" s="912" t="s">
        <v>94</v>
      </c>
      <c r="I196" s="913"/>
      <c r="J196" s="914"/>
      <c r="K196" s="608">
        <f>MIN(K174:K195)</f>
        <v>70</v>
      </c>
      <c r="L196" s="608">
        <f t="shared" ref="L196:AC196" si="29">MIN(L174:L195)</f>
        <v>40</v>
      </c>
      <c r="M196" s="608">
        <f t="shared" si="29"/>
        <v>17.5</v>
      </c>
      <c r="N196" s="608">
        <f t="shared" si="29"/>
        <v>17.5</v>
      </c>
      <c r="O196" s="608"/>
      <c r="P196" s="789">
        <f t="shared" si="26"/>
        <v>16.816000000000003</v>
      </c>
      <c r="Q196" s="608">
        <f t="shared" si="29"/>
        <v>16.600000000000001</v>
      </c>
      <c r="R196" s="608"/>
      <c r="S196" s="608">
        <f t="shared" si="29"/>
        <v>16.100000000000001</v>
      </c>
      <c r="T196" s="789">
        <f t="shared" si="27"/>
        <v>16.088000000000001</v>
      </c>
      <c r="U196" s="789">
        <f t="shared" si="28"/>
        <v>15.860000000000001</v>
      </c>
      <c r="V196" s="608"/>
      <c r="W196" s="608">
        <f t="shared" si="29"/>
        <v>15.5</v>
      </c>
      <c r="X196" s="608"/>
      <c r="Y196" s="608">
        <f t="shared" si="29"/>
        <v>15</v>
      </c>
      <c r="Z196" s="608"/>
      <c r="AA196" s="608">
        <f t="shared" si="29"/>
        <v>14.5</v>
      </c>
      <c r="AB196" s="608">
        <f t="shared" si="29"/>
        <v>14.3</v>
      </c>
      <c r="AC196" s="608">
        <f t="shared" si="29"/>
        <v>14.1</v>
      </c>
      <c r="AD196" s="618"/>
      <c r="AE196" s="618"/>
      <c r="AF196" s="618"/>
      <c r="AG196" s="618"/>
      <c r="AH196" s="618"/>
      <c r="AI196" s="619"/>
      <c r="AJ196" s="1103"/>
      <c r="AK196" s="1103"/>
    </row>
  </sheetData>
  <mergeCells count="318">
    <mergeCell ref="D55:E55"/>
    <mergeCell ref="H56:J56"/>
    <mergeCell ref="AJ3:AJ28"/>
    <mergeCell ref="AK3:AK28"/>
    <mergeCell ref="AJ31:AJ56"/>
    <mergeCell ref="AK31:AK56"/>
    <mergeCell ref="B52:B54"/>
    <mergeCell ref="C52:C54"/>
    <mergeCell ref="D52:E54"/>
    <mergeCell ref="G42:G45"/>
    <mergeCell ref="H42:H45"/>
    <mergeCell ref="B46:B48"/>
    <mergeCell ref="C46:C48"/>
    <mergeCell ref="D46:E48"/>
    <mergeCell ref="F46:F48"/>
    <mergeCell ref="G46:G48"/>
    <mergeCell ref="H46:H48"/>
    <mergeCell ref="F52:F54"/>
    <mergeCell ref="G52:G54"/>
    <mergeCell ref="H52:H54"/>
    <mergeCell ref="B49:B51"/>
    <mergeCell ref="C49:C51"/>
    <mergeCell ref="D49:E51"/>
    <mergeCell ref="F49:F51"/>
    <mergeCell ref="G49:G51"/>
    <mergeCell ref="H49:H51"/>
    <mergeCell ref="K31:AI31"/>
    <mergeCell ref="K32:AI32"/>
    <mergeCell ref="D33:E33"/>
    <mergeCell ref="J6:J27"/>
    <mergeCell ref="B10:B13"/>
    <mergeCell ref="C10:C13"/>
    <mergeCell ref="D10:E13"/>
    <mergeCell ref="B34:B37"/>
    <mergeCell ref="C34:C37"/>
    <mergeCell ref="D34:E37"/>
    <mergeCell ref="F34:F37"/>
    <mergeCell ref="G34:G37"/>
    <mergeCell ref="H34:H37"/>
    <mergeCell ref="J34:J55"/>
    <mergeCell ref="B38:B41"/>
    <mergeCell ref="C38:C41"/>
    <mergeCell ref="D38:E41"/>
    <mergeCell ref="F38:F41"/>
    <mergeCell ref="G38:G41"/>
    <mergeCell ref="H38:H41"/>
    <mergeCell ref="B42:B45"/>
    <mergeCell ref="C42:C45"/>
    <mergeCell ref="D42:E45"/>
    <mergeCell ref="F42:F45"/>
    <mergeCell ref="B24:B26"/>
    <mergeCell ref="C24:C26"/>
    <mergeCell ref="D24:E26"/>
    <mergeCell ref="F24:F26"/>
    <mergeCell ref="G24:G26"/>
    <mergeCell ref="H24:H26"/>
    <mergeCell ref="D27:E27"/>
    <mergeCell ref="H28:J28"/>
    <mergeCell ref="B31:J32"/>
    <mergeCell ref="B18:B20"/>
    <mergeCell ref="C18:C20"/>
    <mergeCell ref="D18:E20"/>
    <mergeCell ref="F18:F20"/>
    <mergeCell ref="G18:G20"/>
    <mergeCell ref="H18:H20"/>
    <mergeCell ref="B21:B23"/>
    <mergeCell ref="C21:C23"/>
    <mergeCell ref="D21:E23"/>
    <mergeCell ref="F21:F23"/>
    <mergeCell ref="G21:G23"/>
    <mergeCell ref="H21:H23"/>
    <mergeCell ref="F10:F13"/>
    <mergeCell ref="G10:G13"/>
    <mergeCell ref="H10:H13"/>
    <mergeCell ref="B14:B17"/>
    <mergeCell ref="C14:C17"/>
    <mergeCell ref="D14:E17"/>
    <mergeCell ref="F14:F17"/>
    <mergeCell ref="G14:G17"/>
    <mergeCell ref="H14:H17"/>
    <mergeCell ref="B3:J4"/>
    <mergeCell ref="K3:AI3"/>
    <mergeCell ref="K4:AI4"/>
    <mergeCell ref="D5:E5"/>
    <mergeCell ref="B6:B9"/>
    <mergeCell ref="C6:C9"/>
    <mergeCell ref="D6:E9"/>
    <mergeCell ref="F6:F9"/>
    <mergeCell ref="G6:G9"/>
    <mergeCell ref="H6:H9"/>
    <mergeCell ref="B59:J60"/>
    <mergeCell ref="K59:AI59"/>
    <mergeCell ref="K60:AI60"/>
    <mergeCell ref="D61:E61"/>
    <mergeCell ref="B62:B65"/>
    <mergeCell ref="C62:C65"/>
    <mergeCell ref="D62:E65"/>
    <mergeCell ref="F62:F65"/>
    <mergeCell ref="G62:G65"/>
    <mergeCell ref="H62:H65"/>
    <mergeCell ref="F66:F69"/>
    <mergeCell ref="G66:G69"/>
    <mergeCell ref="H66:H69"/>
    <mergeCell ref="B70:B73"/>
    <mergeCell ref="C70:C73"/>
    <mergeCell ref="D70:E73"/>
    <mergeCell ref="F70:F73"/>
    <mergeCell ref="G70:G73"/>
    <mergeCell ref="H70:H73"/>
    <mergeCell ref="C66:C68"/>
    <mergeCell ref="K87:AI87"/>
    <mergeCell ref="K88:AI88"/>
    <mergeCell ref="D89:E89"/>
    <mergeCell ref="J62:J83"/>
    <mergeCell ref="B66:B69"/>
    <mergeCell ref="D66:E69"/>
    <mergeCell ref="B80:B82"/>
    <mergeCell ref="C80:C82"/>
    <mergeCell ref="D80:E82"/>
    <mergeCell ref="F80:F82"/>
    <mergeCell ref="G80:G82"/>
    <mergeCell ref="H80:H82"/>
    <mergeCell ref="B77:B79"/>
    <mergeCell ref="C77:C79"/>
    <mergeCell ref="D77:E79"/>
    <mergeCell ref="F77:F79"/>
    <mergeCell ref="G77:G79"/>
    <mergeCell ref="H77:H79"/>
    <mergeCell ref="B74:B76"/>
    <mergeCell ref="C74:C76"/>
    <mergeCell ref="D74:E76"/>
    <mergeCell ref="F74:F76"/>
    <mergeCell ref="G74:G76"/>
    <mergeCell ref="H74:H76"/>
    <mergeCell ref="B90:B93"/>
    <mergeCell ref="C90:C93"/>
    <mergeCell ref="D90:E93"/>
    <mergeCell ref="F90:F93"/>
    <mergeCell ref="G90:G93"/>
    <mergeCell ref="H90:H93"/>
    <mergeCell ref="D83:E83"/>
    <mergeCell ref="H84:J84"/>
    <mergeCell ref="B87:J88"/>
    <mergeCell ref="H102:H104"/>
    <mergeCell ref="F94:F97"/>
    <mergeCell ref="G94:G97"/>
    <mergeCell ref="H94:H97"/>
    <mergeCell ref="B98:B101"/>
    <mergeCell ref="C98:C101"/>
    <mergeCell ref="D98:E101"/>
    <mergeCell ref="F98:F101"/>
    <mergeCell ref="G98:G101"/>
    <mergeCell ref="H98:H101"/>
    <mergeCell ref="K115:AI115"/>
    <mergeCell ref="K116:AI116"/>
    <mergeCell ref="D117:E117"/>
    <mergeCell ref="J90:J111"/>
    <mergeCell ref="B94:B97"/>
    <mergeCell ref="C94:C97"/>
    <mergeCell ref="D94:E97"/>
    <mergeCell ref="B108:B110"/>
    <mergeCell ref="C108:C110"/>
    <mergeCell ref="D108:E110"/>
    <mergeCell ref="F108:F110"/>
    <mergeCell ref="G108:G110"/>
    <mergeCell ref="H108:H110"/>
    <mergeCell ref="B105:B107"/>
    <mergeCell ref="C105:C107"/>
    <mergeCell ref="D105:E107"/>
    <mergeCell ref="F105:F107"/>
    <mergeCell ref="G105:G107"/>
    <mergeCell ref="H105:H107"/>
    <mergeCell ref="B102:B104"/>
    <mergeCell ref="C102:C104"/>
    <mergeCell ref="D102:E104"/>
    <mergeCell ref="F102:F104"/>
    <mergeCell ref="G102:G104"/>
    <mergeCell ref="B118:B121"/>
    <mergeCell ref="C118:C121"/>
    <mergeCell ref="D118:E121"/>
    <mergeCell ref="F118:F121"/>
    <mergeCell ref="G118:G121"/>
    <mergeCell ref="H118:H121"/>
    <mergeCell ref="D111:E111"/>
    <mergeCell ref="H112:J112"/>
    <mergeCell ref="B115:J116"/>
    <mergeCell ref="B130:B132"/>
    <mergeCell ref="C130:C132"/>
    <mergeCell ref="D130:E132"/>
    <mergeCell ref="F130:F132"/>
    <mergeCell ref="G130:G132"/>
    <mergeCell ref="H130:H132"/>
    <mergeCell ref="F122:F125"/>
    <mergeCell ref="G122:G125"/>
    <mergeCell ref="H122:H125"/>
    <mergeCell ref="B126:B129"/>
    <mergeCell ref="C126:C129"/>
    <mergeCell ref="D126:E129"/>
    <mergeCell ref="F126:F129"/>
    <mergeCell ref="G126:G129"/>
    <mergeCell ref="H126:H129"/>
    <mergeCell ref="C136:C138"/>
    <mergeCell ref="D136:E138"/>
    <mergeCell ref="F136:F138"/>
    <mergeCell ref="G136:G138"/>
    <mergeCell ref="H136:H138"/>
    <mergeCell ref="B133:B135"/>
    <mergeCell ref="C133:C135"/>
    <mergeCell ref="D133:E135"/>
    <mergeCell ref="F133:F135"/>
    <mergeCell ref="G133:G135"/>
    <mergeCell ref="H133:H135"/>
    <mergeCell ref="B158:B160"/>
    <mergeCell ref="C158:C160"/>
    <mergeCell ref="D158:E160"/>
    <mergeCell ref="F158:F160"/>
    <mergeCell ref="G158:G160"/>
    <mergeCell ref="H158:H160"/>
    <mergeCell ref="J146:J167"/>
    <mergeCell ref="B150:B153"/>
    <mergeCell ref="C150:C153"/>
    <mergeCell ref="D150:E153"/>
    <mergeCell ref="F150:F153"/>
    <mergeCell ref="G150:G153"/>
    <mergeCell ref="H150:H153"/>
    <mergeCell ref="B154:B157"/>
    <mergeCell ref="C154:C157"/>
    <mergeCell ref="D154:E157"/>
    <mergeCell ref="B146:B149"/>
    <mergeCell ref="C146:C149"/>
    <mergeCell ref="D146:E149"/>
    <mergeCell ref="F146:F149"/>
    <mergeCell ref="G146:G149"/>
    <mergeCell ref="H146:H149"/>
    <mergeCell ref="B164:B166"/>
    <mergeCell ref="C164:C166"/>
    <mergeCell ref="D164:E166"/>
    <mergeCell ref="F164:F166"/>
    <mergeCell ref="G164:G166"/>
    <mergeCell ref="H164:H166"/>
    <mergeCell ref="B161:B163"/>
    <mergeCell ref="C161:C163"/>
    <mergeCell ref="D161:E163"/>
    <mergeCell ref="F161:F163"/>
    <mergeCell ref="G161:G163"/>
    <mergeCell ref="H161:H163"/>
    <mergeCell ref="AJ87:AJ112"/>
    <mergeCell ref="AK87:AK112"/>
    <mergeCell ref="AJ59:AJ84"/>
    <mergeCell ref="AK59:AK84"/>
    <mergeCell ref="D167:E167"/>
    <mergeCell ref="H168:J168"/>
    <mergeCell ref="AJ115:AJ140"/>
    <mergeCell ref="AK115:AK140"/>
    <mergeCell ref="AJ143:AJ168"/>
    <mergeCell ref="AK143:AK168"/>
    <mergeCell ref="F154:F157"/>
    <mergeCell ref="G154:G157"/>
    <mergeCell ref="H154:H157"/>
    <mergeCell ref="D139:E139"/>
    <mergeCell ref="H140:J140"/>
    <mergeCell ref="B143:J144"/>
    <mergeCell ref="K143:AI143"/>
    <mergeCell ref="K144:AI144"/>
    <mergeCell ref="D145:E145"/>
    <mergeCell ref="J118:J139"/>
    <mergeCell ref="B122:B125"/>
    <mergeCell ref="C122:C125"/>
    <mergeCell ref="D122:E125"/>
    <mergeCell ref="B136:B138"/>
    <mergeCell ref="D195:E195"/>
    <mergeCell ref="H196:J196"/>
    <mergeCell ref="H182:H185"/>
    <mergeCell ref="B186:B188"/>
    <mergeCell ref="C186:C188"/>
    <mergeCell ref="D186:E188"/>
    <mergeCell ref="F186:F188"/>
    <mergeCell ref="G186:G188"/>
    <mergeCell ref="H186:H188"/>
    <mergeCell ref="B189:B191"/>
    <mergeCell ref="C189:C191"/>
    <mergeCell ref="D189:E191"/>
    <mergeCell ref="F189:F191"/>
    <mergeCell ref="G189:G191"/>
    <mergeCell ref="H189:H191"/>
    <mergeCell ref="D182:E185"/>
    <mergeCell ref="F182:F185"/>
    <mergeCell ref="G182:G185"/>
    <mergeCell ref="B192:B194"/>
    <mergeCell ref="C192:C194"/>
    <mergeCell ref="D192:E194"/>
    <mergeCell ref="F192:F194"/>
    <mergeCell ref="G192:G194"/>
    <mergeCell ref="H192:H194"/>
    <mergeCell ref="P1:P2"/>
    <mergeCell ref="T1:T2"/>
    <mergeCell ref="U1:U2"/>
    <mergeCell ref="B171:J172"/>
    <mergeCell ref="K171:AI171"/>
    <mergeCell ref="AJ171:AJ196"/>
    <mergeCell ref="AK171:AK196"/>
    <mergeCell ref="K172:AI172"/>
    <mergeCell ref="D173:E173"/>
    <mergeCell ref="B174:B177"/>
    <mergeCell ref="C174:C177"/>
    <mergeCell ref="D174:E177"/>
    <mergeCell ref="F174:F177"/>
    <mergeCell ref="G174:G177"/>
    <mergeCell ref="H174:H177"/>
    <mergeCell ref="J174:J195"/>
    <mergeCell ref="B178:B181"/>
    <mergeCell ref="C178:C181"/>
    <mergeCell ref="D178:E181"/>
    <mergeCell ref="F178:F181"/>
    <mergeCell ref="G178:G181"/>
    <mergeCell ref="H178:H181"/>
    <mergeCell ref="B182:B185"/>
    <mergeCell ref="C182:C185"/>
  </mergeCells>
  <pageMargins left="0.7" right="0.7" top="0.75" bottom="0.75" header="0.3" footer="0.3"/>
  <pageSetup paperSize="17" scale="62" orientation="landscape" r:id="rId1"/>
  <ignoredErrors>
    <ignoredError sqref="B10 B38 B14 B42 N5 N33 B18 B46 B22:C23 B50:C51 B25:C26 B53:C54 B27 B55 B66:B83 C78:C79 B94:B111 N61 N89 B123:B125 B155:B157 C165:C166 N117 B147:C149 B151:B153 C151:C153 B131:B132 B159:B160 B165:B166 B162:B163 C162:C163 N145 B21 B24 B49 B52 F150 F178 N173" numberStoredAsText="1"/>
    <ignoredError sqref="Q28 V56:AB56 V28:AB28 V84:AE84 V112:AE112 V140:Y140 V168:W168 AA140:AC140 Y168:AB168 Q196 S196 W196 Y196 AA196:AC196 O140 O112 O84 O56 O28 Q168:S168 Q140:S140 Q112:S112 Q84:S84 S28 Q56:S56"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42"/>
  <sheetViews>
    <sheetView tabSelected="1" topLeftCell="A2" workbookViewId="0">
      <selection activeCell="N31" sqref="N31"/>
    </sheetView>
  </sheetViews>
  <sheetFormatPr defaultRowHeight="12.75" x14ac:dyDescent="0.2"/>
  <cols>
    <col min="2" max="2" width="11" customWidth="1"/>
    <col min="3" max="3" width="19.140625" customWidth="1"/>
    <col min="4" max="4" width="7.85546875" customWidth="1"/>
    <col min="6" max="6" width="23.85546875" customWidth="1"/>
    <col min="9" max="9" width="15.7109375" customWidth="1"/>
    <col min="12" max="12" width="17.140625" customWidth="1"/>
    <col min="14" max="14" width="9.140625" style="698" customWidth="1"/>
    <col min="16" max="16" width="15.42578125" customWidth="1"/>
    <col min="17" max="19" width="15.42578125" style="698" customWidth="1"/>
    <col min="22" max="22" width="14.7109375" customWidth="1"/>
    <col min="25" max="25" width="9" customWidth="1"/>
  </cols>
  <sheetData>
    <row r="1" spans="2:31" x14ac:dyDescent="0.2">
      <c r="B1" s="356" t="s">
        <v>475</v>
      </c>
      <c r="C1" s="357" t="s">
        <v>469</v>
      </c>
    </row>
    <row r="2" spans="2:31" ht="13.5" thickBot="1" x14ac:dyDescent="0.25">
      <c r="B2" s="358" t="s">
        <v>468</v>
      </c>
      <c r="C2" s="359" t="s">
        <v>470</v>
      </c>
    </row>
    <row r="3" spans="2:31" ht="27.75" customHeight="1" x14ac:dyDescent="0.2">
      <c r="N3" s="910" t="s">
        <v>683</v>
      </c>
      <c r="Q3" s="910" t="s">
        <v>683</v>
      </c>
      <c r="R3" s="910" t="s">
        <v>683</v>
      </c>
      <c r="S3" s="831"/>
    </row>
    <row r="4" spans="2:31" ht="34.5" customHeight="1" thickBot="1" x14ac:dyDescent="0.25">
      <c r="N4" s="911"/>
      <c r="Q4" s="911"/>
      <c r="R4" s="911"/>
      <c r="S4" s="834"/>
    </row>
    <row r="5" spans="2:31" x14ac:dyDescent="0.2">
      <c r="B5" s="1606" t="s">
        <v>375</v>
      </c>
      <c r="C5" s="1607"/>
      <c r="D5" s="1607"/>
      <c r="E5" s="1607"/>
      <c r="F5" s="1607"/>
      <c r="G5" s="1607"/>
      <c r="H5" s="1607"/>
      <c r="I5" s="1607"/>
      <c r="J5" s="1607"/>
      <c r="K5" s="1607"/>
      <c r="L5" s="1607"/>
      <c r="M5" s="1607"/>
      <c r="N5" s="1607"/>
      <c r="O5" s="1607"/>
      <c r="P5" s="1607"/>
      <c r="Q5" s="1607"/>
      <c r="R5" s="1607"/>
      <c r="S5" s="1607"/>
      <c r="T5" s="1607"/>
      <c r="U5" s="1607"/>
      <c r="V5" s="1607"/>
      <c r="W5" s="1607"/>
      <c r="X5" s="1607"/>
      <c r="Y5" s="1607"/>
      <c r="Z5" s="1607"/>
      <c r="AA5" s="1607"/>
      <c r="AB5" s="1607"/>
      <c r="AC5" s="1607"/>
      <c r="AD5" s="1607"/>
      <c r="AE5" s="1608"/>
    </row>
    <row r="6" spans="2:31" ht="13.5" thickBot="1" x14ac:dyDescent="0.25">
      <c r="B6" s="1609"/>
      <c r="C6" s="1610"/>
      <c r="D6" s="1610"/>
      <c r="E6" s="1610"/>
      <c r="F6" s="1610"/>
      <c r="G6" s="1610"/>
      <c r="H6" s="1610"/>
      <c r="I6" s="1610"/>
      <c r="J6" s="1610"/>
      <c r="K6" s="1610"/>
      <c r="L6" s="1610"/>
      <c r="M6" s="1610"/>
      <c r="N6" s="1610"/>
      <c r="O6" s="1610"/>
      <c r="P6" s="1610"/>
      <c r="Q6" s="1610"/>
      <c r="R6" s="1610"/>
      <c r="S6" s="1610"/>
      <c r="T6" s="1610"/>
      <c r="U6" s="1610"/>
      <c r="V6" s="1610"/>
      <c r="W6" s="1610"/>
      <c r="X6" s="1610"/>
      <c r="Y6" s="1610"/>
      <c r="Z6" s="1610"/>
      <c r="AA6" s="1610"/>
      <c r="AB6" s="1610"/>
      <c r="AC6" s="1610"/>
      <c r="AD6" s="1610"/>
      <c r="AE6" s="1611"/>
    </row>
    <row r="7" spans="2:31" x14ac:dyDescent="0.2">
      <c r="B7" s="1612" t="s">
        <v>41</v>
      </c>
      <c r="C7" s="1615" t="s">
        <v>42</v>
      </c>
      <c r="D7" s="1618" t="s">
        <v>43</v>
      </c>
      <c r="E7" s="1619"/>
      <c r="F7" s="1624" t="s">
        <v>376</v>
      </c>
      <c r="G7" s="1625"/>
      <c r="H7" s="1625"/>
      <c r="I7" s="1626"/>
      <c r="J7" s="1633" t="s">
        <v>377</v>
      </c>
      <c r="K7" s="1634"/>
      <c r="L7" s="1634"/>
      <c r="M7" s="1634"/>
      <c r="N7" s="1634"/>
      <c r="O7" s="1634"/>
      <c r="P7" s="1634"/>
      <c r="Q7" s="1634"/>
      <c r="R7" s="1634"/>
      <c r="S7" s="1634"/>
      <c r="T7" s="1634"/>
      <c r="U7" s="1634"/>
      <c r="V7" s="1634"/>
      <c r="W7" s="1634"/>
      <c r="X7" s="1634"/>
      <c r="Y7" s="1634"/>
      <c r="Z7" s="1634"/>
      <c r="AA7" s="1634"/>
      <c r="AB7" s="1634"/>
      <c r="AC7" s="1634"/>
      <c r="AD7" s="1634"/>
      <c r="AE7" s="1635"/>
    </row>
    <row r="8" spans="2:31" x14ac:dyDescent="0.2">
      <c r="B8" s="1613"/>
      <c r="C8" s="1616"/>
      <c r="D8" s="1620"/>
      <c r="E8" s="1621"/>
      <c r="F8" s="1627"/>
      <c r="G8" s="1628"/>
      <c r="H8" s="1628"/>
      <c r="I8" s="1629"/>
      <c r="J8" s="1636" t="s">
        <v>378</v>
      </c>
      <c r="K8" s="1637"/>
      <c r="L8" s="1637"/>
      <c r="M8" s="1637"/>
      <c r="N8" s="1637"/>
      <c r="O8" s="1637"/>
      <c r="P8" s="1637"/>
      <c r="Q8" s="1637"/>
      <c r="R8" s="1637"/>
      <c r="S8" s="1637"/>
      <c r="T8" s="1637"/>
      <c r="U8" s="1637"/>
      <c r="V8" s="1637"/>
      <c r="W8" s="1637"/>
      <c r="X8" s="1637"/>
      <c r="Y8" s="1637"/>
      <c r="Z8" s="1637"/>
      <c r="AA8" s="1637"/>
      <c r="AB8" s="1637"/>
      <c r="AC8" s="1637"/>
      <c r="AD8" s="1637"/>
      <c r="AE8" s="1638"/>
    </row>
    <row r="9" spans="2:31" x14ac:dyDescent="0.2">
      <c r="B9" s="1614"/>
      <c r="C9" s="1617"/>
      <c r="D9" s="1622"/>
      <c r="E9" s="1623"/>
      <c r="F9" s="1630"/>
      <c r="G9" s="1631"/>
      <c r="H9" s="1631"/>
      <c r="I9" s="1632"/>
      <c r="J9" s="323">
        <v>-325</v>
      </c>
      <c r="K9" s="324">
        <v>-200</v>
      </c>
      <c r="L9" s="325">
        <v>-100</v>
      </c>
      <c r="M9" s="325">
        <v>70</v>
      </c>
      <c r="N9" s="785">
        <v>176</v>
      </c>
      <c r="O9" s="325">
        <v>200</v>
      </c>
      <c r="P9" s="325">
        <v>300</v>
      </c>
      <c r="Q9" s="325">
        <v>302</v>
      </c>
      <c r="R9" s="325">
        <v>340</v>
      </c>
      <c r="S9" s="325">
        <v>350</v>
      </c>
      <c r="T9" s="325">
        <v>400</v>
      </c>
      <c r="U9" s="325">
        <v>500</v>
      </c>
      <c r="V9" s="325">
        <v>600</v>
      </c>
      <c r="W9" s="325">
        <v>700</v>
      </c>
      <c r="X9" s="325" t="s">
        <v>379</v>
      </c>
      <c r="Y9" s="325" t="s">
        <v>380</v>
      </c>
      <c r="Z9" s="325">
        <v>1000</v>
      </c>
      <c r="AA9" s="325">
        <v>1100</v>
      </c>
      <c r="AB9" s="325">
        <v>1200</v>
      </c>
      <c r="AC9" s="325">
        <v>1300</v>
      </c>
      <c r="AD9" s="325">
        <v>1400</v>
      </c>
      <c r="AE9" s="326">
        <v>1500</v>
      </c>
    </row>
    <row r="10" spans="2:31" x14ac:dyDescent="0.2">
      <c r="B10" s="965" t="s">
        <v>96</v>
      </c>
      <c r="C10" s="1645" t="s">
        <v>96</v>
      </c>
      <c r="D10" s="1648" t="s">
        <v>96</v>
      </c>
      <c r="E10" s="1649"/>
      <c r="F10" s="1603" t="s">
        <v>381</v>
      </c>
      <c r="G10" s="1604"/>
      <c r="H10" s="1604"/>
      <c r="I10" s="1605"/>
      <c r="J10" s="327">
        <v>31.4</v>
      </c>
      <c r="K10" s="328">
        <v>30.8</v>
      </c>
      <c r="L10" s="328">
        <v>30.2</v>
      </c>
      <c r="M10" s="328">
        <v>29.4</v>
      </c>
      <c r="N10" s="836">
        <f>IF(M10="","",M10-(M10-O10)/($O$9-$M$9)*($N$9-$M$9))</f>
        <v>28.91076923076923</v>
      </c>
      <c r="O10" s="328">
        <v>28.8</v>
      </c>
      <c r="P10" s="328">
        <v>28.3</v>
      </c>
      <c r="Q10" s="836">
        <f>IF(P10="","",P10-(P10-T10)/($T$9-$P$9)*($Q$9-$P$9))</f>
        <v>28.288</v>
      </c>
      <c r="R10" s="836">
        <f>IF(P10="","",P10-(P10-T10)/($T$9-$P$9)*($R$9-$P$9))</f>
        <v>28.06</v>
      </c>
      <c r="S10" s="836">
        <f>IF(P10="","",P10-(P10-T10)/($T$9-$P$9)*($S$9-$P$9))</f>
        <v>28</v>
      </c>
      <c r="T10" s="328">
        <v>27.7</v>
      </c>
      <c r="U10" s="328">
        <v>27.3</v>
      </c>
      <c r="V10" s="328">
        <v>26.5</v>
      </c>
      <c r="W10" s="328">
        <v>25.5</v>
      </c>
      <c r="X10" s="328">
        <v>24.2</v>
      </c>
      <c r="Y10" s="328">
        <v>22.4</v>
      </c>
      <c r="Z10" s="328">
        <v>20.399999999999999</v>
      </c>
      <c r="AA10" s="328">
        <v>18</v>
      </c>
      <c r="AB10" s="328" t="s">
        <v>555</v>
      </c>
      <c r="AC10" s="328" t="s">
        <v>555</v>
      </c>
      <c r="AD10" s="328" t="s">
        <v>555</v>
      </c>
      <c r="AE10" s="329" t="s">
        <v>555</v>
      </c>
    </row>
    <row r="11" spans="2:31" x14ac:dyDescent="0.2">
      <c r="B11" s="966"/>
      <c r="C11" s="1646"/>
      <c r="D11" s="1650"/>
      <c r="E11" s="1651"/>
      <c r="F11" s="1600" t="s">
        <v>382</v>
      </c>
      <c r="G11" s="1601"/>
      <c r="H11" s="1601"/>
      <c r="I11" s="1602"/>
      <c r="J11" s="330"/>
      <c r="K11" s="331"/>
      <c r="L11" s="332"/>
      <c r="M11" s="332"/>
      <c r="N11" s="786" t="str">
        <f t="shared" ref="N11:N20" si="0">IF(M11="","",M11-(M11-O11)/($O$9-M10)*($N$9-M10))</f>
        <v/>
      </c>
      <c r="O11" s="332"/>
      <c r="P11" s="332"/>
      <c r="Q11" s="786" t="str">
        <f t="shared" ref="Q11:Q20" si="1">IF(P11="","",P11-(P11-T11)/($T$9-$P$9)*($Q$9-$P$9))</f>
        <v/>
      </c>
      <c r="R11" s="786" t="str">
        <f t="shared" ref="R11:R20" si="2">IF(P11="","",P11-(P11-T11)/($T$9-$P$9)*($R$9-$P$9))</f>
        <v/>
      </c>
      <c r="S11" s="786" t="str">
        <f t="shared" ref="S11:S20" si="3">IF(P11="","",P11-(P11-T11)/($T$9-$P$9)*($S$9-$P$9))</f>
        <v/>
      </c>
      <c r="T11" s="332"/>
      <c r="U11" s="332"/>
      <c r="V11" s="332"/>
      <c r="W11" s="332"/>
      <c r="X11" s="332"/>
      <c r="Y11" s="332"/>
      <c r="Z11" s="332"/>
      <c r="AA11" s="332"/>
      <c r="AB11" s="332"/>
      <c r="AC11" s="332"/>
      <c r="AD11" s="332"/>
      <c r="AE11" s="333"/>
    </row>
    <row r="12" spans="2:31" x14ac:dyDescent="0.2">
      <c r="B12" s="966"/>
      <c r="C12" s="1646"/>
      <c r="D12" s="1650"/>
      <c r="E12" s="1651"/>
      <c r="F12" s="1603" t="s">
        <v>381</v>
      </c>
      <c r="G12" s="1604"/>
      <c r="H12" s="1604"/>
      <c r="I12" s="1605"/>
      <c r="J12" s="327">
        <v>31.2</v>
      </c>
      <c r="K12" s="328">
        <v>30.6</v>
      </c>
      <c r="L12" s="328">
        <v>30</v>
      </c>
      <c r="M12" s="328">
        <v>29.2</v>
      </c>
      <c r="N12" s="836">
        <f>IF(M12="","",M12-(M12-O12)/($O$9-$M$9)*($N$9-$M$9))</f>
        <v>28.71076923076923</v>
      </c>
      <c r="O12" s="328">
        <v>28.6</v>
      </c>
      <c r="P12" s="328">
        <v>28.1</v>
      </c>
      <c r="Q12" s="836">
        <f t="shared" si="1"/>
        <v>28.088000000000001</v>
      </c>
      <c r="R12" s="836">
        <f t="shared" si="2"/>
        <v>27.86</v>
      </c>
      <c r="S12" s="836">
        <f t="shared" si="3"/>
        <v>27.8</v>
      </c>
      <c r="T12" s="328">
        <v>27.5</v>
      </c>
      <c r="U12" s="328">
        <v>27.1</v>
      </c>
      <c r="V12" s="328">
        <v>26.4</v>
      </c>
      <c r="W12" s="328">
        <v>25.3</v>
      </c>
      <c r="X12" s="328">
        <v>24</v>
      </c>
      <c r="Y12" s="328">
        <v>22.3</v>
      </c>
      <c r="Z12" s="328">
        <v>20.2</v>
      </c>
      <c r="AA12" s="328">
        <v>17.899999999999999</v>
      </c>
      <c r="AB12" s="328">
        <v>15.4</v>
      </c>
      <c r="AC12" s="328" t="s">
        <v>555</v>
      </c>
      <c r="AD12" s="328" t="s">
        <v>555</v>
      </c>
      <c r="AE12" s="329" t="s">
        <v>555</v>
      </c>
    </row>
    <row r="13" spans="2:31" x14ac:dyDescent="0.2">
      <c r="B13" s="966"/>
      <c r="C13" s="1646"/>
      <c r="D13" s="1650"/>
      <c r="E13" s="1651"/>
      <c r="F13" s="1600" t="s">
        <v>383</v>
      </c>
      <c r="G13" s="1601"/>
      <c r="H13" s="1601"/>
      <c r="I13" s="1602"/>
      <c r="J13" s="330"/>
      <c r="K13" s="331"/>
      <c r="L13" s="332"/>
      <c r="M13" s="332"/>
      <c r="N13" s="839" t="str">
        <f t="shared" si="0"/>
        <v/>
      </c>
      <c r="O13" s="332"/>
      <c r="P13" s="332"/>
      <c r="Q13" s="786" t="str">
        <f t="shared" si="1"/>
        <v/>
      </c>
      <c r="R13" s="786" t="str">
        <f t="shared" si="2"/>
        <v/>
      </c>
      <c r="S13" s="786" t="str">
        <f t="shared" si="3"/>
        <v/>
      </c>
      <c r="T13" s="332"/>
      <c r="U13" s="332"/>
      <c r="V13" s="332"/>
      <c r="W13" s="332"/>
      <c r="X13" s="332"/>
      <c r="Y13" s="332"/>
      <c r="Z13" s="332"/>
      <c r="AA13" s="332"/>
      <c r="AB13" s="332"/>
      <c r="AC13" s="332"/>
      <c r="AD13" s="332"/>
      <c r="AE13" s="333"/>
    </row>
    <row r="14" spans="2:31" x14ac:dyDescent="0.2">
      <c r="B14" s="966"/>
      <c r="C14" s="1646"/>
      <c r="D14" s="1650"/>
      <c r="E14" s="1651"/>
      <c r="F14" s="1603" t="s">
        <v>384</v>
      </c>
      <c r="G14" s="1604"/>
      <c r="H14" s="1604"/>
      <c r="I14" s="1605"/>
      <c r="J14" s="327">
        <v>31.1</v>
      </c>
      <c r="K14" s="328">
        <v>30.5</v>
      </c>
      <c r="L14" s="328">
        <v>29.9</v>
      </c>
      <c r="M14" s="328">
        <v>29</v>
      </c>
      <c r="N14" s="836">
        <f>IF(M14="","",M14-(M14-O14)/($O$9-$M$9)*($N$9-$M$9))</f>
        <v>28.592307692307692</v>
      </c>
      <c r="O14" s="328">
        <v>28.5</v>
      </c>
      <c r="P14" s="328">
        <v>28</v>
      </c>
      <c r="Q14" s="836">
        <f t="shared" si="1"/>
        <v>27.988</v>
      </c>
      <c r="R14" s="836">
        <f t="shared" si="2"/>
        <v>27.759999999999998</v>
      </c>
      <c r="S14" s="836">
        <f t="shared" si="3"/>
        <v>27.7</v>
      </c>
      <c r="T14" s="328">
        <v>27.4</v>
      </c>
      <c r="U14" s="328">
        <v>27</v>
      </c>
      <c r="V14" s="328">
        <v>26.3</v>
      </c>
      <c r="W14" s="328">
        <v>25.3</v>
      </c>
      <c r="X14" s="328">
        <v>23.9</v>
      </c>
      <c r="Y14" s="328">
        <v>22.2</v>
      </c>
      <c r="Z14" s="328">
        <v>20.100000000000001</v>
      </c>
      <c r="AA14" s="328">
        <v>17.8</v>
      </c>
      <c r="AB14" s="328">
        <v>15.3</v>
      </c>
      <c r="AC14" s="328" t="s">
        <v>555</v>
      </c>
      <c r="AD14" s="328" t="s">
        <v>555</v>
      </c>
      <c r="AE14" s="329" t="s">
        <v>555</v>
      </c>
    </row>
    <row r="15" spans="2:31" x14ac:dyDescent="0.2">
      <c r="B15" s="966"/>
      <c r="C15" s="1646"/>
      <c r="D15" s="1650"/>
      <c r="E15" s="1651"/>
      <c r="F15" s="1603" t="s">
        <v>385</v>
      </c>
      <c r="G15" s="1604"/>
      <c r="H15" s="1604"/>
      <c r="I15" s="1605"/>
      <c r="J15" s="334">
        <v>29.6</v>
      </c>
      <c r="K15" s="335">
        <v>29</v>
      </c>
      <c r="L15" s="335">
        <v>28.5</v>
      </c>
      <c r="M15" s="335">
        <v>27.8</v>
      </c>
      <c r="N15" s="836">
        <f>IF(M15="","",M15-(M15-O15)/($O$9-$M$9)*($N$9-$M$9))</f>
        <v>27.229230769230771</v>
      </c>
      <c r="O15" s="335">
        <v>27.1</v>
      </c>
      <c r="P15" s="335">
        <v>26.7</v>
      </c>
      <c r="Q15" s="837">
        <f t="shared" si="1"/>
        <v>26.687999999999999</v>
      </c>
      <c r="R15" s="837">
        <f t="shared" si="2"/>
        <v>26.46</v>
      </c>
      <c r="S15" s="837">
        <f t="shared" si="3"/>
        <v>26.4</v>
      </c>
      <c r="T15" s="335">
        <v>26.1</v>
      </c>
      <c r="U15" s="335">
        <v>25.7</v>
      </c>
      <c r="V15" s="335">
        <v>25.1</v>
      </c>
      <c r="W15" s="335">
        <v>24.6</v>
      </c>
      <c r="X15" s="335">
        <v>23</v>
      </c>
      <c r="Y15" s="335">
        <v>23.2</v>
      </c>
      <c r="Z15" s="335">
        <v>22.4</v>
      </c>
      <c r="AA15" s="335">
        <v>21.5</v>
      </c>
      <c r="AB15" s="335">
        <v>20.399999999999999</v>
      </c>
      <c r="AC15" s="335">
        <v>19.2</v>
      </c>
      <c r="AD15" s="335">
        <v>17.7</v>
      </c>
      <c r="AE15" s="336" t="s">
        <v>555</v>
      </c>
    </row>
    <row r="16" spans="2:31" x14ac:dyDescent="0.2">
      <c r="B16" s="966"/>
      <c r="C16" s="1646"/>
      <c r="D16" s="1650"/>
      <c r="E16" s="1651"/>
      <c r="F16" s="1603" t="s">
        <v>386</v>
      </c>
      <c r="G16" s="1604"/>
      <c r="H16" s="1604"/>
      <c r="I16" s="1605"/>
      <c r="J16" s="334">
        <v>31.6</v>
      </c>
      <c r="K16" s="335">
        <v>30.9</v>
      </c>
      <c r="L16" s="335">
        <v>30.4</v>
      </c>
      <c r="M16" s="335">
        <v>29.6</v>
      </c>
      <c r="N16" s="836">
        <f>IF(M16="","",M16-(M16-O16)/($O$9-$M$9)*($N$9-$M$9))</f>
        <v>29.110769230769233</v>
      </c>
      <c r="O16" s="335">
        <v>29</v>
      </c>
      <c r="P16" s="335">
        <v>28.5</v>
      </c>
      <c r="Q16" s="837">
        <f t="shared" si="1"/>
        <v>28.488</v>
      </c>
      <c r="R16" s="837">
        <f t="shared" si="2"/>
        <v>28.259999999999998</v>
      </c>
      <c r="S16" s="837">
        <f t="shared" si="3"/>
        <v>28.2</v>
      </c>
      <c r="T16" s="335">
        <v>27.9</v>
      </c>
      <c r="U16" s="335">
        <v>27.4</v>
      </c>
      <c r="V16" s="335">
        <v>26.9</v>
      </c>
      <c r="W16" s="335">
        <v>26.2</v>
      </c>
      <c r="X16" s="335">
        <v>25.5</v>
      </c>
      <c r="Y16" s="335">
        <v>24.8</v>
      </c>
      <c r="Z16" s="335">
        <v>23.9</v>
      </c>
      <c r="AA16" s="335">
        <v>23</v>
      </c>
      <c r="AB16" s="335">
        <v>21.8</v>
      </c>
      <c r="AC16" s="335">
        <v>20.5</v>
      </c>
      <c r="AD16" s="335">
        <v>18.899999999999999</v>
      </c>
      <c r="AE16" s="336" t="s">
        <v>555</v>
      </c>
    </row>
    <row r="17" spans="2:31" x14ac:dyDescent="0.2">
      <c r="B17" s="966"/>
      <c r="C17" s="1646"/>
      <c r="D17" s="1650"/>
      <c r="E17" s="1651"/>
      <c r="F17" s="1603" t="s">
        <v>387</v>
      </c>
      <c r="G17" s="1604"/>
      <c r="H17" s="1604"/>
      <c r="I17" s="1605"/>
      <c r="J17" s="334">
        <v>32.6</v>
      </c>
      <c r="K17" s="335">
        <v>31.9</v>
      </c>
      <c r="L17" s="335">
        <v>31.4</v>
      </c>
      <c r="M17" s="335">
        <v>30.6</v>
      </c>
      <c r="N17" s="836">
        <f>IF(M17="","",M17-(M17-O17)/($O$9-$M$9)*($N$9-$M$9))</f>
        <v>29.947692307692307</v>
      </c>
      <c r="O17" s="335">
        <v>29.8</v>
      </c>
      <c r="P17" s="335">
        <v>29.4</v>
      </c>
      <c r="Q17" s="837">
        <f t="shared" si="1"/>
        <v>29.387999999999998</v>
      </c>
      <c r="R17" s="837">
        <f t="shared" si="2"/>
        <v>29.16</v>
      </c>
      <c r="S17" s="837">
        <f t="shared" si="3"/>
        <v>29.1</v>
      </c>
      <c r="T17" s="335">
        <v>28.8</v>
      </c>
      <c r="U17" s="335">
        <v>28.3</v>
      </c>
      <c r="V17" s="335">
        <v>27.7</v>
      </c>
      <c r="W17" s="335">
        <v>27</v>
      </c>
      <c r="X17" s="335">
        <v>26.3</v>
      </c>
      <c r="Y17" s="335">
        <v>25.6</v>
      </c>
      <c r="Z17" s="335">
        <v>24.6</v>
      </c>
      <c r="AA17" s="335">
        <v>23.7</v>
      </c>
      <c r="AB17" s="335">
        <v>22.5</v>
      </c>
      <c r="AC17" s="335">
        <v>21.1</v>
      </c>
      <c r="AD17" s="335">
        <v>19.399999999999999</v>
      </c>
      <c r="AE17" s="336" t="s">
        <v>555</v>
      </c>
    </row>
    <row r="18" spans="2:31" x14ac:dyDescent="0.2">
      <c r="B18" s="966"/>
      <c r="C18" s="1646"/>
      <c r="D18" s="1650"/>
      <c r="E18" s="1651"/>
      <c r="F18" s="1603" t="s">
        <v>388</v>
      </c>
      <c r="G18" s="1604"/>
      <c r="H18" s="1604"/>
      <c r="I18" s="1605"/>
      <c r="J18" s="334">
        <v>32.9</v>
      </c>
      <c r="K18" s="335">
        <v>32.299999999999997</v>
      </c>
      <c r="L18" s="335">
        <v>31.7</v>
      </c>
      <c r="M18" s="335">
        <v>30.9</v>
      </c>
      <c r="N18" s="836">
        <f>IF(M18="","",M18-(M18-O18)/($O$9-$M$9)*($N$9-$M$9))</f>
        <v>30.247692307692308</v>
      </c>
      <c r="O18" s="335">
        <v>30.1</v>
      </c>
      <c r="P18" s="335">
        <v>29.7</v>
      </c>
      <c r="Q18" s="837">
        <f t="shared" si="1"/>
        <v>29.686</v>
      </c>
      <c r="R18" s="837">
        <f t="shared" si="2"/>
        <v>29.419999999999998</v>
      </c>
      <c r="S18" s="837">
        <f t="shared" si="3"/>
        <v>29.35</v>
      </c>
      <c r="T18" s="335">
        <v>29</v>
      </c>
      <c r="U18" s="335">
        <v>28.6</v>
      </c>
      <c r="V18" s="335">
        <v>28</v>
      </c>
      <c r="W18" s="335">
        <v>27.3</v>
      </c>
      <c r="X18" s="335">
        <v>26.1</v>
      </c>
      <c r="Y18" s="335">
        <v>24.7</v>
      </c>
      <c r="Z18" s="335">
        <v>22.7</v>
      </c>
      <c r="AA18" s="335">
        <v>20.399999999999999</v>
      </c>
      <c r="AB18" s="335">
        <v>18.2</v>
      </c>
      <c r="AC18" s="335">
        <v>15.5</v>
      </c>
      <c r="AD18" s="335">
        <v>12.7</v>
      </c>
      <c r="AE18" s="336" t="s">
        <v>555</v>
      </c>
    </row>
    <row r="19" spans="2:31" x14ac:dyDescent="0.2">
      <c r="B19" s="966"/>
      <c r="C19" s="1646"/>
      <c r="D19" s="1650"/>
      <c r="E19" s="1651"/>
      <c r="F19" s="1639" t="s">
        <v>389</v>
      </c>
      <c r="G19" s="1640"/>
      <c r="H19" s="1640"/>
      <c r="I19" s="1641"/>
      <c r="J19" s="334">
        <v>30.3</v>
      </c>
      <c r="K19" s="335">
        <v>29.7</v>
      </c>
      <c r="L19" s="335">
        <v>29.1</v>
      </c>
      <c r="M19" s="335">
        <v>28.3</v>
      </c>
      <c r="N19" s="836">
        <f>IF(M19="","",M19-(M19-O19)/($O$9-$M$9)*($N$9-$M$9))</f>
        <v>27.729230769230771</v>
      </c>
      <c r="O19" s="335">
        <v>27.6</v>
      </c>
      <c r="P19" s="335">
        <v>27</v>
      </c>
      <c r="Q19" s="837">
        <f>IF(P19="","",P19-(P19-T19)/($T$9-$P$9)*($Q$9-$P$9))</f>
        <v>26.99</v>
      </c>
      <c r="R19" s="837">
        <f>IF(P19="","",P19-(P19-T19)/($T$9-$P$9)*($R$9-$P$9))</f>
        <v>26.8</v>
      </c>
      <c r="S19" s="837">
        <f>IF(P19="","",P19-(P19-T19)/($T$9-$P$9)*($S$9-$P$9))</f>
        <v>26.75</v>
      </c>
      <c r="T19" s="335">
        <v>26.5</v>
      </c>
      <c r="U19" s="335">
        <v>25.8</v>
      </c>
      <c r="V19" s="335">
        <v>25.3</v>
      </c>
      <c r="W19" s="335">
        <v>24.8</v>
      </c>
      <c r="X19" s="335">
        <v>24.1</v>
      </c>
      <c r="Y19" s="335">
        <v>23.2</v>
      </c>
      <c r="Z19" s="335">
        <v>21.5</v>
      </c>
      <c r="AA19" s="335">
        <v>19.100000000000001</v>
      </c>
      <c r="AB19" s="335">
        <v>16.5</v>
      </c>
      <c r="AC19" s="335" t="s">
        <v>555</v>
      </c>
      <c r="AD19" s="335" t="s">
        <v>555</v>
      </c>
      <c r="AE19" s="336" t="s">
        <v>555</v>
      </c>
    </row>
    <row r="20" spans="2:31" ht="15.75" customHeight="1" thickBot="1" x14ac:dyDescent="0.25">
      <c r="B20" s="995"/>
      <c r="C20" s="1647"/>
      <c r="D20" s="1652"/>
      <c r="E20" s="1653"/>
      <c r="F20" s="1642" t="s">
        <v>390</v>
      </c>
      <c r="G20" s="1643"/>
      <c r="H20" s="1643"/>
      <c r="I20" s="1644"/>
      <c r="J20" s="337">
        <v>30.3</v>
      </c>
      <c r="K20" s="338">
        <v>29.7</v>
      </c>
      <c r="L20" s="338">
        <v>29.1</v>
      </c>
      <c r="M20" s="338">
        <v>28.3</v>
      </c>
      <c r="N20" s="1667">
        <f>IF(M20="","",M20-(M20-O20)/($O$9-$M$9)*($N$9-$M$9))</f>
        <v>27.647692307692306</v>
      </c>
      <c r="O20" s="338">
        <v>27.5</v>
      </c>
      <c r="P20" s="338">
        <v>27</v>
      </c>
      <c r="Q20" s="838">
        <f t="shared" si="1"/>
        <v>26.988</v>
      </c>
      <c r="R20" s="838">
        <f t="shared" si="2"/>
        <v>26.759999999999998</v>
      </c>
      <c r="S20" s="838">
        <f t="shared" si="3"/>
        <v>26.7</v>
      </c>
      <c r="T20" s="338">
        <v>26.4</v>
      </c>
      <c r="U20" s="338">
        <v>25.8</v>
      </c>
      <c r="V20" s="338">
        <v>25.3</v>
      </c>
      <c r="W20" s="338">
        <v>24.8</v>
      </c>
      <c r="X20" s="338">
        <v>24.1</v>
      </c>
      <c r="Y20" s="338">
        <v>23.5</v>
      </c>
      <c r="Z20" s="338">
        <v>22.8</v>
      </c>
      <c r="AA20" s="338">
        <v>22</v>
      </c>
      <c r="AB20" s="338">
        <v>21.2</v>
      </c>
      <c r="AC20" s="338">
        <v>20.2</v>
      </c>
      <c r="AD20" s="338">
        <v>18.100000000000001</v>
      </c>
      <c r="AE20" s="339">
        <v>18.100000000000001</v>
      </c>
    </row>
    <row r="21" spans="2:31" ht="15.75" thickBot="1" x14ac:dyDescent="0.3">
      <c r="Y21" s="1442" t="s">
        <v>391</v>
      </c>
      <c r="Z21" s="1443"/>
      <c r="AA21" s="1443"/>
      <c r="AB21" s="1443"/>
      <c r="AC21" s="1443"/>
      <c r="AD21" s="1443"/>
      <c r="AE21" s="1444"/>
    </row>
    <row r="22" spans="2:31" ht="15.75" thickBot="1" x14ac:dyDescent="0.3">
      <c r="B22" s="1597" t="s">
        <v>392</v>
      </c>
      <c r="C22" s="1598"/>
      <c r="D22" s="1598"/>
      <c r="E22" s="1598"/>
      <c r="F22" s="1599"/>
      <c r="H22" s="1597" t="s">
        <v>393</v>
      </c>
      <c r="I22" s="1598"/>
      <c r="J22" s="1598"/>
      <c r="K22" s="1598"/>
      <c r="L22" s="1599"/>
      <c r="O22" s="1597" t="s">
        <v>394</v>
      </c>
      <c r="P22" s="1598"/>
      <c r="Q22" s="1598"/>
      <c r="R22" s="1599"/>
      <c r="S22" s="835"/>
      <c r="T22" s="340"/>
      <c r="U22" s="340"/>
      <c r="V22" s="340"/>
      <c r="W22" s="340"/>
      <c r="X22" s="340"/>
      <c r="Z22" s="912" t="s">
        <v>395</v>
      </c>
      <c r="AA22" s="913"/>
      <c r="AB22" s="913"/>
      <c r="AC22" s="913"/>
      <c r="AD22" s="913"/>
      <c r="AE22" s="1472"/>
    </row>
    <row r="23" spans="2:31" x14ac:dyDescent="0.2">
      <c r="B23" s="1439" t="s">
        <v>396</v>
      </c>
      <c r="C23" s="1440"/>
      <c r="D23" s="341"/>
      <c r="E23" s="1440" t="s">
        <v>397</v>
      </c>
      <c r="F23" s="1441"/>
      <c r="H23" s="1439" t="s">
        <v>398</v>
      </c>
      <c r="I23" s="1440"/>
      <c r="J23" s="341"/>
      <c r="K23" s="1440" t="s">
        <v>399</v>
      </c>
      <c r="L23" s="1658"/>
      <c r="O23" s="1656" t="s">
        <v>400</v>
      </c>
      <c r="P23" s="1654"/>
      <c r="Q23" s="1654" t="s">
        <v>401</v>
      </c>
      <c r="R23" s="1655"/>
      <c r="S23" s="832"/>
      <c r="T23" s="15"/>
      <c r="U23" s="15"/>
      <c r="V23" s="15"/>
      <c r="W23" s="342"/>
      <c r="X23" s="342"/>
    </row>
    <row r="24" spans="2:31" ht="13.5" thickBot="1" x14ac:dyDescent="0.25">
      <c r="B24" s="1656" t="s">
        <v>402</v>
      </c>
      <c r="C24" s="1654"/>
      <c r="D24" s="15"/>
      <c r="E24" s="1654" t="s">
        <v>403</v>
      </c>
      <c r="F24" s="1655"/>
      <c r="H24" s="1656" t="s">
        <v>404</v>
      </c>
      <c r="I24" s="1654"/>
      <c r="J24" s="15"/>
      <c r="K24" s="1654" t="s">
        <v>405</v>
      </c>
      <c r="L24" s="1657"/>
      <c r="M24" s="15"/>
      <c r="N24" s="15"/>
      <c r="O24" s="1442" t="s">
        <v>201</v>
      </c>
      <c r="P24" s="1443"/>
      <c r="Q24" s="1443" t="s">
        <v>406</v>
      </c>
      <c r="R24" s="1444"/>
      <c r="S24" s="832"/>
      <c r="T24" s="15"/>
      <c r="U24" s="15"/>
      <c r="V24" s="15"/>
      <c r="W24" s="342"/>
    </row>
    <row r="25" spans="2:31" ht="13.5" thickBot="1" x14ac:dyDescent="0.25">
      <c r="B25" s="1656" t="s">
        <v>407</v>
      </c>
      <c r="C25" s="1654"/>
      <c r="D25" s="15"/>
      <c r="E25" s="1654" t="s">
        <v>408</v>
      </c>
      <c r="F25" s="1655"/>
      <c r="H25" s="1656" t="s">
        <v>409</v>
      </c>
      <c r="I25" s="1654"/>
      <c r="J25" s="15"/>
      <c r="K25" s="1654" t="s">
        <v>410</v>
      </c>
      <c r="L25" s="1657"/>
      <c r="M25" s="15"/>
      <c r="N25" s="15"/>
      <c r="T25" s="342"/>
      <c r="U25" s="342"/>
      <c r="V25" s="15"/>
      <c r="W25" s="342"/>
      <c r="X25" s="16"/>
      <c r="Y25" s="16"/>
      <c r="Z25" s="15"/>
      <c r="AA25" s="16"/>
      <c r="AB25" s="16"/>
    </row>
    <row r="26" spans="2:31" ht="15.75" thickBot="1" x14ac:dyDescent="0.3">
      <c r="B26" s="1442" t="s">
        <v>411</v>
      </c>
      <c r="C26" s="1443"/>
      <c r="D26" s="343"/>
      <c r="E26" s="1443" t="s">
        <v>412</v>
      </c>
      <c r="F26" s="1444"/>
      <c r="H26" s="1656" t="s">
        <v>413</v>
      </c>
      <c r="I26" s="1654"/>
      <c r="J26" s="15"/>
      <c r="K26" s="1659" t="s">
        <v>414</v>
      </c>
      <c r="L26" s="1657"/>
      <c r="M26" s="15"/>
      <c r="N26" s="15"/>
      <c r="O26" s="1597" t="s">
        <v>415</v>
      </c>
      <c r="P26" s="1598"/>
      <c r="Q26" s="1598"/>
      <c r="R26" s="1599"/>
      <c r="S26" s="835"/>
      <c r="T26" s="340"/>
      <c r="U26" s="340"/>
      <c r="V26" s="340"/>
      <c r="X26" s="342"/>
      <c r="Y26" s="342"/>
      <c r="Z26" s="15"/>
      <c r="AA26" s="342"/>
      <c r="AB26" s="342"/>
    </row>
    <row r="27" spans="2:31" ht="15.75" thickBot="1" x14ac:dyDescent="0.3">
      <c r="H27" s="1442" t="s">
        <v>214</v>
      </c>
      <c r="I27" s="1443"/>
      <c r="J27" s="343"/>
      <c r="K27" s="1660" t="s">
        <v>416</v>
      </c>
      <c r="L27" s="1661"/>
      <c r="M27" s="15"/>
      <c r="N27" s="15"/>
      <c r="O27" s="1439" t="s">
        <v>417</v>
      </c>
      <c r="P27" s="1440"/>
      <c r="Q27" s="1440" t="s">
        <v>418</v>
      </c>
      <c r="R27" s="1441"/>
      <c r="S27" s="832"/>
      <c r="T27" s="340"/>
      <c r="U27" s="15"/>
      <c r="V27" s="15"/>
      <c r="W27" s="340"/>
      <c r="X27" s="342"/>
      <c r="Y27" s="342"/>
      <c r="Z27" s="15"/>
      <c r="AA27" s="342"/>
      <c r="AB27" s="342"/>
    </row>
    <row r="28" spans="2:31" ht="15.75" thickBot="1" x14ac:dyDescent="0.3">
      <c r="B28" s="1597" t="s">
        <v>419</v>
      </c>
      <c r="C28" s="1598"/>
      <c r="D28" s="1598"/>
      <c r="E28" s="1598"/>
      <c r="F28" s="1599"/>
      <c r="J28" s="15"/>
      <c r="K28" s="15"/>
      <c r="L28" s="15"/>
      <c r="M28" s="15"/>
      <c r="N28" s="15"/>
      <c r="O28" s="1656" t="s">
        <v>420</v>
      </c>
      <c r="P28" s="1654"/>
      <c r="Q28" s="1654" t="s">
        <v>421</v>
      </c>
      <c r="R28" s="1655"/>
      <c r="S28" s="832"/>
      <c r="T28" s="342"/>
      <c r="U28" s="15"/>
      <c r="V28" s="15"/>
      <c r="W28" s="342"/>
      <c r="X28" s="342"/>
      <c r="Y28" s="342"/>
      <c r="Z28" s="15"/>
      <c r="AA28" s="342"/>
      <c r="AB28" s="342"/>
    </row>
    <row r="29" spans="2:31" ht="15.75" thickBot="1" x14ac:dyDescent="0.3">
      <c r="B29" s="1439" t="s">
        <v>422</v>
      </c>
      <c r="C29" s="1440"/>
      <c r="D29" s="341"/>
      <c r="E29" s="1440" t="s">
        <v>423</v>
      </c>
      <c r="F29" s="1441"/>
      <c r="H29" s="1597" t="s">
        <v>424</v>
      </c>
      <c r="I29" s="1598"/>
      <c r="J29" s="1598"/>
      <c r="K29" s="1598"/>
      <c r="L29" s="1599"/>
      <c r="M29" s="15"/>
      <c r="N29" s="15"/>
      <c r="O29" s="1656" t="s">
        <v>425</v>
      </c>
      <c r="P29" s="1654"/>
      <c r="Q29" s="1654" t="s">
        <v>426</v>
      </c>
      <c r="R29" s="1655"/>
      <c r="S29" s="832"/>
      <c r="T29" s="15"/>
      <c r="U29" s="15"/>
      <c r="V29" s="15"/>
      <c r="X29" s="342"/>
      <c r="Y29" s="342"/>
      <c r="Z29" s="15"/>
      <c r="AA29" s="342"/>
      <c r="AB29" s="342"/>
    </row>
    <row r="30" spans="2:31" ht="15" x14ac:dyDescent="0.25">
      <c r="B30" s="1656" t="s">
        <v>427</v>
      </c>
      <c r="C30" s="1654"/>
      <c r="D30" s="15"/>
      <c r="E30" s="1654" t="s">
        <v>428</v>
      </c>
      <c r="F30" s="1655"/>
      <c r="H30" s="1439" t="s">
        <v>51</v>
      </c>
      <c r="I30" s="1440"/>
      <c r="J30" s="341"/>
      <c r="K30" s="1440" t="s">
        <v>429</v>
      </c>
      <c r="L30" s="1441"/>
      <c r="M30" s="15"/>
      <c r="N30" s="15"/>
      <c r="O30" s="1656" t="s">
        <v>430</v>
      </c>
      <c r="P30" s="1654"/>
      <c r="Q30" s="1654" t="s">
        <v>431</v>
      </c>
      <c r="R30" s="1655"/>
      <c r="S30" s="832"/>
      <c r="T30" s="340"/>
      <c r="U30" s="15"/>
      <c r="V30" s="15"/>
      <c r="W30" s="340"/>
      <c r="X30" s="342"/>
      <c r="Y30" s="342"/>
      <c r="Z30" s="15"/>
      <c r="AA30" s="342"/>
      <c r="AB30" s="342"/>
    </row>
    <row r="31" spans="2:31" ht="13.5" thickBot="1" x14ac:dyDescent="0.25">
      <c r="B31" s="1656" t="s">
        <v>432</v>
      </c>
      <c r="C31" s="1654"/>
      <c r="D31" s="15"/>
      <c r="E31" s="1654" t="s">
        <v>433</v>
      </c>
      <c r="F31" s="1655"/>
      <c r="H31" s="1442" t="s">
        <v>434</v>
      </c>
      <c r="I31" s="1443"/>
      <c r="J31" s="343"/>
      <c r="K31" s="1443" t="s">
        <v>435</v>
      </c>
      <c r="L31" s="1444"/>
      <c r="M31" s="15"/>
      <c r="N31" s="15"/>
      <c r="O31" s="1656" t="s">
        <v>54</v>
      </c>
      <c r="P31" s="1654"/>
      <c r="Q31" s="1654" t="s">
        <v>436</v>
      </c>
      <c r="R31" s="1655"/>
      <c r="S31" s="832"/>
      <c r="T31" s="342"/>
      <c r="U31" s="15"/>
      <c r="V31" s="15"/>
      <c r="W31" s="342"/>
      <c r="X31" s="342"/>
      <c r="Y31" s="342"/>
      <c r="Z31" s="15"/>
      <c r="AA31" s="342"/>
      <c r="AB31" s="342"/>
    </row>
    <row r="32" spans="2:31" ht="13.5" thickBot="1" x14ac:dyDescent="0.25">
      <c r="B32" s="1656" t="s">
        <v>437</v>
      </c>
      <c r="C32" s="1654"/>
      <c r="D32" s="15"/>
      <c r="E32" s="1654" t="s">
        <v>438</v>
      </c>
      <c r="F32" s="1655"/>
      <c r="J32" s="15"/>
      <c r="K32" s="15"/>
      <c r="L32" s="15"/>
      <c r="M32" s="15"/>
      <c r="N32" s="15"/>
      <c r="O32" s="1656" t="s">
        <v>439</v>
      </c>
      <c r="P32" s="1654"/>
      <c r="Q32" s="1654" t="s">
        <v>440</v>
      </c>
      <c r="R32" s="1655"/>
      <c r="S32" s="832"/>
      <c r="T32" s="342"/>
      <c r="U32" s="15"/>
      <c r="V32" s="15"/>
      <c r="W32" s="342"/>
      <c r="X32" s="342"/>
    </row>
    <row r="33" spans="2:24" ht="15.75" thickBot="1" x14ac:dyDescent="0.3">
      <c r="B33" s="1656" t="s">
        <v>441</v>
      </c>
      <c r="C33" s="1654"/>
      <c r="D33" s="15"/>
      <c r="E33" s="1654" t="s">
        <v>442</v>
      </c>
      <c r="F33" s="1655"/>
      <c r="H33" s="1597" t="s">
        <v>443</v>
      </c>
      <c r="I33" s="1598"/>
      <c r="J33" s="1598"/>
      <c r="K33" s="1598"/>
      <c r="L33" s="1599"/>
      <c r="M33" s="15"/>
      <c r="N33" s="15"/>
      <c r="O33" s="1656" t="s">
        <v>444</v>
      </c>
      <c r="P33" s="1654"/>
      <c r="Q33" s="1654" t="s">
        <v>445</v>
      </c>
      <c r="R33" s="1655"/>
      <c r="S33" s="832"/>
      <c r="T33" s="15"/>
      <c r="U33" s="15"/>
      <c r="V33" s="15"/>
      <c r="X33" s="342"/>
    </row>
    <row r="34" spans="2:24" x14ac:dyDescent="0.2">
      <c r="B34" s="1656" t="s">
        <v>446</v>
      </c>
      <c r="C34" s="1654"/>
      <c r="D34" s="15"/>
      <c r="E34" s="1654" t="s">
        <v>447</v>
      </c>
      <c r="F34" s="1655"/>
      <c r="H34" s="1439" t="s">
        <v>448</v>
      </c>
      <c r="I34" s="1440"/>
      <c r="J34" s="341"/>
      <c r="K34" s="1440" t="s">
        <v>449</v>
      </c>
      <c r="L34" s="1441"/>
      <c r="M34" s="342"/>
      <c r="N34" s="342"/>
      <c r="O34" s="1656" t="s">
        <v>450</v>
      </c>
      <c r="P34" s="1654"/>
      <c r="Q34" s="1654" t="s">
        <v>451</v>
      </c>
      <c r="R34" s="1655"/>
      <c r="S34" s="832"/>
      <c r="T34" s="15"/>
      <c r="U34" s="15"/>
      <c r="V34" s="15"/>
    </row>
    <row r="35" spans="2:24" ht="13.5" thickBot="1" x14ac:dyDescent="0.25">
      <c r="B35" s="1656" t="s">
        <v>452</v>
      </c>
      <c r="C35" s="1654"/>
      <c r="D35" s="15"/>
      <c r="E35" s="1654" t="s">
        <v>453</v>
      </c>
      <c r="F35" s="1655"/>
      <c r="H35" s="1656" t="s">
        <v>454</v>
      </c>
      <c r="I35" s="1654"/>
      <c r="J35" s="15"/>
      <c r="K35" s="1663" t="s">
        <v>455</v>
      </c>
      <c r="L35" s="1664"/>
      <c r="O35" s="1442" t="s">
        <v>456</v>
      </c>
      <c r="P35" s="1443"/>
      <c r="Q35" s="343"/>
      <c r="R35" s="344"/>
      <c r="S35" s="15"/>
      <c r="T35" s="15"/>
      <c r="U35" s="15"/>
      <c r="V35" s="15"/>
    </row>
    <row r="36" spans="2:24" ht="15.75" thickBot="1" x14ac:dyDescent="0.3">
      <c r="B36" s="1656" t="s">
        <v>457</v>
      </c>
      <c r="C36" s="1654"/>
      <c r="D36" s="15"/>
      <c r="E36" s="1654" t="s">
        <v>458</v>
      </c>
      <c r="F36" s="1655"/>
      <c r="H36" s="1442" t="s">
        <v>459</v>
      </c>
      <c r="I36" s="1443"/>
      <c r="J36" s="343"/>
      <c r="K36" s="1665"/>
      <c r="L36" s="1666"/>
      <c r="M36" s="340"/>
      <c r="N36" s="340"/>
      <c r="U36" s="15"/>
      <c r="V36" s="15"/>
    </row>
    <row r="37" spans="2:24" ht="15" x14ac:dyDescent="0.25">
      <c r="B37" s="1656" t="s">
        <v>460</v>
      </c>
      <c r="C37" s="1654"/>
      <c r="D37" s="15"/>
      <c r="E37" s="1654" t="s">
        <v>461</v>
      </c>
      <c r="F37" s="1655"/>
      <c r="J37" s="15"/>
      <c r="O37" s="340"/>
      <c r="U37" s="15"/>
    </row>
    <row r="38" spans="2:24" ht="13.5" thickBot="1" x14ac:dyDescent="0.25">
      <c r="B38" s="1442" t="s">
        <v>462</v>
      </c>
      <c r="C38" s="1443"/>
      <c r="D38" s="343"/>
      <c r="E38" s="1662"/>
      <c r="F38" s="1661"/>
      <c r="J38" s="15"/>
      <c r="U38" s="15"/>
    </row>
    <row r="39" spans="2:24" ht="13.5" thickBot="1" x14ac:dyDescent="0.25">
      <c r="J39" s="15"/>
      <c r="U39" s="15"/>
    </row>
    <row r="40" spans="2:24" x14ac:dyDescent="0.2">
      <c r="B40" s="345"/>
      <c r="C40" s="346" t="s">
        <v>463</v>
      </c>
      <c r="D40" s="346" t="s">
        <v>464</v>
      </c>
      <c r="E40" s="347" t="s">
        <v>465</v>
      </c>
      <c r="J40" s="15"/>
      <c r="U40" s="15"/>
      <c r="W40" s="15"/>
    </row>
    <row r="41" spans="2:24" x14ac:dyDescent="0.2">
      <c r="B41" s="348" t="s">
        <v>466</v>
      </c>
      <c r="C41" s="349">
        <v>300</v>
      </c>
      <c r="D41" s="350">
        <v>350</v>
      </c>
      <c r="E41" s="351">
        <v>400</v>
      </c>
      <c r="T41" s="15"/>
      <c r="U41" s="15"/>
      <c r="V41" s="15"/>
    </row>
    <row r="42" spans="2:24" ht="13.5" thickBot="1" x14ac:dyDescent="0.25">
      <c r="B42" s="352" t="s">
        <v>467</v>
      </c>
      <c r="C42" s="353">
        <v>26.5</v>
      </c>
      <c r="D42" s="354">
        <f>C42-(((C42-E42)*(D41-C41))/(E41-C41))</f>
        <v>26.05</v>
      </c>
      <c r="E42" s="355">
        <v>25.6</v>
      </c>
      <c r="T42" s="15"/>
    </row>
  </sheetData>
  <mergeCells count="101">
    <mergeCell ref="B37:C37"/>
    <mergeCell ref="E37:F37"/>
    <mergeCell ref="B38:C38"/>
    <mergeCell ref="E38:F38"/>
    <mergeCell ref="B35:C35"/>
    <mergeCell ref="E35:F35"/>
    <mergeCell ref="Q34:R34"/>
    <mergeCell ref="H35:I35"/>
    <mergeCell ref="K35:L36"/>
    <mergeCell ref="O35:P35"/>
    <mergeCell ref="B36:C36"/>
    <mergeCell ref="E36:F36"/>
    <mergeCell ref="H36:I36"/>
    <mergeCell ref="B34:C34"/>
    <mergeCell ref="E34:F34"/>
    <mergeCell ref="H34:I34"/>
    <mergeCell ref="K34:L34"/>
    <mergeCell ref="O34:P34"/>
    <mergeCell ref="B32:C32"/>
    <mergeCell ref="E32:F32"/>
    <mergeCell ref="O32:P32"/>
    <mergeCell ref="Q32:R32"/>
    <mergeCell ref="B33:C33"/>
    <mergeCell ref="E33:F33"/>
    <mergeCell ref="H33:L33"/>
    <mergeCell ref="O33:P33"/>
    <mergeCell ref="Q33:R33"/>
    <mergeCell ref="Q30:R30"/>
    <mergeCell ref="B31:C31"/>
    <mergeCell ref="E31:F31"/>
    <mergeCell ref="H31:I31"/>
    <mergeCell ref="K31:L31"/>
    <mergeCell ref="O31:P31"/>
    <mergeCell ref="Q31:R31"/>
    <mergeCell ref="B30:C30"/>
    <mergeCell ref="E30:F30"/>
    <mergeCell ref="H30:I30"/>
    <mergeCell ref="K30:L30"/>
    <mergeCell ref="O30:P30"/>
    <mergeCell ref="O27:P27"/>
    <mergeCell ref="Q27:R27"/>
    <mergeCell ref="B28:F28"/>
    <mergeCell ref="O28:P28"/>
    <mergeCell ref="Q28:R28"/>
    <mergeCell ref="B29:C29"/>
    <mergeCell ref="E29:F29"/>
    <mergeCell ref="H29:L29"/>
    <mergeCell ref="O29:P29"/>
    <mergeCell ref="Q29:R29"/>
    <mergeCell ref="B25:C25"/>
    <mergeCell ref="E25:F25"/>
    <mergeCell ref="H25:I25"/>
    <mergeCell ref="K25:L25"/>
    <mergeCell ref="B26:C26"/>
    <mergeCell ref="E26:F26"/>
    <mergeCell ref="H26:I26"/>
    <mergeCell ref="K26:L26"/>
    <mergeCell ref="H27:I27"/>
    <mergeCell ref="K27:L27"/>
    <mergeCell ref="F17:I17"/>
    <mergeCell ref="F18:I18"/>
    <mergeCell ref="F10:I10"/>
    <mergeCell ref="F11:I11"/>
    <mergeCell ref="F12:I12"/>
    <mergeCell ref="Q23:R23"/>
    <mergeCell ref="B24:C24"/>
    <mergeCell ref="E24:F24"/>
    <mergeCell ref="H24:I24"/>
    <mergeCell ref="K24:L24"/>
    <mergeCell ref="O24:P24"/>
    <mergeCell ref="Q24:R24"/>
    <mergeCell ref="B23:C23"/>
    <mergeCell ref="E23:F23"/>
    <mergeCell ref="H23:I23"/>
    <mergeCell ref="K23:L23"/>
    <mergeCell ref="O23:P23"/>
    <mergeCell ref="O22:R22"/>
    <mergeCell ref="O26:R26"/>
    <mergeCell ref="N3:N4"/>
    <mergeCell ref="Q3:Q4"/>
    <mergeCell ref="R3:R4"/>
    <mergeCell ref="F13:I13"/>
    <mergeCell ref="F14:I14"/>
    <mergeCell ref="F15:I15"/>
    <mergeCell ref="B5:AE6"/>
    <mergeCell ref="B7:B9"/>
    <mergeCell ref="C7:C9"/>
    <mergeCell ref="D7:E9"/>
    <mergeCell ref="F7:I9"/>
    <mergeCell ref="J7:AE7"/>
    <mergeCell ref="J8:AE8"/>
    <mergeCell ref="F19:I19"/>
    <mergeCell ref="F20:I20"/>
    <mergeCell ref="Y21:AE21"/>
    <mergeCell ref="B22:F22"/>
    <mergeCell ref="H22:L22"/>
    <mergeCell ref="Z22:AE22"/>
    <mergeCell ref="B10:B20"/>
    <mergeCell ref="C10:C20"/>
    <mergeCell ref="D10:E20"/>
    <mergeCell ref="F16:I16"/>
  </mergeCells>
  <pageMargins left="0.7" right="0.7" top="0.75" bottom="0.75" header="0.3" footer="0.3"/>
  <ignoredErrors>
    <ignoredError sqref="N13 N11"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defaultRowHeight="12.75" x14ac:dyDescent="0.2"/>
  <sheetData>
    <row r="1" spans="1:9" x14ac:dyDescent="0.2">
      <c r="A1" t="s">
        <v>328</v>
      </c>
      <c r="B1" t="s">
        <v>329</v>
      </c>
    </row>
    <row r="3" spans="1:9" x14ac:dyDescent="0.2">
      <c r="B3" t="s">
        <v>319</v>
      </c>
      <c r="D3" t="s">
        <v>321</v>
      </c>
      <c r="F3" t="s">
        <v>324</v>
      </c>
      <c r="I3" t="s">
        <v>326</v>
      </c>
    </row>
    <row r="4" spans="1:9" x14ac:dyDescent="0.2">
      <c r="B4" t="s">
        <v>320</v>
      </c>
      <c r="D4" t="s">
        <v>322</v>
      </c>
      <c r="F4" t="s">
        <v>324</v>
      </c>
      <c r="I4" t="s">
        <v>326</v>
      </c>
    </row>
    <row r="5" spans="1:9" x14ac:dyDescent="0.2">
      <c r="B5" t="s">
        <v>340</v>
      </c>
    </row>
    <row r="6" spans="1:9" x14ac:dyDescent="0.2">
      <c r="B6" t="s">
        <v>339</v>
      </c>
      <c r="D6" t="s">
        <v>323</v>
      </c>
    </row>
    <row r="7" spans="1:9" x14ac:dyDescent="0.2">
      <c r="B7" t="s">
        <v>325</v>
      </c>
      <c r="I7" t="s">
        <v>327</v>
      </c>
    </row>
    <row r="8" spans="1:9" x14ac:dyDescent="0.2">
      <c r="B8" t="s">
        <v>330</v>
      </c>
      <c r="I8" t="s">
        <v>331</v>
      </c>
    </row>
    <row r="9" spans="1:9" x14ac:dyDescent="0.2">
      <c r="B9" t="s">
        <v>334</v>
      </c>
      <c r="I9" t="s">
        <v>335</v>
      </c>
    </row>
    <row r="10" spans="1:9" x14ac:dyDescent="0.2">
      <c r="B10" t="s">
        <v>333</v>
      </c>
      <c r="I10" t="s">
        <v>335</v>
      </c>
    </row>
    <row r="11" spans="1:9" x14ac:dyDescent="0.2">
      <c r="B11" s="304" t="s">
        <v>332</v>
      </c>
      <c r="I11" t="s">
        <v>335</v>
      </c>
    </row>
    <row r="12" spans="1:9" x14ac:dyDescent="0.2">
      <c r="B12" t="s">
        <v>336</v>
      </c>
      <c r="I12" t="s">
        <v>338</v>
      </c>
    </row>
    <row r="13" spans="1:9" x14ac:dyDescent="0.2">
      <c r="B13" t="s">
        <v>337</v>
      </c>
      <c r="I13" t="s">
        <v>338</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ASME Sm</vt:lpstr>
      <vt:lpstr>ASME Sy</vt:lpstr>
      <vt:lpstr>ASME Su</vt:lpstr>
      <vt:lpstr>ASME S</vt:lpstr>
      <vt:lpstr>Moduli Of Elasticity</vt:lpstr>
      <vt:lpstr>Sheet1</vt:lpstr>
      <vt:lpstr>'ASME S'!Print_Area</vt:lpstr>
      <vt:lpstr>'ASME Su'!Print_Area</vt:lpstr>
      <vt:lpstr>'ASME Sy'!Print_Area</vt:lpstr>
    </vt:vector>
  </TitlesOfParts>
  <Company>Lisega,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miller-eng</dc:creator>
  <cp:lastModifiedBy>adcox-eng</cp:lastModifiedBy>
  <cp:lastPrinted>2014-03-13T20:11:07Z</cp:lastPrinted>
  <dcterms:created xsi:type="dcterms:W3CDTF">2008-03-11T18:54:27Z</dcterms:created>
  <dcterms:modified xsi:type="dcterms:W3CDTF">2017-02-28T12:24:17Z</dcterms:modified>
</cp:coreProperties>
</file>