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通信技术专业\竞赛\2021竞赛\5G全网建设技术\IUV材料\"/>
    </mc:Choice>
  </mc:AlternateContent>
  <bookViews>
    <workbookView xWindow="2010" yWindow="14340" windowWidth="21600" windowHeight="11385"/>
  </bookViews>
  <sheets>
    <sheet name="NSA与SAIP地址规划表" sheetId="1" r:id="rId1"/>
    <sheet name="小区参数配置" sheetId="3" r:id="rId2"/>
    <sheet name="5G频段指示表" sheetId="4" r:id="rId3"/>
    <sheet name="频点计算" sheetId="8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H7" i="8"/>
  <c r="K7" i="8"/>
  <c r="H8" i="8"/>
  <c r="K8" i="8"/>
  <c r="H9" i="8"/>
  <c r="K9" i="8"/>
  <c r="H10" i="8"/>
  <c r="K10" i="8"/>
  <c r="K14" i="8" s="1"/>
  <c r="K15" i="8" s="1"/>
  <c r="H11" i="8"/>
  <c r="K11" i="8"/>
  <c r="H14" i="8" l="1"/>
  <c r="H15" i="8"/>
</calcChain>
</file>

<file path=xl/sharedStrings.xml><?xml version="1.0" encoding="utf-8"?>
<sst xmlns="http://schemas.openxmlformats.org/spreadsheetml/2006/main" count="585" uniqueCount="241">
  <si>
    <t>建安市B站点机房</t>
  </si>
  <si>
    <t>BBU</t>
  </si>
  <si>
    <t>MME</t>
  </si>
  <si>
    <t>HSS</t>
  </si>
  <si>
    <t>SLOT7</t>
  </si>
  <si>
    <t>物理接口1</t>
  </si>
  <si>
    <t>S10  GTP-C</t>
  </si>
  <si>
    <t>S6A SIGTRAN</t>
  </si>
  <si>
    <t>DU</t>
  </si>
  <si>
    <t>S11  GTP-C</t>
  </si>
  <si>
    <t>S6A</t>
  </si>
  <si>
    <t>PTN</t>
  </si>
  <si>
    <t>S1-MME</t>
  </si>
  <si>
    <t>CUCP</t>
  </si>
  <si>
    <t>ODF</t>
  </si>
  <si>
    <t>SGW</t>
  </si>
  <si>
    <t>PGW</t>
  </si>
  <si>
    <t>CUUP</t>
  </si>
  <si>
    <t>承载网</t>
  </si>
  <si>
    <t>S5/S8 GTP-C</t>
  </si>
  <si>
    <t>S5/S8 GTP-U</t>
  </si>
  <si>
    <t>S11   GTP-C</t>
  </si>
  <si>
    <t>S1-U  GTP-U</t>
  </si>
  <si>
    <t>5G NR小区</t>
  </si>
  <si>
    <t>移动网络号MNC</t>
  </si>
  <si>
    <t>网络模式</t>
  </si>
  <si>
    <t>AAU频段</t>
  </si>
  <si>
    <t>SA</t>
  </si>
  <si>
    <t>3400-3800MHZ</t>
  </si>
  <si>
    <t>0.1dbm</t>
  </si>
  <si>
    <t>DU小区</t>
  </si>
  <si>
    <t>小区ID</t>
  </si>
  <si>
    <t>TAC</t>
  </si>
  <si>
    <t>PCI</t>
  </si>
  <si>
    <t>频段</t>
  </si>
  <si>
    <t>中心载频</t>
  </si>
  <si>
    <t>下行Point A</t>
  </si>
  <si>
    <t>上行Point A</t>
  </si>
  <si>
    <t>系统带宽</t>
  </si>
  <si>
    <t>SSB测量频点</t>
  </si>
  <si>
    <t>测量子载波间隔</t>
  </si>
  <si>
    <t>系统子载波间隔</t>
  </si>
  <si>
    <t>小区RE参考功率</t>
  </si>
  <si>
    <t>UE最大发射功率</t>
  </si>
  <si>
    <t>实际频段</t>
  </si>
  <si>
    <t>小区1</t>
  </si>
  <si>
    <t>小区2</t>
  </si>
  <si>
    <t>小区3</t>
  </si>
  <si>
    <t>LTE  BBU小区</t>
  </si>
  <si>
    <t>移动国家号MCC</t>
  </si>
  <si>
    <t>小区</t>
  </si>
  <si>
    <t>小区标识</t>
  </si>
  <si>
    <t>频段指示</t>
  </si>
  <si>
    <t>带宽</t>
  </si>
  <si>
    <t>小区参考功率</t>
  </si>
  <si>
    <t>5G频段指示表</t>
  </si>
  <si>
    <t>ΔFRaster</t>
  </si>
  <si>
    <t>上行PointA频点范围</t>
  </si>
  <si>
    <t>下行PointA频点范围</t>
  </si>
  <si>
    <t>SSB测量子载波指示表</t>
  </si>
  <si>
    <t>n1</t>
  </si>
  <si>
    <t>384000 – &lt;20&gt; – 396000</t>
  </si>
  <si>
    <t>422000 – &lt;20&gt; – 434000</t>
  </si>
  <si>
    <r>
      <rPr>
        <b/>
        <sz val="9"/>
        <color theme="1"/>
        <rFont val="Arial"/>
        <family val="2"/>
      </rPr>
      <t xml:space="preserve">NR </t>
    </r>
    <r>
      <rPr>
        <b/>
        <i/>
        <sz val="9"/>
        <color theme="1"/>
        <rFont val="Arial"/>
        <family val="2"/>
      </rPr>
      <t>operating band</t>
    </r>
  </si>
  <si>
    <t>SS Block SCS</t>
  </si>
  <si>
    <t>SS Block pattern</t>
  </si>
  <si>
    <t>Range of GSCN</t>
  </si>
  <si>
    <t>n3</t>
  </si>
  <si>
    <t>342000 – &lt;20&gt; – 357000</t>
  </si>
  <si>
    <t>361000 – &lt;20&gt; – 376000</t>
  </si>
  <si>
    <t>(note)</t>
  </si>
  <si>
    <t>(First – &lt;Step size&gt; – Last)</t>
  </si>
  <si>
    <t>n41</t>
  </si>
  <si>
    <t>499200 – &lt;3&gt; – 537999</t>
  </si>
  <si>
    <t>15 kHz</t>
  </si>
  <si>
    <t>Case A</t>
  </si>
  <si>
    <t>5279 – &lt;1&gt; – 5419</t>
  </si>
  <si>
    <t>499200 – &lt;6&gt; – 537996</t>
  </si>
  <si>
    <t>4517 – &lt;1&gt; – 4693</t>
  </si>
  <si>
    <t>n77</t>
  </si>
  <si>
    <t>620000 – &lt;1&gt; – 680000</t>
  </si>
  <si>
    <t>6246 – &lt;3&gt; – 6717</t>
  </si>
  <si>
    <t>620000 – &lt;2&gt; – 680000</t>
  </si>
  <si>
    <t>30 kHz</t>
  </si>
  <si>
    <t>Case C</t>
  </si>
  <si>
    <t>6252 – &lt;3&gt; – 6714</t>
  </si>
  <si>
    <t>n78</t>
  </si>
  <si>
    <t>620000 – &lt;1&gt; – 653333</t>
  </si>
  <si>
    <t>7711 – &lt;1&gt; – 8329</t>
  </si>
  <si>
    <t>620000 – &lt;2&gt; – 653332</t>
  </si>
  <si>
    <t>7711 – &lt;1&gt; – 8051</t>
  </si>
  <si>
    <t>n79</t>
  </si>
  <si>
    <t>693334 – &lt;1&gt; – 733333</t>
  </si>
  <si>
    <t>8480 – &lt;16&gt; – 8880</t>
  </si>
  <si>
    <t>693334 – &lt;2&gt; – 733332</t>
  </si>
  <si>
    <r>
      <rPr>
        <b/>
        <sz val="14"/>
        <color theme="1"/>
        <rFont val="Arial"/>
        <family val="2"/>
      </rPr>
      <t>ΔF</t>
    </r>
    <r>
      <rPr>
        <b/>
        <vertAlign val="subscript"/>
        <sz val="14"/>
        <color theme="1"/>
        <rFont val="Arial"/>
        <family val="2"/>
      </rPr>
      <t>Global</t>
    </r>
    <r>
      <rPr>
        <b/>
        <sz val="14"/>
        <color theme="1"/>
        <rFont val="Arial"/>
        <family val="2"/>
      </rPr>
      <t xml:space="preserve"> (kHz)</t>
    </r>
  </si>
  <si>
    <r>
      <rPr>
        <b/>
        <sz val="14"/>
        <color theme="1"/>
        <rFont val="宋体"/>
        <family val="3"/>
        <charset val="134"/>
        <scheme val="minor"/>
      </rPr>
      <t>N</t>
    </r>
    <r>
      <rPr>
        <b/>
        <vertAlign val="subscript"/>
        <sz val="14"/>
        <color theme="1"/>
        <rFont val="Arial"/>
        <family val="2"/>
      </rPr>
      <t>REF-Offs</t>
    </r>
  </si>
  <si>
    <r>
      <rPr>
        <b/>
        <sz val="14"/>
        <color theme="1"/>
        <rFont val="Arial"/>
        <family val="2"/>
      </rPr>
      <t>F</t>
    </r>
    <r>
      <rPr>
        <b/>
        <vertAlign val="subscript"/>
        <sz val="14"/>
        <color theme="1"/>
        <rFont val="Arial"/>
        <family val="2"/>
      </rPr>
      <t>REF-Offs</t>
    </r>
    <r>
      <rPr>
        <b/>
        <sz val="14"/>
        <color theme="1"/>
        <rFont val="Arial"/>
        <family val="2"/>
      </rPr>
      <t xml:space="preserve"> (KHz)</t>
    </r>
  </si>
  <si>
    <t>Range of frequencies (MHz)</t>
  </si>
  <si>
    <t>0 – 599999</t>
  </si>
  <si>
    <t>0 – 3000</t>
  </si>
  <si>
    <t>600000 – 2016666</t>
  </si>
  <si>
    <t>3000 – 24250</t>
  </si>
  <si>
    <t>2016667 – 3279165</t>
  </si>
  <si>
    <t>24250 – 100000</t>
  </si>
  <si>
    <t>NSA与SA</t>
  </si>
  <si>
    <r>
      <rPr>
        <b/>
        <sz val="9"/>
        <color theme="1"/>
        <rFont val="Arial"/>
        <family val="2"/>
      </rPr>
      <t>ΔF</t>
    </r>
    <r>
      <rPr>
        <b/>
        <vertAlign val="subscript"/>
        <sz val="9"/>
        <color theme="1"/>
        <rFont val="Arial"/>
        <family val="2"/>
      </rPr>
      <t>Global</t>
    </r>
    <r>
      <rPr>
        <b/>
        <sz val="9"/>
        <color theme="1"/>
        <rFont val="Arial"/>
        <family val="2"/>
      </rPr>
      <t xml:space="preserve"> (kHz)</t>
    </r>
  </si>
  <si>
    <t>RB为奇数时</t>
  </si>
  <si>
    <t>RB为偶数时</t>
  </si>
  <si>
    <t>NR中心频点所在的RB</t>
  </si>
  <si>
    <r>
      <rPr>
        <sz val="11"/>
        <color theme="1"/>
        <rFont val="宋体"/>
        <family val="3"/>
        <charset val="134"/>
        <scheme val="minor"/>
      </rPr>
      <t>N</t>
    </r>
    <r>
      <rPr>
        <vertAlign val="subscript"/>
        <sz val="11"/>
        <color theme="1"/>
        <rFont val="宋体"/>
        <family val="3"/>
        <charset val="134"/>
        <scheme val="minor"/>
      </rPr>
      <t>RB</t>
    </r>
    <r>
      <rPr>
        <sz val="11"/>
        <color theme="1"/>
        <rFont val="宋体"/>
        <family val="3"/>
        <charset val="134"/>
        <scheme val="minor"/>
      </rPr>
      <t>/2向下取证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</si>
  <si>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vertAlign val="subscript"/>
        <sz val="11"/>
        <color theme="1"/>
        <rFont val="宋体"/>
        <family val="3"/>
        <charset val="134"/>
        <scheme val="minor"/>
      </rPr>
      <t>RB</t>
    </r>
    <r>
      <rPr>
        <sz val="11"/>
        <color theme="1"/>
        <rFont val="宋体"/>
        <family val="3"/>
        <charset val="134"/>
        <scheme val="minor"/>
      </rPr>
      <t>/2</t>
    </r>
  </si>
  <si>
    <t>NR中心频点所在的中心RB的子载波编号</t>
  </si>
  <si>
    <t>PointA频点公式</t>
  </si>
  <si>
    <t>绝对频点与实际频点转换关系</t>
  </si>
  <si>
    <r>
      <rPr>
        <b/>
        <sz val="9"/>
        <color theme="1"/>
        <rFont val="Arial"/>
        <family val="2"/>
      </rPr>
      <t>F</t>
    </r>
    <r>
      <rPr>
        <b/>
        <vertAlign val="subscript"/>
        <sz val="9"/>
        <color theme="1"/>
        <rFont val="Arial"/>
        <family val="2"/>
      </rPr>
      <t>REF-Offs</t>
    </r>
    <r>
      <rPr>
        <b/>
        <sz val="9"/>
        <color theme="1"/>
        <rFont val="Arial"/>
        <family val="2"/>
      </rPr>
      <t xml:space="preserve"> (MHz)</t>
    </r>
  </si>
  <si>
    <r>
      <rPr>
        <b/>
        <sz val="9"/>
        <color theme="1"/>
        <rFont val="Arial"/>
        <family val="2"/>
      </rPr>
      <t>N</t>
    </r>
    <r>
      <rPr>
        <b/>
        <vertAlign val="subscript"/>
        <sz val="9"/>
        <color theme="1"/>
        <rFont val="Arial"/>
        <family val="2"/>
      </rPr>
      <t>REF-Offs</t>
    </r>
  </si>
  <si>
    <r>
      <rPr>
        <b/>
        <sz val="9"/>
        <color theme="1"/>
        <rFont val="Arial"/>
        <family val="2"/>
      </rPr>
      <t>Range of N</t>
    </r>
    <r>
      <rPr>
        <b/>
        <vertAlign val="subscript"/>
        <sz val="9"/>
        <color theme="1"/>
        <rFont val="Arial"/>
        <family val="2"/>
      </rPr>
      <t>REF</t>
    </r>
  </si>
  <si>
    <t>FREF</t>
  </si>
  <si>
    <t>NR实际频点</t>
  </si>
  <si>
    <t>NREF</t>
  </si>
  <si>
    <t>NR-ARFCN绝对频点号</t>
  </si>
  <si>
    <t>128.2.1.10/32</t>
    <phoneticPr fontId="25" type="noConversion"/>
  </si>
  <si>
    <t>128.2.1.6/32</t>
    <phoneticPr fontId="25" type="noConversion"/>
  </si>
  <si>
    <t>128.2.1.1/32</t>
    <phoneticPr fontId="25" type="noConversion"/>
  </si>
  <si>
    <t>192.168.1.1/24</t>
    <phoneticPr fontId="25" type="noConversion"/>
  </si>
  <si>
    <t>192.168.1.3/24</t>
    <phoneticPr fontId="25" type="noConversion"/>
  </si>
  <si>
    <t>192.168.1.2/24</t>
    <phoneticPr fontId="25" type="noConversion"/>
  </si>
  <si>
    <t>192.168.1.4/24</t>
    <phoneticPr fontId="25" type="noConversion"/>
  </si>
  <si>
    <t>128.3.3.5/32</t>
    <phoneticPr fontId="25" type="noConversion"/>
  </si>
  <si>
    <t>128.3.3.8/32</t>
    <phoneticPr fontId="25" type="noConversion"/>
  </si>
  <si>
    <t>128.3.3.10/32</t>
    <phoneticPr fontId="25" type="noConversion"/>
  </si>
  <si>
    <t>128.3.3.1/32</t>
    <phoneticPr fontId="25" type="noConversion"/>
  </si>
  <si>
    <t>128.4.4.5/32</t>
    <phoneticPr fontId="25" type="noConversion"/>
  </si>
  <si>
    <t>128.4.4.8/32</t>
    <phoneticPr fontId="25" type="noConversion"/>
  </si>
  <si>
    <t>128.5.2.6/32</t>
    <phoneticPr fontId="25" type="noConversion"/>
  </si>
  <si>
    <t>SW                   192.168.1.10/24</t>
    <phoneticPr fontId="25" type="noConversion"/>
  </si>
  <si>
    <t>128.1.1.10/24-128.1.1.1/24</t>
    <phoneticPr fontId="25" type="noConversion"/>
  </si>
  <si>
    <t>XGEI接口地址3</t>
  </si>
  <si>
    <t>服务端地址</t>
  </si>
  <si>
    <t>XGEI接口地址2</t>
  </si>
  <si>
    <t>70.1.1.1/30</t>
  </si>
  <si>
    <t>客户端地址</t>
  </si>
  <si>
    <t>107.1.1.1/30</t>
  </si>
  <si>
    <t>XGEI接口地址1</t>
  </si>
  <si>
    <t>60.1.1.1/30</t>
  </si>
  <si>
    <t>N4接口地址</t>
  </si>
  <si>
    <t>loopback</t>
  </si>
  <si>
    <t>PCF</t>
  </si>
  <si>
    <t>SMF</t>
  </si>
  <si>
    <t>50.1.1.1/30</t>
  </si>
  <si>
    <t>loop back</t>
  </si>
  <si>
    <t>105.1.1.1/30</t>
  </si>
  <si>
    <t>40.1.1.1/30</t>
  </si>
  <si>
    <t>N3接口地址</t>
  </si>
  <si>
    <t>用户面</t>
  </si>
  <si>
    <t>NRF</t>
  </si>
  <si>
    <t>UPF</t>
  </si>
  <si>
    <t>103.1.1.1/30</t>
  </si>
  <si>
    <t>UDM</t>
  </si>
  <si>
    <t xml:space="preserve">SW                   </t>
  </si>
  <si>
    <t>40.40.40.40/24  CUCP:4</t>
  </si>
  <si>
    <t>101.1.1.1/30</t>
  </si>
  <si>
    <t>NSSF</t>
  </si>
  <si>
    <t>SPN</t>
  </si>
  <si>
    <t>30.1.1.1/30</t>
  </si>
  <si>
    <t>N2接口地址</t>
  </si>
  <si>
    <t>控制面</t>
  </si>
  <si>
    <t xml:space="preserve">30.30.30.30/24 CUUP:3 </t>
  </si>
  <si>
    <t>90.1.1.1/30</t>
  </si>
  <si>
    <t>10.1.1.1/30</t>
  </si>
  <si>
    <t>AUSF</t>
  </si>
  <si>
    <t>AMF</t>
  </si>
  <si>
    <t>PLMN</t>
  </si>
  <si>
    <t>基站标识</t>
  </si>
  <si>
    <t>DU管理</t>
  </si>
  <si>
    <t>TDD</t>
  </si>
  <si>
    <t>RRU频段</t>
  </si>
  <si>
    <t>移动国家吗MCC</t>
  </si>
  <si>
    <t>制式</t>
  </si>
  <si>
    <t>基站标示</t>
  </si>
  <si>
    <t>NR网元管理</t>
  </si>
  <si>
    <t>OPTION2兴城市核心网IP规划</t>
    <phoneticPr fontId="25" type="noConversion"/>
  </si>
  <si>
    <t>Option4a四水市核心网IP规划</t>
    <phoneticPr fontId="25" type="noConversion"/>
  </si>
  <si>
    <t>11.1.1.10/24-128.1.1.1/24</t>
    <phoneticPr fontId="25" type="noConversion"/>
  </si>
  <si>
    <t>12.1.1.20/24</t>
    <phoneticPr fontId="25" type="noConversion"/>
  </si>
  <si>
    <t>13.1.1.30/24</t>
    <phoneticPr fontId="25" type="noConversion"/>
  </si>
  <si>
    <t>14.1.1.40/24</t>
    <phoneticPr fontId="25" type="noConversion"/>
  </si>
  <si>
    <t>3X建安市无线网参数规划</t>
    <phoneticPr fontId="25" type="noConversion"/>
  </si>
  <si>
    <t>OPTION2兴城市无线参数规划</t>
    <phoneticPr fontId="25" type="noConversion"/>
  </si>
  <si>
    <t>4a四水市无线网参数规划</t>
    <phoneticPr fontId="25" type="noConversion"/>
  </si>
  <si>
    <t>3X建安市核心网IP规划</t>
    <phoneticPr fontId="25" type="noConversion"/>
  </si>
  <si>
    <t>兴城B站点机房</t>
    <phoneticPr fontId="25" type="noConversion"/>
  </si>
  <si>
    <t>四水A站点机房</t>
    <phoneticPr fontId="25" type="noConversion"/>
  </si>
  <si>
    <t>课后练习：建安C站点机房参数规划</t>
    <phoneticPr fontId="25" type="noConversion"/>
  </si>
  <si>
    <t>18.1.1.10/24-128.1.1.1/24</t>
    <phoneticPr fontId="25" type="noConversion"/>
  </si>
  <si>
    <t>19.1.1.20/24</t>
    <phoneticPr fontId="25" type="noConversion"/>
  </si>
  <si>
    <t>20.1.1.30/24</t>
    <phoneticPr fontId="25" type="noConversion"/>
  </si>
  <si>
    <t>21.1.1.40/24</t>
    <phoneticPr fontId="25" type="noConversion"/>
  </si>
  <si>
    <r>
      <rPr>
        <sz val="11"/>
        <color theme="1"/>
        <rFont val="宋体"/>
        <family val="3"/>
        <charset val="134"/>
        <scheme val="minor"/>
      </rPr>
      <t>FREF = F</t>
    </r>
    <r>
      <rPr>
        <sz val="6"/>
        <color theme="1"/>
        <rFont val="宋体"/>
        <family val="3"/>
        <charset val="134"/>
        <scheme val="minor"/>
      </rPr>
      <t>REF-Offs</t>
    </r>
    <r>
      <rPr>
        <sz val="11"/>
        <color theme="1"/>
        <rFont val="宋体"/>
        <family val="3"/>
        <charset val="134"/>
        <scheme val="minor"/>
      </rPr>
      <t xml:space="preserve"> + ΔFGlobal (NREF – N</t>
    </r>
    <r>
      <rPr>
        <sz val="6"/>
        <color theme="1"/>
        <rFont val="宋体"/>
        <family val="3"/>
        <charset val="134"/>
        <scheme val="minor"/>
      </rPr>
      <t>REF-Offs</t>
    </r>
    <r>
      <rPr>
        <sz val="11"/>
        <color theme="1"/>
        <rFont val="宋体"/>
        <family val="3"/>
        <charset val="134"/>
        <scheme val="minor"/>
      </rPr>
      <t>)</t>
    </r>
  </si>
  <si>
    <t>实际频点公式</t>
  </si>
  <si>
    <r>
      <t>[ ΔFGlobal* (</t>
    </r>
    <r>
      <rPr>
        <sz val="11"/>
        <color theme="1"/>
        <rFont val="宋体"/>
        <family val="3"/>
        <charset val="134"/>
      </rPr>
      <t>中心载频</t>
    </r>
    <r>
      <rPr>
        <sz val="11"/>
        <color theme="1"/>
        <rFont val="Arial"/>
        <family val="2"/>
      </rPr>
      <t xml:space="preserve"> – NREF-Offs)-NR</t>
    </r>
    <r>
      <rPr>
        <sz val="11"/>
        <color theme="1"/>
        <rFont val="宋体"/>
        <family val="3"/>
        <charset val="134"/>
      </rPr>
      <t>中心频点所在的</t>
    </r>
    <r>
      <rPr>
        <sz val="11"/>
        <color theme="1"/>
        <rFont val="Arial"/>
        <family val="2"/>
      </rPr>
      <t>RB*</t>
    </r>
    <r>
      <rPr>
        <sz val="11"/>
        <color theme="1"/>
        <rFont val="宋体"/>
        <family val="3"/>
        <charset val="134"/>
      </rPr>
      <t>系统子载波间隔</t>
    </r>
    <r>
      <rPr>
        <sz val="11"/>
        <color theme="1"/>
        <rFont val="Arial"/>
        <family val="2"/>
      </rPr>
      <t>*12-NR</t>
    </r>
    <r>
      <rPr>
        <sz val="11"/>
        <color theme="1"/>
        <rFont val="宋体"/>
        <family val="3"/>
        <charset val="134"/>
      </rPr>
      <t>中心频点所在中心</t>
    </r>
    <r>
      <rPr>
        <sz val="11"/>
        <color theme="1"/>
        <rFont val="Arial"/>
        <family val="2"/>
      </rPr>
      <t>RB</t>
    </r>
    <r>
      <rPr>
        <sz val="11"/>
        <color theme="1"/>
        <rFont val="宋体"/>
        <family val="3"/>
        <charset val="134"/>
      </rPr>
      <t>的子载波编号</t>
    </r>
    <r>
      <rPr>
        <sz val="11"/>
        <color theme="1"/>
        <rFont val="Arial"/>
        <family val="2"/>
      </rPr>
      <t>*</t>
    </r>
    <r>
      <rPr>
        <sz val="11"/>
        <color theme="1"/>
        <rFont val="宋体"/>
        <family val="3"/>
        <charset val="134"/>
      </rPr>
      <t>系统子载波间隔</t>
    </r>
    <r>
      <rPr>
        <sz val="11"/>
        <color theme="1"/>
        <rFont val="Arial"/>
        <family val="2"/>
      </rPr>
      <t>]÷ΔFGlobal+NREF-Offs</t>
    </r>
    <phoneticPr fontId="37" type="noConversion"/>
  </si>
  <si>
    <r>
      <rPr>
        <sz val="11"/>
        <color theme="1"/>
        <rFont val="宋体"/>
        <family val="3"/>
        <charset val="134"/>
        <scheme val="minor"/>
      </rPr>
      <t>N</t>
    </r>
    <r>
      <rPr>
        <vertAlign val="subscript"/>
        <sz val="11"/>
        <color theme="1"/>
        <rFont val="宋体"/>
        <family val="3"/>
        <charset val="134"/>
        <scheme val="minor"/>
      </rPr>
      <t>RB</t>
    </r>
    <r>
      <rPr>
        <sz val="11"/>
        <color theme="1"/>
        <rFont val="宋体"/>
        <family val="3"/>
        <charset val="134"/>
        <scheme val="minor"/>
      </rPr>
      <t>/2</t>
    </r>
  </si>
  <si>
    <t>实际频点(FREF)</t>
  </si>
  <si>
    <t>600000 – 2016666</t>
    <phoneticPr fontId="37" type="noConversion"/>
  </si>
  <si>
    <t>PointA频点</t>
  </si>
  <si>
    <r>
      <rPr>
        <b/>
        <sz val="9"/>
        <color theme="1"/>
        <rFont val="Arial"/>
        <family val="2"/>
      </rPr>
      <t>F</t>
    </r>
    <r>
      <rPr>
        <b/>
        <vertAlign val="subscript"/>
        <sz val="9"/>
        <color theme="1"/>
        <rFont val="Arial"/>
        <family val="2"/>
      </rPr>
      <t>REF-Offs</t>
    </r>
    <r>
      <rPr>
        <b/>
        <sz val="9"/>
        <color theme="1"/>
        <rFont val="Arial"/>
        <family val="2"/>
      </rPr>
      <t xml:space="preserve"> (KHz)</t>
    </r>
  </si>
  <si>
    <r>
      <rPr>
        <b/>
        <sz val="11"/>
        <color theme="1"/>
        <rFont val="宋体"/>
        <family val="3"/>
        <charset val="134"/>
        <scheme val="minor"/>
      </rPr>
      <t>N</t>
    </r>
    <r>
      <rPr>
        <b/>
        <vertAlign val="subscript"/>
        <sz val="9"/>
        <color theme="1"/>
        <rFont val="Arial"/>
        <family val="2"/>
      </rPr>
      <t>REF-Offs</t>
    </r>
  </si>
  <si>
    <r>
      <t>ΔF</t>
    </r>
    <r>
      <rPr>
        <b/>
        <vertAlign val="subscript"/>
        <sz val="9"/>
        <color theme="1"/>
        <rFont val="Arial"/>
        <family val="2"/>
      </rPr>
      <t>Global</t>
    </r>
    <r>
      <rPr>
        <b/>
        <sz val="9"/>
        <color theme="1"/>
        <rFont val="Arial"/>
        <family val="2"/>
      </rPr>
      <t xml:space="preserve"> (kHz)</t>
    </r>
    <r>
      <rPr>
        <b/>
        <sz val="11"/>
        <color rgb="FF00B0F0"/>
        <rFont val="宋体"/>
        <family val="3"/>
        <charset val="134"/>
      </rPr>
      <t>（信道栅格）</t>
    </r>
    <phoneticPr fontId="37" type="noConversion"/>
  </si>
  <si>
    <r>
      <rPr>
        <sz val="11"/>
        <color theme="1"/>
        <rFont val="宋体"/>
        <family val="3"/>
        <charset val="134"/>
        <scheme val="minor"/>
      </rPr>
      <t>F</t>
    </r>
    <r>
      <rPr>
        <b/>
        <sz val="8"/>
        <color theme="1"/>
        <rFont val="宋体"/>
        <family val="3"/>
        <charset val="134"/>
        <scheme val="minor"/>
      </rPr>
      <t>REF-Offs</t>
    </r>
    <r>
      <rPr>
        <sz val="11"/>
        <color theme="1"/>
        <rFont val="宋体"/>
        <family val="3"/>
        <charset val="134"/>
        <scheme val="minor"/>
      </rPr>
      <t xml:space="preserve"> (MHz)</t>
    </r>
  </si>
  <si>
    <r>
      <rPr>
        <sz val="11"/>
        <color theme="1"/>
        <rFont val="宋体"/>
        <family val="3"/>
        <charset val="134"/>
        <scheme val="minor"/>
      </rPr>
      <t>N</t>
    </r>
    <r>
      <rPr>
        <b/>
        <sz val="8"/>
        <color theme="1"/>
        <rFont val="宋体"/>
        <family val="3"/>
        <charset val="134"/>
        <scheme val="minor"/>
      </rPr>
      <t>REF-Offs</t>
    </r>
  </si>
  <si>
    <r>
      <rPr>
        <sz val="11"/>
        <color theme="1"/>
        <rFont val="宋体"/>
        <family val="3"/>
        <charset val="134"/>
        <scheme val="minor"/>
      </rPr>
      <t>ΔF</t>
    </r>
    <r>
      <rPr>
        <b/>
        <sz val="8"/>
        <color theme="1"/>
        <rFont val="宋体"/>
        <family val="3"/>
        <charset val="134"/>
        <scheme val="minor"/>
      </rPr>
      <t>Global</t>
    </r>
    <r>
      <rPr>
        <sz val="11"/>
        <color theme="1"/>
        <rFont val="宋体"/>
        <family val="3"/>
        <charset val="134"/>
        <scheme val="minor"/>
      </rPr>
      <t xml:space="preserve"> (kHz)</t>
    </r>
  </si>
  <si>
    <t>499200 – &lt;6&gt; – 537996</t>
    <phoneticPr fontId="37" type="noConversion"/>
  </si>
  <si>
    <r>
      <t>RB数量</t>
    </r>
    <r>
      <rPr>
        <sz val="11"/>
        <color rgb="FF00B050"/>
        <rFont val="宋体"/>
        <family val="3"/>
        <charset val="134"/>
        <scheme val="minor"/>
      </rPr>
      <t>（资源块）</t>
    </r>
    <phoneticPr fontId="37" type="noConversion"/>
  </si>
  <si>
    <t>RB数量</t>
  </si>
  <si>
    <t>子载波间隔</t>
  </si>
  <si>
    <t>SSB测量子载波间隔</t>
    <phoneticPr fontId="37" type="noConversion"/>
  </si>
  <si>
    <t>PointA频点取值</t>
  </si>
  <si>
    <t>中心载频（NREF）取值</t>
  </si>
  <si>
    <t>SCS系统子载波间隔</t>
    <phoneticPr fontId="37" type="noConversion"/>
  </si>
  <si>
    <t>PointA频点--&gt;中心频点</t>
  </si>
  <si>
    <t>中心频点--&gt;PointA频点</t>
  </si>
  <si>
    <r>
      <t>ΔF</t>
    </r>
    <r>
      <rPr>
        <b/>
        <sz val="8"/>
        <color theme="1"/>
        <rFont val="Arial"/>
        <family val="2"/>
      </rPr>
      <t>Raster</t>
    </r>
    <r>
      <rPr>
        <b/>
        <sz val="11"/>
        <color rgb="FF00B0F0"/>
        <rFont val="宋体"/>
        <family val="3"/>
        <charset val="134"/>
      </rPr>
      <t>（系统子载波间隔）</t>
    </r>
    <phoneticPr fontId="37" type="noConversion"/>
  </si>
  <si>
    <t>S1-MME</t>
    <phoneticPr fontId="25" type="noConversion"/>
  </si>
  <si>
    <t>10.1.1.1/30</t>
    <phoneticPr fontId="25" type="noConversion"/>
  </si>
  <si>
    <t>服务端地址</t>
    <phoneticPr fontId="25" type="noConversion"/>
  </si>
  <si>
    <t>50.50.50.50/24  CUCP:4</t>
    <phoneticPr fontId="25" type="noConversion"/>
  </si>
  <si>
    <t>NSA</t>
    <phoneticPr fontId="25" type="noConversion"/>
  </si>
  <si>
    <t>上行中心频点范围</t>
    <phoneticPr fontId="25" type="noConversion"/>
  </si>
  <si>
    <t>下行PointA频点范围</t>
    <phoneticPr fontId="25" type="noConversion"/>
  </si>
  <si>
    <t>620000 – &lt;1&gt; – 653333</t>
    <phoneticPr fontId="25" type="noConversion"/>
  </si>
  <si>
    <t>620000 – &lt;2&gt; – 653332</t>
    <phoneticPr fontId="25" type="noConversion"/>
  </si>
  <si>
    <t>600000 – 2016666</t>
    <phoneticPr fontId="25" type="noConversion"/>
  </si>
  <si>
    <r>
      <t>[ 15* (</t>
    </r>
    <r>
      <rPr>
        <sz val="16"/>
        <color theme="1"/>
        <rFont val="宋体"/>
        <family val="3"/>
        <charset val="134"/>
      </rPr>
      <t>630000</t>
    </r>
    <r>
      <rPr>
        <sz val="16"/>
        <color theme="1"/>
        <rFont val="Arial"/>
        <family val="2"/>
      </rPr>
      <t xml:space="preserve"> – 600000)-136*</t>
    </r>
    <r>
      <rPr>
        <sz val="16"/>
        <color theme="1"/>
        <rFont val="宋体"/>
        <family val="3"/>
        <charset val="134"/>
      </rPr>
      <t>系统子载波间隔</t>
    </r>
    <r>
      <rPr>
        <sz val="16"/>
        <color theme="1"/>
        <rFont val="Arial"/>
        <family val="2"/>
      </rPr>
      <t>*12-NR</t>
    </r>
    <r>
      <rPr>
        <sz val="16"/>
        <color theme="1"/>
        <rFont val="宋体"/>
        <family val="3"/>
        <charset val="134"/>
      </rPr>
      <t>中心频点所在中心</t>
    </r>
    <r>
      <rPr>
        <sz val="16"/>
        <color theme="1"/>
        <rFont val="Arial"/>
        <family val="2"/>
      </rPr>
      <t>RB</t>
    </r>
    <r>
      <rPr>
        <sz val="16"/>
        <color theme="1"/>
        <rFont val="宋体"/>
        <family val="3"/>
        <charset val="134"/>
      </rPr>
      <t>的子载波编号</t>
    </r>
    <r>
      <rPr>
        <sz val="16"/>
        <color theme="1"/>
        <rFont val="Arial"/>
        <family val="2"/>
      </rPr>
      <t>*</t>
    </r>
    <r>
      <rPr>
        <sz val="16"/>
        <color theme="1"/>
        <rFont val="宋体"/>
        <family val="3"/>
        <charset val="134"/>
      </rPr>
      <t>系统子载波间隔</t>
    </r>
    <r>
      <rPr>
        <sz val="16"/>
        <color theme="1"/>
        <rFont val="Arial"/>
        <family val="2"/>
      </rPr>
      <t>]÷ΔFGlobal+NREF-Offs</t>
    </r>
    <phoneticPr fontId="25" type="noConversion"/>
  </si>
  <si>
    <r>
      <t xml:space="preserve">FREF = FREF-Offs + </t>
    </r>
    <r>
      <rPr>
        <sz val="16"/>
        <color theme="1"/>
        <rFont val="Calibri"/>
        <family val="3"/>
        <charset val="161"/>
      </rPr>
      <t>Δ</t>
    </r>
    <r>
      <rPr>
        <sz val="16"/>
        <color theme="1"/>
        <rFont val="宋体"/>
        <family val="3"/>
        <charset val="134"/>
        <scheme val="minor"/>
      </rPr>
      <t>FGlobal (NREF – NREF-Offs)</t>
    </r>
    <phoneticPr fontId="25" type="noConversion"/>
  </si>
  <si>
    <t>NE-DC</t>
    <phoneticPr fontId="25" type="noConversion"/>
  </si>
  <si>
    <t>EN-DC</t>
    <phoneticPr fontId="25" type="noConversion"/>
  </si>
  <si>
    <t>131.1.1.40/24-131.1.1.1/24</t>
    <phoneticPr fontId="25" type="noConversion"/>
  </si>
  <si>
    <t>130.1.1.30/24-130.1.1.1/24</t>
    <phoneticPr fontId="25" type="noConversion"/>
  </si>
  <si>
    <t>129.1.1.20/24-129.1.1.1/24</t>
    <phoneticPr fontId="25" type="noConversion"/>
  </si>
  <si>
    <r>
      <rPr>
        <sz val="11"/>
        <color theme="1"/>
        <rFont val="宋体"/>
        <family val="3"/>
        <charset val="134"/>
        <scheme val="minor"/>
      </rPr>
      <t>N</t>
    </r>
    <r>
      <rPr>
        <vertAlign val="subscript"/>
        <sz val="11"/>
        <color theme="1"/>
        <rFont val="宋体"/>
        <family val="3"/>
        <charset val="134"/>
        <scheme val="minor"/>
      </rPr>
      <t>RB</t>
    </r>
    <r>
      <rPr>
        <sz val="11"/>
        <color theme="1"/>
        <rFont val="宋体"/>
        <family val="3"/>
        <charset val="134"/>
        <scheme val="minor"/>
      </rPr>
      <t>/2向下取整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</si>
</sst>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46" x14ac:knownFonts="1">
    <font>
      <sz val="11"/>
      <color indexed="8"/>
      <name val="宋体"/>
      <charset val="134"/>
    </font>
    <font>
      <sz val="14"/>
      <color indexed="8"/>
      <name val="宋体"/>
      <family val="3"/>
      <charset val="134"/>
    </font>
    <font>
      <sz val="28"/>
      <color indexed="8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6"/>
      <color indexed="8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</font>
    <font>
      <sz val="20"/>
      <color indexed="10"/>
      <name val="宋体"/>
      <family val="3"/>
      <charset val="134"/>
    </font>
    <font>
      <b/>
      <i/>
      <sz val="9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vertAlign val="subscript"/>
      <sz val="9"/>
      <color theme="1"/>
      <name val="Arial"/>
      <family val="2"/>
    </font>
    <font>
      <vertAlign val="subscript"/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26"/>
      <color indexed="10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8"/>
      <color theme="1"/>
      <name val="Arial"/>
      <family val="2"/>
    </font>
    <font>
      <sz val="11"/>
      <color indexed="8"/>
      <name val="宋体"/>
      <family val="3"/>
      <charset val="134"/>
    </font>
    <font>
      <sz val="16"/>
      <color theme="1"/>
      <name val="Calibri"/>
      <family val="3"/>
      <charset val="161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0" fontId="7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0" fillId="0" borderId="0" xfId="0" applyBorder="1">
      <alignment vertical="center"/>
    </xf>
    <xf numFmtId="0" fontId="13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1" xfId="0" applyFont="1" applyFill="1" applyBorder="1" applyAlignment="1"/>
    <xf numFmtId="0" fontId="5" fillId="0" borderId="1" xfId="0" applyFont="1" applyFill="1" applyBorder="1" applyAlignment="1"/>
    <xf numFmtId="0" fontId="8" fillId="0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26" fillId="0" borderId="0" xfId="0" applyFont="1" applyAlignment="1">
      <alignment vertical="center"/>
    </xf>
    <xf numFmtId="0" fontId="0" fillId="9" borderId="0" xfId="0" applyFill="1">
      <alignment vertical="center"/>
    </xf>
    <xf numFmtId="0" fontId="0" fillId="0" borderId="0" xfId="0" applyNumberFormat="1" applyFill="1" applyAlignment="1">
      <alignment vertical="center" wrapText="1"/>
    </xf>
    <xf numFmtId="0" fontId="19" fillId="0" borderId="0" xfId="0" applyNumberFormat="1" applyFont="1" applyAlignment="1">
      <alignment vertical="center"/>
    </xf>
    <xf numFmtId="0" fontId="5" fillId="0" borderId="0" xfId="1" applyFill="1" applyAlignment="1"/>
    <xf numFmtId="0" fontId="5" fillId="0" borderId="0" xfId="1" applyFill="1" applyAlignment="1">
      <alignment wrapText="1"/>
    </xf>
    <xf numFmtId="0" fontId="9" fillId="0" borderId="0" xfId="1" applyFont="1" applyFill="1" applyBorder="1" applyAlignment="1">
      <alignment horizontal="center" vertical="center" wrapText="1"/>
    </xf>
    <xf numFmtId="0" fontId="35" fillId="18" borderId="1" xfId="1" applyFont="1" applyFill="1" applyBorder="1" applyAlignment="1">
      <alignment horizontal="center" wrapText="1"/>
    </xf>
    <xf numFmtId="0" fontId="38" fillId="18" borderId="1" xfId="1" applyFont="1" applyFill="1" applyBorder="1" applyAlignment="1">
      <alignment horizontal="center" vertical="center" wrapText="1"/>
    </xf>
    <xf numFmtId="0" fontId="39" fillId="18" borderId="1" xfId="1" applyFont="1" applyFill="1" applyBorder="1" applyAlignment="1">
      <alignment horizontal="center" vertical="center" wrapText="1"/>
    </xf>
    <xf numFmtId="0" fontId="5" fillId="16" borderId="1" xfId="1" applyFill="1" applyBorder="1" applyAlignment="1">
      <alignment horizontal="center"/>
    </xf>
    <xf numFmtId="0" fontId="5" fillId="16" borderId="1" xfId="1" applyFill="1" applyBorder="1" applyAlignment="1">
      <alignment horizontal="left"/>
    </xf>
    <xf numFmtId="0" fontId="35" fillId="18" borderId="1" xfId="1" applyFont="1" applyFill="1" applyBorder="1" applyAlignment="1">
      <alignment horizontal="center" vertical="center" wrapText="1"/>
    </xf>
    <xf numFmtId="0" fontId="35" fillId="18" borderId="1" xfId="1" applyFont="1" applyFill="1" applyBorder="1" applyAlignment="1">
      <alignment horizontal="center" vertical="center"/>
    </xf>
    <xf numFmtId="0" fontId="32" fillId="18" borderId="1" xfId="1" applyFont="1" applyFill="1" applyBorder="1" applyAlignment="1">
      <alignment horizontal="center" vertical="center" wrapText="1"/>
    </xf>
    <xf numFmtId="0" fontId="5" fillId="16" borderId="1" xfId="1" applyFont="1" applyFill="1" applyBorder="1" applyAlignment="1">
      <alignment horizontal="left"/>
    </xf>
    <xf numFmtId="0" fontId="5" fillId="16" borderId="1" xfId="1" applyFill="1" applyBorder="1" applyAlignment="1">
      <alignment horizontal="left" wrapText="1"/>
    </xf>
    <xf numFmtId="0" fontId="5" fillId="3" borderId="1" xfId="1" applyFill="1" applyBorder="1" applyAlignment="1">
      <alignment horizontal="center"/>
    </xf>
    <xf numFmtId="0" fontId="33" fillId="16" borderId="1" xfId="1" applyFont="1" applyFill="1" applyBorder="1" applyAlignment="1">
      <alignment horizontal="left"/>
    </xf>
    <xf numFmtId="0" fontId="33" fillId="0" borderId="0" xfId="1" applyFont="1" applyFill="1" applyAlignment="1"/>
    <xf numFmtId="0" fontId="35" fillId="18" borderId="1" xfId="1" applyFont="1" applyFill="1" applyBorder="1" applyAlignment="1">
      <alignment horizontal="center"/>
    </xf>
    <xf numFmtId="0" fontId="44" fillId="0" borderId="0" xfId="0" applyFont="1">
      <alignment vertical="center"/>
    </xf>
    <xf numFmtId="0" fontId="44" fillId="0" borderId="1" xfId="0" applyFont="1" applyBorder="1">
      <alignment vertical="center"/>
    </xf>
    <xf numFmtId="0" fontId="5" fillId="18" borderId="1" xfId="1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6" fillId="1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1" fillId="0" borderId="0" xfId="0" applyNumberFormat="1" applyFont="1" applyBorder="1" applyAlignment="1">
      <alignment vertical="center"/>
    </xf>
    <xf numFmtId="0" fontId="6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6" fillId="9" borderId="0" xfId="0" applyNumberFormat="1" applyFont="1" applyFill="1" applyAlignment="1">
      <alignment horizontal="center" vertical="center" wrapText="1"/>
    </xf>
    <xf numFmtId="0" fontId="6" fillId="10" borderId="0" xfId="0" applyNumberFormat="1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9" fillId="14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 wrapText="1"/>
    </xf>
    <xf numFmtId="0" fontId="30" fillId="17" borderId="0" xfId="0" applyNumberFormat="1" applyFont="1" applyFill="1" applyAlignment="1">
      <alignment horizontal="center" vertical="center" wrapText="1"/>
    </xf>
    <xf numFmtId="0" fontId="28" fillId="5" borderId="0" xfId="0" applyNumberFormat="1" applyFont="1" applyFill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4" borderId="12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0" fontId="19" fillId="0" borderId="0" xfId="0" applyNumberFormat="1" applyFont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44" fillId="4" borderId="1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5" fillId="16" borderId="16" xfId="1" applyFill="1" applyBorder="1" applyAlignment="1">
      <alignment horizontal="center"/>
    </xf>
    <xf numFmtId="0" fontId="5" fillId="16" borderId="15" xfId="1" applyFill="1" applyBorder="1" applyAlignment="1">
      <alignment horizontal="center"/>
    </xf>
    <xf numFmtId="0" fontId="5" fillId="16" borderId="14" xfId="1" applyFill="1" applyBorder="1" applyAlignment="1">
      <alignment horizontal="center"/>
    </xf>
    <xf numFmtId="0" fontId="5" fillId="16" borderId="13" xfId="1" applyFill="1" applyBorder="1" applyAlignment="1">
      <alignment horizontal="center"/>
    </xf>
    <xf numFmtId="0" fontId="5" fillId="16" borderId="1" xfId="1" applyFill="1" applyBorder="1" applyAlignment="1">
      <alignment horizontal="center"/>
    </xf>
    <xf numFmtId="0" fontId="35" fillId="18" borderId="1" xfId="1" applyFont="1" applyFill="1" applyBorder="1" applyAlignment="1">
      <alignment horizontal="center" wrapText="1"/>
    </xf>
    <xf numFmtId="0" fontId="15" fillId="18" borderId="7" xfId="1" applyFont="1" applyFill="1" applyBorder="1" applyAlignment="1">
      <alignment horizontal="center" vertical="center" wrapText="1"/>
    </xf>
    <xf numFmtId="0" fontId="15" fillId="18" borderId="8" xfId="1" applyFont="1" applyFill="1" applyBorder="1" applyAlignment="1">
      <alignment horizontal="center" vertical="center" wrapText="1"/>
    </xf>
    <xf numFmtId="0" fontId="32" fillId="18" borderId="1" xfId="1" applyFont="1" applyFill="1" applyBorder="1" applyAlignment="1">
      <alignment horizontal="center" vertical="center" wrapText="1"/>
    </xf>
    <xf numFmtId="0" fontId="38" fillId="18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14815</xdr:colOff>
      <xdr:row>2</xdr:row>
      <xdr:rowOff>162982</xdr:rowOff>
    </xdr:from>
    <xdr:to>
      <xdr:col>11</xdr:col>
      <xdr:colOff>275165</xdr:colOff>
      <xdr:row>9</xdr:row>
      <xdr:rowOff>116416</xdr:rowOff>
    </xdr:to>
    <xdr:sp macro="" textlink="">
      <xdr:nvSpPr>
        <xdr:cNvPr id="1026" name="直接箭头连接符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286115" y="657860"/>
          <a:ext cx="784225" cy="115379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465667</xdr:colOff>
      <xdr:row>3</xdr:row>
      <xdr:rowOff>57150</xdr:rowOff>
    </xdr:from>
    <xdr:to>
      <xdr:col>14</xdr:col>
      <xdr:colOff>57148</xdr:colOff>
      <xdr:row>9</xdr:row>
      <xdr:rowOff>126999</xdr:rowOff>
    </xdr:to>
    <xdr:sp macro="" textlink="">
      <xdr:nvSpPr>
        <xdr:cNvPr id="1034" name="直接箭头连接符 10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>
        <a:xfrm flipH="1">
          <a:off x="9889490" y="723900"/>
          <a:ext cx="819785" cy="109791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944033</xdr:colOff>
      <xdr:row>12</xdr:row>
      <xdr:rowOff>52917</xdr:rowOff>
    </xdr:from>
    <xdr:to>
      <xdr:col>11</xdr:col>
      <xdr:colOff>116416</xdr:colOff>
      <xdr:row>15</xdr:row>
      <xdr:rowOff>129115</xdr:rowOff>
    </xdr:to>
    <xdr:sp macro="" textlink="">
      <xdr:nvSpPr>
        <xdr:cNvPr id="1037" name="直接箭头连接符 13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SpPr>
          <a:spLocks noChangeShapeType="1"/>
        </xdr:cNvSpPr>
      </xdr:nvSpPr>
      <xdr:spPr>
        <a:xfrm flipV="1">
          <a:off x="8243570" y="2262505"/>
          <a:ext cx="668020" cy="59055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518584</xdr:colOff>
      <xdr:row>12</xdr:row>
      <xdr:rowOff>10583</xdr:rowOff>
    </xdr:from>
    <xdr:to>
      <xdr:col>14</xdr:col>
      <xdr:colOff>28575</xdr:colOff>
      <xdr:row>15</xdr:row>
      <xdr:rowOff>28575</xdr:rowOff>
    </xdr:to>
    <xdr:sp macro="" textlink="">
      <xdr:nvSpPr>
        <xdr:cNvPr id="1040" name="直接箭头连接符 16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>
        <a:xfrm flipH="1" flipV="1">
          <a:off x="9942195" y="2219960"/>
          <a:ext cx="739140" cy="53276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12700</xdr:colOff>
      <xdr:row>3</xdr:row>
      <xdr:rowOff>95250</xdr:rowOff>
    </xdr:from>
    <xdr:to>
      <xdr:col>4</xdr:col>
      <xdr:colOff>600075</xdr:colOff>
      <xdr:row>11</xdr:row>
      <xdr:rowOff>0</xdr:rowOff>
    </xdr:to>
    <xdr:sp macro="" textlink="">
      <xdr:nvSpPr>
        <xdr:cNvPr id="1047" name="直接箭头连接符 23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ShapeType="1"/>
        </xdr:cNvSpPr>
      </xdr:nvSpPr>
      <xdr:spPr>
        <a:xfrm>
          <a:off x="1574800" y="1076325"/>
          <a:ext cx="3568700" cy="127635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11</xdr:row>
      <xdr:rowOff>57150</xdr:rowOff>
    </xdr:from>
    <xdr:to>
      <xdr:col>9</xdr:col>
      <xdr:colOff>38100</xdr:colOff>
      <xdr:row>11</xdr:row>
      <xdr:rowOff>66675</xdr:rowOff>
    </xdr:to>
    <xdr:sp macro="" textlink="">
      <xdr:nvSpPr>
        <xdr:cNvPr id="1050" name="直接箭头连接符 26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SpPr>
          <a:spLocks noChangeShapeType="1"/>
        </xdr:cNvSpPr>
      </xdr:nvSpPr>
      <xdr:spPr>
        <a:xfrm flipV="1">
          <a:off x="4300855" y="2095500"/>
          <a:ext cx="3037205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</xdr:colOff>
      <xdr:row>11</xdr:row>
      <xdr:rowOff>9525</xdr:rowOff>
    </xdr:from>
    <xdr:to>
      <xdr:col>11</xdr:col>
      <xdr:colOff>66675</xdr:colOff>
      <xdr:row>11</xdr:row>
      <xdr:rowOff>19050</xdr:rowOff>
    </xdr:to>
    <xdr:sp macro="" textlink="">
      <xdr:nvSpPr>
        <xdr:cNvPr id="1029" name="直接箭头连接符 5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309610" y="2047875"/>
          <a:ext cx="552450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870585</xdr:colOff>
      <xdr:row>11</xdr:row>
      <xdr:rowOff>60325</xdr:rowOff>
    </xdr:from>
    <xdr:to>
      <xdr:col>4</xdr:col>
      <xdr:colOff>581660</xdr:colOff>
      <xdr:row>18</xdr:row>
      <xdr:rowOff>133985</xdr:rowOff>
    </xdr:to>
    <xdr:sp macro="" textlink="">
      <xdr:nvSpPr>
        <xdr:cNvPr id="2" name="直接箭头连接符 2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V="1">
          <a:off x="870585" y="2098675"/>
          <a:ext cx="2868930" cy="127381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13970</xdr:colOff>
      <xdr:row>29</xdr:row>
      <xdr:rowOff>162560</xdr:rowOff>
    </xdr:from>
    <xdr:to>
      <xdr:col>13</xdr:col>
      <xdr:colOff>306705</xdr:colOff>
      <xdr:row>36</xdr:row>
      <xdr:rowOff>95250</xdr:rowOff>
    </xdr:to>
    <xdr:sp macro="" textlink="">
      <xdr:nvSpPr>
        <xdr:cNvPr id="24" name="直接箭头连接符 2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>
        <a:xfrm>
          <a:off x="10243820" y="762635"/>
          <a:ext cx="1092835" cy="206629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358775</xdr:colOff>
      <xdr:row>29</xdr:row>
      <xdr:rowOff>258445</xdr:rowOff>
    </xdr:from>
    <xdr:to>
      <xdr:col>15</xdr:col>
      <xdr:colOff>690880</xdr:colOff>
      <xdr:row>36</xdr:row>
      <xdr:rowOff>61595</xdr:rowOff>
    </xdr:to>
    <xdr:sp macro="" textlink="">
      <xdr:nvSpPr>
        <xdr:cNvPr id="25" name="直接箭头连接符 1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>
        <a:xfrm flipH="1">
          <a:off x="11731625" y="858520"/>
          <a:ext cx="694055" cy="193675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254635</xdr:colOff>
      <xdr:row>37</xdr:row>
      <xdr:rowOff>347980</xdr:rowOff>
    </xdr:from>
    <xdr:to>
      <xdr:col>13</xdr:col>
      <xdr:colOff>157480</xdr:colOff>
      <xdr:row>40</xdr:row>
      <xdr:rowOff>170815</xdr:rowOff>
    </xdr:to>
    <xdr:sp macro="" textlink="">
      <xdr:nvSpPr>
        <xdr:cNvPr id="26" name="直接箭头连接符 13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>
        <a:xfrm flipV="1">
          <a:off x="9170035" y="3253105"/>
          <a:ext cx="2017395" cy="71818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518584</xdr:colOff>
      <xdr:row>38</xdr:row>
      <xdr:rowOff>10583</xdr:rowOff>
    </xdr:from>
    <xdr:to>
      <xdr:col>16</xdr:col>
      <xdr:colOff>28575</xdr:colOff>
      <xdr:row>41</xdr:row>
      <xdr:rowOff>28575</xdr:rowOff>
    </xdr:to>
    <xdr:sp macro="" textlink="">
      <xdr:nvSpPr>
        <xdr:cNvPr id="27" name="直接箭头连接符 1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>
        <a:xfrm flipH="1" flipV="1">
          <a:off x="11739034" y="3315758"/>
          <a:ext cx="748241" cy="684742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37</xdr:row>
      <xdr:rowOff>57150</xdr:rowOff>
    </xdr:from>
    <xdr:to>
      <xdr:col>10</xdr:col>
      <xdr:colOff>38100</xdr:colOff>
      <xdr:row>37</xdr:row>
      <xdr:rowOff>66675</xdr:rowOff>
    </xdr:to>
    <xdr:sp macro="" textlink="">
      <xdr:nvSpPr>
        <xdr:cNvPr id="28" name="直接箭头连接符 26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>
        <a:xfrm flipV="1">
          <a:off x="4486275" y="2962275"/>
          <a:ext cx="3381375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37</xdr:row>
      <xdr:rowOff>9525</xdr:rowOff>
    </xdr:from>
    <xdr:to>
      <xdr:col>13</xdr:col>
      <xdr:colOff>66675</xdr:colOff>
      <xdr:row>37</xdr:row>
      <xdr:rowOff>19050</xdr:rowOff>
    </xdr:to>
    <xdr:sp macro="" textlink="">
      <xdr:nvSpPr>
        <xdr:cNvPr id="29" name="直接箭头连接符 5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>
        <a:xfrm>
          <a:off x="10267950" y="2914650"/>
          <a:ext cx="828675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447675</xdr:colOff>
      <xdr:row>32</xdr:row>
      <xdr:rowOff>100330</xdr:rowOff>
    </xdr:from>
    <xdr:to>
      <xdr:col>7</xdr:col>
      <xdr:colOff>143510</xdr:colOff>
      <xdr:row>33</xdr:row>
      <xdr:rowOff>107315</xdr:rowOff>
    </xdr:to>
    <xdr:sp macro="" textlink="">
      <xdr:nvSpPr>
        <xdr:cNvPr id="30" name="直接箭头连接符 2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>
        <a:xfrm flipV="1">
          <a:off x="447675" y="1691005"/>
          <a:ext cx="4420235" cy="25463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263525</xdr:colOff>
      <xdr:row>34</xdr:row>
      <xdr:rowOff>232410</xdr:rowOff>
    </xdr:from>
    <xdr:to>
      <xdr:col>0</xdr:col>
      <xdr:colOff>339725</xdr:colOff>
      <xdr:row>36</xdr:row>
      <xdr:rowOff>196215</xdr:rowOff>
    </xdr:to>
    <xdr:sp macro="" textlink="">
      <xdr:nvSpPr>
        <xdr:cNvPr id="31" name="直接箭头连接符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>
        <a:xfrm>
          <a:off x="263525" y="2470785"/>
          <a:ext cx="76200" cy="43053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34</xdr:row>
      <xdr:rowOff>57150</xdr:rowOff>
    </xdr:from>
    <xdr:to>
      <xdr:col>0</xdr:col>
      <xdr:colOff>356235</xdr:colOff>
      <xdr:row>37</xdr:row>
      <xdr:rowOff>33020</xdr:rowOff>
    </xdr:to>
    <xdr:sp macro="" textlink="">
      <xdr:nvSpPr>
        <xdr:cNvPr id="32" name="直接箭头连接符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>
        <a:xfrm>
          <a:off x="200025" y="2295525"/>
          <a:ext cx="156210" cy="642620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136525</xdr:colOff>
      <xdr:row>37</xdr:row>
      <xdr:rowOff>235585</xdr:rowOff>
    </xdr:from>
    <xdr:to>
      <xdr:col>7</xdr:col>
      <xdr:colOff>55880</xdr:colOff>
      <xdr:row>42</xdr:row>
      <xdr:rowOff>127000</xdr:rowOff>
    </xdr:to>
    <xdr:sp macro="" textlink="">
      <xdr:nvSpPr>
        <xdr:cNvPr id="33" name="直接箭头连接符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>
        <a:xfrm>
          <a:off x="927100" y="3140710"/>
          <a:ext cx="3853180" cy="135826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1111885</xdr:colOff>
      <xdr:row>37</xdr:row>
      <xdr:rowOff>370205</xdr:rowOff>
    </xdr:from>
    <xdr:to>
      <xdr:col>14</xdr:col>
      <xdr:colOff>19685</xdr:colOff>
      <xdr:row>45</xdr:row>
      <xdr:rowOff>339090</xdr:rowOff>
    </xdr:to>
    <xdr:sp macro="" textlink="">
      <xdr:nvSpPr>
        <xdr:cNvPr id="34" name="直接箭头连接符 1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>
        <a:xfrm flipV="1">
          <a:off x="10027285" y="3275330"/>
          <a:ext cx="1365250" cy="210248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358775</xdr:colOff>
      <xdr:row>38</xdr:row>
      <xdr:rowOff>6350</xdr:rowOff>
    </xdr:from>
    <xdr:to>
      <xdr:col>16</xdr:col>
      <xdr:colOff>122555</xdr:colOff>
      <xdr:row>45</xdr:row>
      <xdr:rowOff>342265</xdr:rowOff>
    </xdr:to>
    <xdr:sp macro="" textlink="">
      <xdr:nvSpPr>
        <xdr:cNvPr id="35" name="直接箭头连接符 16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>
        <a:xfrm flipH="1" flipV="1">
          <a:off x="11731625" y="3311525"/>
          <a:ext cx="849630" cy="206946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591820</xdr:colOff>
      <xdr:row>33</xdr:row>
      <xdr:rowOff>223520</xdr:rowOff>
    </xdr:from>
    <xdr:to>
      <xdr:col>16</xdr:col>
      <xdr:colOff>88265</xdr:colOff>
      <xdr:row>36</xdr:row>
      <xdr:rowOff>81915</xdr:rowOff>
    </xdr:to>
    <xdr:sp macro="" textlink="">
      <xdr:nvSpPr>
        <xdr:cNvPr id="36" name="直接箭头连接符 1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>
        <a:xfrm flipH="1">
          <a:off x="11736070" y="2061845"/>
          <a:ext cx="810895" cy="75374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3175</xdr:colOff>
      <xdr:row>37</xdr:row>
      <xdr:rowOff>213360</xdr:rowOff>
    </xdr:from>
    <xdr:to>
      <xdr:col>16</xdr:col>
      <xdr:colOff>88265</xdr:colOff>
      <xdr:row>37</xdr:row>
      <xdr:rowOff>295275</xdr:rowOff>
    </xdr:to>
    <xdr:sp macro="" textlink="">
      <xdr:nvSpPr>
        <xdr:cNvPr id="37" name="直接箭头连接符 1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>
        <a:xfrm flipH="1" flipV="1">
          <a:off x="11737975" y="3118485"/>
          <a:ext cx="808990" cy="8191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13970</xdr:colOff>
      <xdr:row>56</xdr:row>
      <xdr:rowOff>162560</xdr:rowOff>
    </xdr:from>
    <xdr:to>
      <xdr:col>13</xdr:col>
      <xdr:colOff>306705</xdr:colOff>
      <xdr:row>63</xdr:row>
      <xdr:rowOff>95250</xdr:rowOff>
    </xdr:to>
    <xdr:sp macro="" textlink="">
      <xdr:nvSpPr>
        <xdr:cNvPr id="38" name="直接箭头连接符 2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>
        <a:xfrm>
          <a:off x="10413029" y="5451736"/>
          <a:ext cx="1021117" cy="157995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358775</xdr:colOff>
      <xdr:row>56</xdr:row>
      <xdr:rowOff>258445</xdr:rowOff>
    </xdr:from>
    <xdr:to>
      <xdr:col>15</xdr:col>
      <xdr:colOff>690880</xdr:colOff>
      <xdr:row>63</xdr:row>
      <xdr:rowOff>61595</xdr:rowOff>
    </xdr:to>
    <xdr:sp macro="" textlink="">
      <xdr:nvSpPr>
        <xdr:cNvPr id="39" name="直接箭头连接符 1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>
        <a:xfrm flipH="1">
          <a:off x="11979275" y="5547621"/>
          <a:ext cx="1307017" cy="145041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254635</xdr:colOff>
      <xdr:row>64</xdr:row>
      <xdr:rowOff>347980</xdr:rowOff>
    </xdr:from>
    <xdr:to>
      <xdr:col>13</xdr:col>
      <xdr:colOff>157480</xdr:colOff>
      <xdr:row>67</xdr:row>
      <xdr:rowOff>170815</xdr:rowOff>
    </xdr:to>
    <xdr:sp macro="" textlink="">
      <xdr:nvSpPr>
        <xdr:cNvPr id="40" name="直接箭头连接符 13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>
        <a:xfrm flipV="1">
          <a:off x="9533106" y="7452509"/>
          <a:ext cx="1751815" cy="562424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518584</xdr:colOff>
      <xdr:row>65</xdr:row>
      <xdr:rowOff>10583</xdr:rowOff>
    </xdr:from>
    <xdr:to>
      <xdr:col>16</xdr:col>
      <xdr:colOff>28575</xdr:colOff>
      <xdr:row>68</xdr:row>
      <xdr:rowOff>28575</xdr:rowOff>
    </xdr:to>
    <xdr:sp macro="" textlink="">
      <xdr:nvSpPr>
        <xdr:cNvPr id="41" name="直接箭头连接符 16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>
        <a:xfrm flipH="1" flipV="1">
          <a:off x="12139084" y="7518524"/>
          <a:ext cx="1381373" cy="522257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64</xdr:row>
      <xdr:rowOff>57150</xdr:rowOff>
    </xdr:from>
    <xdr:to>
      <xdr:col>10</xdr:col>
      <xdr:colOff>38100</xdr:colOff>
      <xdr:row>64</xdr:row>
      <xdr:rowOff>66675</xdr:rowOff>
    </xdr:to>
    <xdr:sp macro="" textlink="">
      <xdr:nvSpPr>
        <xdr:cNvPr id="42" name="直接箭头连接符 26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>
        <a:xfrm flipV="1">
          <a:off x="4315385" y="7161679"/>
          <a:ext cx="4015068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</xdr:colOff>
      <xdr:row>64</xdr:row>
      <xdr:rowOff>9525</xdr:rowOff>
    </xdr:from>
    <xdr:to>
      <xdr:col>13</xdr:col>
      <xdr:colOff>66675</xdr:colOff>
      <xdr:row>64</xdr:row>
      <xdr:rowOff>19050</xdr:rowOff>
    </xdr:to>
    <xdr:sp macro="" textlink="">
      <xdr:nvSpPr>
        <xdr:cNvPr id="43" name="直接箭头连接符 5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>
        <a:xfrm>
          <a:off x="10437159" y="7114054"/>
          <a:ext cx="756957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1154206</xdr:colOff>
      <xdr:row>58</xdr:row>
      <xdr:rowOff>0</xdr:rowOff>
    </xdr:from>
    <xdr:to>
      <xdr:col>7</xdr:col>
      <xdr:colOff>143510</xdr:colOff>
      <xdr:row>59</xdr:row>
      <xdr:rowOff>100330</xdr:rowOff>
    </xdr:to>
    <xdr:sp macro="" textlink="">
      <xdr:nvSpPr>
        <xdr:cNvPr id="44" name="直接箭头连接符 2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>
        <a:xfrm>
          <a:off x="1154206" y="11923059"/>
          <a:ext cx="4110392" cy="268418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33617</xdr:colOff>
      <xdr:row>59</xdr:row>
      <xdr:rowOff>145677</xdr:rowOff>
    </xdr:from>
    <xdr:to>
      <xdr:col>7</xdr:col>
      <xdr:colOff>78441</xdr:colOff>
      <xdr:row>69</xdr:row>
      <xdr:rowOff>78441</xdr:rowOff>
    </xdr:to>
    <xdr:sp macro="" textlink="">
      <xdr:nvSpPr>
        <xdr:cNvPr id="47" name="直接箭头连接符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>
        <a:xfrm flipV="1">
          <a:off x="1591235" y="12236824"/>
          <a:ext cx="3608294" cy="2319617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1111885</xdr:colOff>
      <xdr:row>64</xdr:row>
      <xdr:rowOff>370205</xdr:rowOff>
    </xdr:from>
    <xdr:to>
      <xdr:col>14</xdr:col>
      <xdr:colOff>19685</xdr:colOff>
      <xdr:row>72</xdr:row>
      <xdr:rowOff>339090</xdr:rowOff>
    </xdr:to>
    <xdr:sp macro="" textlink="">
      <xdr:nvSpPr>
        <xdr:cNvPr id="48" name="直接箭头连接符 13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>
        <a:xfrm flipV="1">
          <a:off x="10390356" y="7474734"/>
          <a:ext cx="1249829" cy="1784238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358775</xdr:colOff>
      <xdr:row>65</xdr:row>
      <xdr:rowOff>6350</xdr:rowOff>
    </xdr:from>
    <xdr:to>
      <xdr:col>16</xdr:col>
      <xdr:colOff>122555</xdr:colOff>
      <xdr:row>72</xdr:row>
      <xdr:rowOff>342265</xdr:rowOff>
    </xdr:to>
    <xdr:sp macro="" textlink="">
      <xdr:nvSpPr>
        <xdr:cNvPr id="49" name="直接箭头连接符 16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>
        <a:xfrm flipH="1" flipV="1">
          <a:off x="11979275" y="7514291"/>
          <a:ext cx="1635162" cy="1747856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591820</xdr:colOff>
      <xdr:row>60</xdr:row>
      <xdr:rowOff>223520</xdr:rowOff>
    </xdr:from>
    <xdr:to>
      <xdr:col>16</xdr:col>
      <xdr:colOff>88265</xdr:colOff>
      <xdr:row>63</xdr:row>
      <xdr:rowOff>81915</xdr:rowOff>
    </xdr:to>
    <xdr:sp macro="" textlink="">
      <xdr:nvSpPr>
        <xdr:cNvPr id="50" name="直接箭头连接符 1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>
        <a:xfrm flipH="1">
          <a:off x="12212320" y="6420373"/>
          <a:ext cx="1367827" cy="597983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3175</xdr:colOff>
      <xdr:row>64</xdr:row>
      <xdr:rowOff>213360</xdr:rowOff>
    </xdr:from>
    <xdr:to>
      <xdr:col>16</xdr:col>
      <xdr:colOff>88265</xdr:colOff>
      <xdr:row>64</xdr:row>
      <xdr:rowOff>295275</xdr:rowOff>
    </xdr:to>
    <xdr:sp macro="" textlink="">
      <xdr:nvSpPr>
        <xdr:cNvPr id="51" name="直接箭头连接符 1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>
        <a:xfrm flipH="1" flipV="1">
          <a:off x="12598587" y="7317889"/>
          <a:ext cx="981560" cy="8191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1495425</xdr:colOff>
      <xdr:row>69</xdr:row>
      <xdr:rowOff>89645</xdr:rowOff>
    </xdr:from>
    <xdr:to>
      <xdr:col>7</xdr:col>
      <xdr:colOff>1</xdr:colOff>
      <xdr:row>74</xdr:row>
      <xdr:rowOff>57149</xdr:rowOff>
    </xdr:to>
    <xdr:sp macro="" textlink="">
      <xdr:nvSpPr>
        <xdr:cNvPr id="52" name="直接箭头连接符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>
        <a:xfrm flipV="1">
          <a:off x="1495425" y="15043895"/>
          <a:ext cx="4848226" cy="1053354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14815</xdr:colOff>
      <xdr:row>84</xdr:row>
      <xdr:rowOff>162982</xdr:rowOff>
    </xdr:from>
    <xdr:to>
      <xdr:col>11</xdr:col>
      <xdr:colOff>275165</xdr:colOff>
      <xdr:row>91</xdr:row>
      <xdr:rowOff>116416</xdr:rowOff>
    </xdr:to>
    <xdr:sp macro="" textlink="">
      <xdr:nvSpPr>
        <xdr:cNvPr id="53" name="直接箭头连接符 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>
        <a:xfrm>
          <a:off x="10111315" y="969806"/>
          <a:ext cx="1246468" cy="1130051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465667</xdr:colOff>
      <xdr:row>85</xdr:row>
      <xdr:rowOff>57150</xdr:rowOff>
    </xdr:from>
    <xdr:to>
      <xdr:col>14</xdr:col>
      <xdr:colOff>57148</xdr:colOff>
      <xdr:row>91</xdr:row>
      <xdr:rowOff>126999</xdr:rowOff>
    </xdr:to>
    <xdr:sp macro="" textlink="">
      <xdr:nvSpPr>
        <xdr:cNvPr id="54" name="直接箭头连接符 1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>
        <a:xfrm flipH="1">
          <a:off x="12668873" y="1032062"/>
          <a:ext cx="812922" cy="1078378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944033</xdr:colOff>
      <xdr:row>94</xdr:row>
      <xdr:rowOff>52917</xdr:rowOff>
    </xdr:from>
    <xdr:to>
      <xdr:col>11</xdr:col>
      <xdr:colOff>116416</xdr:colOff>
      <xdr:row>97</xdr:row>
      <xdr:rowOff>129115</xdr:rowOff>
    </xdr:to>
    <xdr:sp macro="" textlink="">
      <xdr:nvSpPr>
        <xdr:cNvPr id="55" name="直接箭头连接符 13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>
        <a:xfrm flipV="1">
          <a:off x="10065621" y="2540623"/>
          <a:ext cx="1133413" cy="580463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518584</xdr:colOff>
      <xdr:row>94</xdr:row>
      <xdr:rowOff>10583</xdr:rowOff>
    </xdr:from>
    <xdr:to>
      <xdr:col>14</xdr:col>
      <xdr:colOff>28575</xdr:colOff>
      <xdr:row>97</xdr:row>
      <xdr:rowOff>28575</xdr:rowOff>
    </xdr:to>
    <xdr:sp macro="" textlink="">
      <xdr:nvSpPr>
        <xdr:cNvPr id="56" name="直接箭头连接符 16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>
        <a:xfrm flipH="1" flipV="1">
          <a:off x="12721790" y="2498289"/>
          <a:ext cx="731432" cy="522257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12700</xdr:colOff>
      <xdr:row>85</xdr:row>
      <xdr:rowOff>95250</xdr:rowOff>
    </xdr:from>
    <xdr:to>
      <xdr:col>4</xdr:col>
      <xdr:colOff>455930</xdr:colOff>
      <xdr:row>92</xdr:row>
      <xdr:rowOff>104775</xdr:rowOff>
    </xdr:to>
    <xdr:sp macro="" textlink="">
      <xdr:nvSpPr>
        <xdr:cNvPr id="57" name="直接箭头连接符 23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>
        <a:xfrm>
          <a:off x="1570318" y="1070162"/>
          <a:ext cx="3435200" cy="1186142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93</xdr:row>
      <xdr:rowOff>57150</xdr:rowOff>
    </xdr:from>
    <xdr:to>
      <xdr:col>9</xdr:col>
      <xdr:colOff>38100</xdr:colOff>
      <xdr:row>93</xdr:row>
      <xdr:rowOff>66675</xdr:rowOff>
    </xdr:to>
    <xdr:sp macro="" textlink="">
      <xdr:nvSpPr>
        <xdr:cNvPr id="58" name="直接箭头连接符 26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>
        <a:xfrm flipV="1">
          <a:off x="5693709" y="2376768"/>
          <a:ext cx="3465979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</xdr:colOff>
      <xdr:row>93</xdr:row>
      <xdr:rowOff>9525</xdr:rowOff>
    </xdr:from>
    <xdr:to>
      <xdr:col>11</xdr:col>
      <xdr:colOff>66675</xdr:colOff>
      <xdr:row>93</xdr:row>
      <xdr:rowOff>19050</xdr:rowOff>
    </xdr:to>
    <xdr:sp macro="" textlink="">
      <xdr:nvSpPr>
        <xdr:cNvPr id="59" name="直接箭头连接符 5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>
        <a:xfrm>
          <a:off x="10134600" y="2329143"/>
          <a:ext cx="1014693" cy="9525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870585</xdr:colOff>
      <xdr:row>93</xdr:row>
      <xdr:rowOff>60325</xdr:rowOff>
    </xdr:from>
    <xdr:to>
      <xdr:col>4</xdr:col>
      <xdr:colOff>581660</xdr:colOff>
      <xdr:row>100</xdr:row>
      <xdr:rowOff>133985</xdr:rowOff>
    </xdr:to>
    <xdr:sp macro="" textlink="">
      <xdr:nvSpPr>
        <xdr:cNvPr id="60" name="直接箭头连接符 23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>
        <a:xfrm flipV="1">
          <a:off x="870585" y="2379943"/>
          <a:ext cx="4260663" cy="1250277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1171575</xdr:colOff>
      <xdr:row>58</xdr:row>
      <xdr:rowOff>1</xdr:rowOff>
    </xdr:from>
    <xdr:to>
      <xdr:col>7</xdr:col>
      <xdr:colOff>19050</xdr:colOff>
      <xdr:row>69</xdr:row>
      <xdr:rowOff>104775</xdr:rowOff>
    </xdr:to>
    <xdr:sp macro="" textlink="">
      <xdr:nvSpPr>
        <xdr:cNvPr id="45" name="直接箭头连接符 2">
          <a:extLst>
            <a:ext uri="{FF2B5EF4-FFF2-40B4-BE49-F238E27FC236}">
              <a16:creationId xmlns="" xmlns:a16="http://schemas.microsoft.com/office/drawing/2014/main" id="{E73B6F63-A5AD-4E6E-B3DD-31A95C39A759}"/>
            </a:ext>
          </a:extLst>
        </xdr:cNvPr>
        <xdr:cNvSpPr>
          <a:spLocks noChangeShapeType="1"/>
        </xdr:cNvSpPr>
      </xdr:nvSpPr>
      <xdr:spPr>
        <a:xfrm>
          <a:off x="1171575" y="12382501"/>
          <a:ext cx="5191125" cy="2676524"/>
        </a:xfrm>
        <a:prstGeom prst="straightConnector1">
          <a:avLst/>
        </a:prstGeom>
        <a:noFill/>
        <a:ln w="9525">
          <a:solidFill>
            <a:srgbClr val="4A7DBA"/>
          </a:solidFill>
          <a:rou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4097" name="AutoShape 1">
          <a:extLst>
            <a:ext uri="{FF2B5EF4-FFF2-40B4-BE49-F238E27FC236}">
              <a16:creationId xmlns="" xmlns:a16="http://schemas.microsoft.com/office/drawing/2014/main" id="{087EB27B-2983-4581-B532-8D1C64F54ADF}"/>
            </a:ext>
          </a:extLst>
        </xdr:cNvPr>
        <xdr:cNvSpPr>
          <a:spLocks noChangeAspect="1" noChangeArrowheads="1"/>
        </xdr:cNvSpPr>
      </xdr:nvSpPr>
      <xdr:spPr bwMode="auto">
        <a:xfrm>
          <a:off x="14716125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133350</xdr:rowOff>
    </xdr:to>
    <xdr:sp macro="" textlink="">
      <xdr:nvSpPr>
        <xdr:cNvPr id="4099" name="AutoShape 3">
          <a:extLst>
            <a:ext uri="{FF2B5EF4-FFF2-40B4-BE49-F238E27FC236}">
              <a16:creationId xmlns="" xmlns:a16="http://schemas.microsoft.com/office/drawing/2014/main" id="{39C5B26F-A72A-41C5-9C9F-9A0A81D7898E}"/>
            </a:ext>
          </a:extLst>
        </xdr:cNvPr>
        <xdr:cNvSpPr>
          <a:spLocks noChangeAspect="1" noChangeArrowheads="1"/>
        </xdr:cNvSpPr>
      </xdr:nvSpPr>
      <xdr:spPr bwMode="auto">
        <a:xfrm>
          <a:off x="3000375" y="1152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133350</xdr:rowOff>
    </xdr:to>
    <xdr:sp macro="" textlink="">
      <xdr:nvSpPr>
        <xdr:cNvPr id="4100" name="AutoShape 4">
          <a:extLst>
            <a:ext uri="{FF2B5EF4-FFF2-40B4-BE49-F238E27FC236}">
              <a16:creationId xmlns="" xmlns:a16="http://schemas.microsoft.com/office/drawing/2014/main" id="{0F54F083-A367-4BBF-AE01-96E5A10560FE}"/>
            </a:ext>
          </a:extLst>
        </xdr:cNvPr>
        <xdr:cNvSpPr>
          <a:spLocks noChangeAspect="1" noChangeArrowheads="1"/>
        </xdr:cNvSpPr>
      </xdr:nvSpPr>
      <xdr:spPr bwMode="auto">
        <a:xfrm>
          <a:off x="30003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133350</xdr:rowOff>
    </xdr:to>
    <xdr:sp macro="" textlink="">
      <xdr:nvSpPr>
        <xdr:cNvPr id="4101" name="AutoShape 5">
          <a:extLst>
            <a:ext uri="{FF2B5EF4-FFF2-40B4-BE49-F238E27FC236}">
              <a16:creationId xmlns="" xmlns:a16="http://schemas.microsoft.com/office/drawing/2014/main" id="{C04437E8-9C0C-433B-A52C-E6042EB29C7F}"/>
            </a:ext>
          </a:extLst>
        </xdr:cNvPr>
        <xdr:cNvSpPr>
          <a:spLocks noChangeAspect="1" noChangeArrowheads="1"/>
        </xdr:cNvSpPr>
      </xdr:nvSpPr>
      <xdr:spPr bwMode="auto">
        <a:xfrm>
          <a:off x="30003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981075</xdr:colOff>
      <xdr:row>40</xdr:row>
      <xdr:rowOff>47625</xdr:rowOff>
    </xdr:from>
    <xdr:to>
      <xdr:col>3</xdr:col>
      <xdr:colOff>28575</xdr:colOff>
      <xdr:row>66</xdr:row>
      <xdr:rowOff>152400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A29F750F-8217-480B-9839-327970BB5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2087225"/>
          <a:ext cx="5753100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362663</xdr:colOff>
      <xdr:row>3</xdr:row>
      <xdr:rowOff>125507</xdr:rowOff>
    </xdr:from>
    <xdr:ext cx="9825513" cy="3715290"/>
    <xdr:pic>
      <xdr:nvPicPr>
        <xdr:cNvPr id="2" name="图片 1">
          <a:extLst>
            <a:ext uri="{FF2B5EF4-FFF2-40B4-BE49-F238E27FC236}">
              <a16:creationId xmlns="" xmlns:a16="http://schemas.microsoft.com/office/drawing/2014/main" id="{B76B2908-22BA-4E66-8848-8C45A6AAA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6463" y="668432"/>
          <a:ext cx="9825513" cy="37152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A46" zoomScaleNormal="100" workbookViewId="0">
      <selection activeCell="J20" sqref="J20"/>
    </sheetView>
  </sheetViews>
  <sheetFormatPr defaultColWidth="9" defaultRowHeight="13.5" x14ac:dyDescent="0.15"/>
  <cols>
    <col min="1" max="1" width="20.5" customWidth="1"/>
    <col min="2" max="2" width="33.875" customWidth="1"/>
    <col min="3" max="3" width="16" customWidth="1"/>
    <col min="4" max="4" width="6.25" customWidth="1"/>
    <col min="5" max="5" width="8.875" customWidth="1"/>
    <col min="6" max="6" width="5.375" customWidth="1"/>
    <col min="7" max="7" width="9.375" customWidth="1"/>
    <col min="8" max="8" width="21.25" customWidth="1"/>
    <col min="9" max="9" width="15" customWidth="1"/>
    <col min="10" max="10" width="15.875" customWidth="1"/>
    <col min="11" max="11" width="13" customWidth="1"/>
    <col min="12" max="12" width="14.75" customWidth="1"/>
    <col min="13" max="13" width="9.625" customWidth="1"/>
    <col min="14" max="14" width="6.5" customWidth="1"/>
    <col min="15" max="15" width="20.25" customWidth="1"/>
    <col min="16" max="16" width="11.75" customWidth="1"/>
    <col min="17" max="17" width="13.375" customWidth="1"/>
    <col min="18" max="18" width="15.125" customWidth="1"/>
    <col min="19" max="19" width="17.625" customWidth="1"/>
    <col min="20" max="20" width="15.875" customWidth="1"/>
  </cols>
  <sheetData>
    <row r="1" spans="1:17" ht="50.25" customHeight="1" x14ac:dyDescent="0.15">
      <c r="A1" s="44" t="s">
        <v>0</v>
      </c>
      <c r="H1" s="78" t="s">
        <v>191</v>
      </c>
      <c r="I1" s="78"/>
      <c r="J1" s="78"/>
    </row>
    <row r="2" spans="1:17" x14ac:dyDescent="0.15">
      <c r="A2" s="79" t="s">
        <v>1</v>
      </c>
      <c r="B2" s="98" t="s">
        <v>137</v>
      </c>
      <c r="C2" s="80"/>
    </row>
    <row r="3" spans="1:17" x14ac:dyDescent="0.15">
      <c r="A3" s="79"/>
      <c r="H3" s="81" t="s">
        <v>2</v>
      </c>
      <c r="I3" s="81"/>
      <c r="J3" s="81"/>
      <c r="O3" s="82" t="s">
        <v>3</v>
      </c>
      <c r="P3" s="82"/>
      <c r="Q3" s="82"/>
    </row>
    <row r="4" spans="1:17" x14ac:dyDescent="0.15">
      <c r="A4" s="79"/>
      <c r="H4" s="46" t="s">
        <v>4</v>
      </c>
      <c r="I4" s="46"/>
      <c r="J4" s="46"/>
      <c r="O4" s="46">
        <v>7</v>
      </c>
      <c r="P4" s="46"/>
      <c r="Q4" s="46"/>
    </row>
    <row r="5" spans="1:17" x14ac:dyDescent="0.15">
      <c r="A5" s="79"/>
      <c r="H5" t="s">
        <v>5</v>
      </c>
      <c r="I5" t="s">
        <v>6</v>
      </c>
      <c r="J5" s="97" t="s">
        <v>122</v>
      </c>
      <c r="O5" t="s">
        <v>5</v>
      </c>
      <c r="P5" t="s">
        <v>7</v>
      </c>
      <c r="Q5" t="s">
        <v>135</v>
      </c>
    </row>
    <row r="6" spans="1:17" x14ac:dyDescent="0.15">
      <c r="A6" s="83" t="s">
        <v>8</v>
      </c>
      <c r="H6" s="97" t="s">
        <v>125</v>
      </c>
      <c r="I6" t="s">
        <v>9</v>
      </c>
      <c r="J6" s="77"/>
      <c r="O6" s="77" t="s">
        <v>127</v>
      </c>
    </row>
    <row r="7" spans="1:17" x14ac:dyDescent="0.15">
      <c r="A7" s="83"/>
      <c r="H7" s="77"/>
      <c r="I7" t="s">
        <v>10</v>
      </c>
      <c r="J7" t="s">
        <v>123</v>
      </c>
      <c r="O7" s="77"/>
    </row>
    <row r="8" spans="1:17" x14ac:dyDescent="0.15">
      <c r="A8" s="83"/>
      <c r="B8" s="72" t="s">
        <v>239</v>
      </c>
      <c r="F8" s="81" t="s">
        <v>11</v>
      </c>
      <c r="H8" s="77"/>
      <c r="I8" s="72" t="s">
        <v>223</v>
      </c>
      <c r="J8" t="s">
        <v>124</v>
      </c>
      <c r="O8" s="77"/>
    </row>
    <row r="9" spans="1:17" x14ac:dyDescent="0.15">
      <c r="A9" s="83"/>
      <c r="B9" s="80"/>
      <c r="C9" s="80"/>
      <c r="F9" s="81"/>
      <c r="H9" s="77"/>
      <c r="O9" s="77"/>
    </row>
    <row r="10" spans="1:17" x14ac:dyDescent="0.15">
      <c r="A10" s="83"/>
      <c r="F10" s="81"/>
      <c r="H10" s="77"/>
      <c r="L10" s="45"/>
      <c r="M10" s="45"/>
      <c r="O10" s="77"/>
    </row>
    <row r="11" spans="1:17" x14ac:dyDescent="0.15">
      <c r="A11" s="84" t="s">
        <v>13</v>
      </c>
      <c r="F11" s="81"/>
      <c r="H11" s="47"/>
      <c r="J11" s="85" t="s">
        <v>14</v>
      </c>
      <c r="L11" s="86" t="s">
        <v>136</v>
      </c>
      <c r="M11" s="86"/>
      <c r="O11" s="77"/>
    </row>
    <row r="12" spans="1:17" x14ac:dyDescent="0.15">
      <c r="A12" s="84"/>
      <c r="F12" s="81"/>
      <c r="J12" s="85"/>
      <c r="L12" s="86"/>
      <c r="M12" s="86"/>
    </row>
    <row r="13" spans="1:17" x14ac:dyDescent="0.15">
      <c r="A13" s="84"/>
      <c r="D13" s="80"/>
      <c r="E13" s="80"/>
      <c r="F13" s="81"/>
      <c r="G13" s="80"/>
      <c r="H13" s="80"/>
      <c r="L13" s="45"/>
      <c r="M13" s="45"/>
    </row>
    <row r="14" spans="1:17" x14ac:dyDescent="0.15">
      <c r="A14" s="84"/>
      <c r="B14" s="72" t="s">
        <v>238</v>
      </c>
      <c r="F14" s="81"/>
    </row>
    <row r="15" spans="1:17" x14ac:dyDescent="0.15">
      <c r="A15" s="84"/>
      <c r="F15" s="81"/>
      <c r="H15" s="87" t="s">
        <v>15</v>
      </c>
      <c r="I15" s="87"/>
      <c r="J15" s="87"/>
      <c r="O15" s="75" t="s">
        <v>16</v>
      </c>
      <c r="P15" s="75"/>
      <c r="Q15" s="75"/>
    </row>
    <row r="16" spans="1:17" x14ac:dyDescent="0.15">
      <c r="A16" s="84"/>
      <c r="H16" s="46">
        <v>7</v>
      </c>
      <c r="I16" s="46"/>
      <c r="J16" s="46"/>
      <c r="O16" s="46">
        <v>7</v>
      </c>
      <c r="P16" s="46"/>
      <c r="Q16" s="46"/>
    </row>
    <row r="17" spans="1:20" x14ac:dyDescent="0.15">
      <c r="A17" s="76" t="s">
        <v>17</v>
      </c>
      <c r="F17" t="s">
        <v>18</v>
      </c>
      <c r="H17" t="s">
        <v>5</v>
      </c>
      <c r="I17" t="s">
        <v>19</v>
      </c>
      <c r="J17" s="72" t="s">
        <v>129</v>
      </c>
      <c r="O17" t="s">
        <v>5</v>
      </c>
      <c r="P17" t="s">
        <v>19</v>
      </c>
      <c r="Q17" t="s">
        <v>133</v>
      </c>
    </row>
    <row r="18" spans="1:20" x14ac:dyDescent="0.15">
      <c r="A18" s="76"/>
      <c r="H18" s="77" t="s">
        <v>126</v>
      </c>
      <c r="I18" t="s">
        <v>20</v>
      </c>
      <c r="J18" s="72" t="s">
        <v>130</v>
      </c>
      <c r="O18" s="77" t="s">
        <v>128</v>
      </c>
      <c r="P18" t="s">
        <v>20</v>
      </c>
      <c r="Q18" t="s">
        <v>134</v>
      </c>
    </row>
    <row r="19" spans="1:20" x14ac:dyDescent="0.15">
      <c r="A19" s="76"/>
      <c r="H19" s="77"/>
      <c r="I19" t="s">
        <v>21</v>
      </c>
      <c r="J19" t="s">
        <v>131</v>
      </c>
      <c r="O19" s="77"/>
    </row>
    <row r="20" spans="1:20" x14ac:dyDescent="0.15">
      <c r="A20" s="76"/>
      <c r="B20" s="72" t="s">
        <v>237</v>
      </c>
      <c r="C20">
        <v>1</v>
      </c>
      <c r="D20">
        <v>1</v>
      </c>
      <c r="H20" s="77"/>
      <c r="I20" t="s">
        <v>22</v>
      </c>
      <c r="J20" t="s">
        <v>132</v>
      </c>
      <c r="O20" s="77"/>
    </row>
    <row r="21" spans="1:20" x14ac:dyDescent="0.15">
      <c r="A21" s="76"/>
      <c r="H21" s="77"/>
      <c r="O21" s="77"/>
    </row>
    <row r="22" spans="1:20" x14ac:dyDescent="0.15">
      <c r="A22" s="76"/>
    </row>
    <row r="24" spans="1:20" x14ac:dyDescent="0.15">
      <c r="C24" s="72" t="s">
        <v>235</v>
      </c>
    </row>
    <row r="25" spans="1:20" x14ac:dyDescent="0.15">
      <c r="C25" s="72" t="s">
        <v>236</v>
      </c>
    </row>
    <row r="28" spans="1:20" ht="33.75" x14ac:dyDescent="0.15">
      <c r="A28" s="44" t="s">
        <v>192</v>
      </c>
      <c r="H28" s="78" t="s">
        <v>182</v>
      </c>
      <c r="I28" s="78"/>
      <c r="J28" s="78"/>
      <c r="K28" s="78"/>
      <c r="L28" s="54"/>
    </row>
    <row r="30" spans="1:20" ht="31.5" x14ac:dyDescent="0.15">
      <c r="F30" s="52"/>
      <c r="H30" s="90" t="s">
        <v>172</v>
      </c>
      <c r="I30" s="90"/>
      <c r="J30" s="90"/>
      <c r="K30" s="90"/>
      <c r="L30" s="90"/>
      <c r="Q30" s="90" t="s">
        <v>171</v>
      </c>
      <c r="R30" s="90"/>
      <c r="S30" s="90"/>
      <c r="T30" s="90"/>
    </row>
    <row r="31" spans="1:20" x14ac:dyDescent="0.15">
      <c r="F31" s="52"/>
      <c r="H31" s="50"/>
      <c r="I31" s="50"/>
      <c r="J31" s="50" t="s">
        <v>142</v>
      </c>
      <c r="K31" s="49" t="s">
        <v>144</v>
      </c>
      <c r="L31" s="96" t="s">
        <v>224</v>
      </c>
      <c r="Q31" s="50"/>
      <c r="R31" s="50" t="s">
        <v>142</v>
      </c>
      <c r="S31" s="49" t="s">
        <v>144</v>
      </c>
      <c r="T31" s="88" t="s">
        <v>169</v>
      </c>
    </row>
    <row r="32" spans="1:20" x14ac:dyDescent="0.15">
      <c r="A32" s="94" t="s">
        <v>13</v>
      </c>
      <c r="F32" s="52"/>
      <c r="H32" s="50"/>
      <c r="I32" s="49"/>
      <c r="J32" s="50" t="s">
        <v>139</v>
      </c>
      <c r="K32" s="49" t="s">
        <v>140</v>
      </c>
      <c r="L32" s="89"/>
      <c r="Q32" s="49"/>
      <c r="R32" s="50" t="s">
        <v>139</v>
      </c>
      <c r="S32" s="49" t="s">
        <v>140</v>
      </c>
      <c r="T32" s="89"/>
    </row>
    <row r="33" spans="1:20" x14ac:dyDescent="0.15">
      <c r="A33" s="94"/>
      <c r="B33" s="80" t="s">
        <v>168</v>
      </c>
      <c r="C33" s="80"/>
      <c r="F33" s="52"/>
      <c r="H33" s="49" t="s">
        <v>167</v>
      </c>
      <c r="I33" s="49" t="s">
        <v>147</v>
      </c>
      <c r="J33" s="50" t="s">
        <v>166</v>
      </c>
      <c r="K33" s="49" t="s">
        <v>138</v>
      </c>
      <c r="L33" s="49" t="s">
        <v>165</v>
      </c>
      <c r="Q33" s="45"/>
      <c r="R33" s="45"/>
    </row>
    <row r="34" spans="1:20" ht="31.5" x14ac:dyDescent="0.15">
      <c r="A34" s="94"/>
      <c r="B34" s="80"/>
      <c r="C34" s="80"/>
      <c r="F34" s="91" t="s">
        <v>164</v>
      </c>
      <c r="H34" s="45"/>
      <c r="I34" s="45"/>
      <c r="Q34" s="90" t="s">
        <v>163</v>
      </c>
      <c r="R34" s="90"/>
      <c r="S34" s="90"/>
      <c r="T34" s="90"/>
    </row>
    <row r="35" spans="1:20" x14ac:dyDescent="0.15">
      <c r="A35" s="94"/>
      <c r="F35" s="91"/>
      <c r="H35" s="45"/>
      <c r="I35" s="45"/>
      <c r="Q35" s="49"/>
      <c r="R35" s="50" t="s">
        <v>142</v>
      </c>
      <c r="S35" s="49" t="s">
        <v>144</v>
      </c>
      <c r="T35" s="88" t="s">
        <v>162</v>
      </c>
    </row>
    <row r="36" spans="1:20" x14ac:dyDescent="0.15">
      <c r="A36" s="94"/>
      <c r="B36" t="s">
        <v>161</v>
      </c>
      <c r="F36" s="91"/>
      <c r="H36" s="45"/>
      <c r="I36" s="45"/>
      <c r="N36" s="45"/>
      <c r="O36" s="45"/>
      <c r="Q36" s="49"/>
      <c r="R36" s="50" t="s">
        <v>139</v>
      </c>
      <c r="S36" s="49" t="s">
        <v>140</v>
      </c>
      <c r="T36" s="89"/>
    </row>
    <row r="37" spans="1:20" x14ac:dyDescent="0.15">
      <c r="A37" s="53"/>
      <c r="F37" s="91"/>
      <c r="H37" s="47"/>
      <c r="I37" s="45"/>
      <c r="K37" s="92" t="s">
        <v>14</v>
      </c>
      <c r="L37" s="48"/>
      <c r="N37" s="93" t="s">
        <v>160</v>
      </c>
      <c r="O37" s="93"/>
      <c r="Q37" s="45"/>
      <c r="R37" s="45"/>
    </row>
    <row r="38" spans="1:20" ht="31.5" x14ac:dyDescent="0.15">
      <c r="A38" s="95" t="s">
        <v>17</v>
      </c>
      <c r="B38" s="72" t="s">
        <v>226</v>
      </c>
      <c r="F38" s="91"/>
      <c r="K38" s="92"/>
      <c r="L38" s="48"/>
      <c r="N38" s="93"/>
      <c r="O38" s="93"/>
      <c r="Q38" s="90" t="s">
        <v>159</v>
      </c>
      <c r="R38" s="90"/>
      <c r="S38" s="90"/>
      <c r="T38" s="90"/>
    </row>
    <row r="39" spans="1:20" x14ac:dyDescent="0.15">
      <c r="A39" s="95"/>
      <c r="D39" s="80"/>
      <c r="E39" s="80"/>
      <c r="F39" s="91"/>
      <c r="G39" s="80"/>
      <c r="H39" s="80"/>
      <c r="N39" s="45"/>
      <c r="O39" s="45"/>
      <c r="Q39" s="50"/>
      <c r="R39" s="50" t="s">
        <v>142</v>
      </c>
      <c r="S39" s="49" t="s">
        <v>144</v>
      </c>
      <c r="T39" s="88" t="s">
        <v>158</v>
      </c>
    </row>
    <row r="40" spans="1:20" x14ac:dyDescent="0.15">
      <c r="A40" s="95"/>
      <c r="F40" s="91"/>
      <c r="Q40" s="50"/>
      <c r="R40" s="50" t="s">
        <v>139</v>
      </c>
      <c r="S40" s="49" t="s">
        <v>140</v>
      </c>
      <c r="T40" s="89"/>
    </row>
    <row r="41" spans="1:20" x14ac:dyDescent="0.15">
      <c r="A41" s="95"/>
      <c r="F41" s="91"/>
      <c r="S41" s="45"/>
    </row>
    <row r="42" spans="1:20" ht="31.5" x14ac:dyDescent="0.15">
      <c r="A42" s="95"/>
      <c r="F42" s="91"/>
      <c r="H42" s="90" t="s">
        <v>157</v>
      </c>
      <c r="I42" s="90"/>
      <c r="J42" s="90"/>
      <c r="K42" s="90"/>
      <c r="L42" s="90"/>
      <c r="Q42" s="90" t="s">
        <v>156</v>
      </c>
      <c r="R42" s="90"/>
      <c r="S42" s="90"/>
      <c r="T42" s="90"/>
    </row>
    <row r="43" spans="1:20" x14ac:dyDescent="0.15">
      <c r="F43" s="52"/>
      <c r="H43" s="50" t="s">
        <v>155</v>
      </c>
      <c r="I43" s="50" t="s">
        <v>151</v>
      </c>
      <c r="J43" s="50" t="s">
        <v>154</v>
      </c>
      <c r="K43" s="49" t="s">
        <v>144</v>
      </c>
      <c r="L43" s="49" t="s">
        <v>153</v>
      </c>
      <c r="Q43" s="50"/>
      <c r="R43" s="50" t="s">
        <v>142</v>
      </c>
      <c r="S43" s="49" t="s">
        <v>144</v>
      </c>
      <c r="T43" s="88" t="s">
        <v>152</v>
      </c>
    </row>
    <row r="44" spans="1:20" x14ac:dyDescent="0.15">
      <c r="F44" s="52"/>
      <c r="H44" s="49"/>
      <c r="I44" s="50" t="s">
        <v>151</v>
      </c>
      <c r="J44" s="50" t="s">
        <v>146</v>
      </c>
      <c r="K44" s="49" t="s">
        <v>140</v>
      </c>
      <c r="L44" s="49" t="s">
        <v>150</v>
      </c>
      <c r="Q44" s="49"/>
      <c r="R44" s="50" t="s">
        <v>139</v>
      </c>
      <c r="S44" s="49" t="s">
        <v>140</v>
      </c>
      <c r="T44" s="89"/>
    </row>
    <row r="45" spans="1:20" x14ac:dyDescent="0.15">
      <c r="F45" s="52"/>
      <c r="H45" s="45"/>
      <c r="K45" s="45"/>
      <c r="L45" s="45"/>
      <c r="Q45" s="45"/>
      <c r="S45" s="45"/>
    </row>
    <row r="46" spans="1:20" ht="31.5" x14ac:dyDescent="0.15">
      <c r="F46" s="52"/>
      <c r="H46" s="90" t="s">
        <v>149</v>
      </c>
      <c r="I46" s="90"/>
      <c r="J46" s="90"/>
      <c r="K46" s="90"/>
      <c r="L46" s="90"/>
      <c r="Q46" s="90" t="s">
        <v>148</v>
      </c>
      <c r="R46" s="90"/>
      <c r="S46" s="90"/>
      <c r="T46" s="90"/>
    </row>
    <row r="47" spans="1:20" x14ac:dyDescent="0.15">
      <c r="F47" s="52"/>
      <c r="H47" s="49"/>
      <c r="I47" s="49" t="s">
        <v>147</v>
      </c>
      <c r="J47" s="50" t="s">
        <v>146</v>
      </c>
      <c r="K47" s="49" t="s">
        <v>144</v>
      </c>
      <c r="L47" s="49" t="s">
        <v>145</v>
      </c>
      <c r="Q47" s="49"/>
      <c r="R47" s="50" t="s">
        <v>142</v>
      </c>
      <c r="S47" s="49" t="s">
        <v>144</v>
      </c>
      <c r="T47" s="88" t="s">
        <v>143</v>
      </c>
    </row>
    <row r="48" spans="1:20" x14ac:dyDescent="0.15">
      <c r="A48" s="53"/>
      <c r="F48" s="52"/>
      <c r="H48" s="49"/>
      <c r="I48" s="49"/>
      <c r="J48" s="50" t="s">
        <v>142</v>
      </c>
      <c r="K48" s="49" t="s">
        <v>140</v>
      </c>
      <c r="L48" s="88" t="s">
        <v>141</v>
      </c>
      <c r="Q48" s="49"/>
      <c r="R48" s="73" t="s">
        <v>225</v>
      </c>
      <c r="S48" s="49" t="s">
        <v>140</v>
      </c>
      <c r="T48" s="89"/>
    </row>
    <row r="49" spans="1:21" ht="20.25" x14ac:dyDescent="0.15">
      <c r="B49" s="45"/>
      <c r="D49" s="45"/>
      <c r="F49" s="51" t="s">
        <v>18</v>
      </c>
      <c r="H49" s="49"/>
      <c r="I49" s="50"/>
      <c r="J49" s="50" t="s">
        <v>139</v>
      </c>
      <c r="K49" s="49" t="s">
        <v>138</v>
      </c>
      <c r="L49" s="89"/>
      <c r="M49" s="45"/>
      <c r="O49" s="45"/>
      <c r="Q49" s="45"/>
      <c r="S49" s="45"/>
      <c r="U49" s="45"/>
    </row>
    <row r="50" spans="1:21" x14ac:dyDescent="0.15">
      <c r="B50" s="45"/>
      <c r="D50" s="45"/>
      <c r="F50" s="45"/>
      <c r="H50" s="45"/>
      <c r="J50" s="45"/>
      <c r="M50" s="45"/>
      <c r="O50" s="45"/>
      <c r="Q50" s="45"/>
      <c r="S50" s="45"/>
      <c r="U50" s="45"/>
    </row>
    <row r="55" spans="1:21" ht="33.75" x14ac:dyDescent="0.15">
      <c r="A55" s="44" t="s">
        <v>193</v>
      </c>
      <c r="H55" s="78" t="s">
        <v>183</v>
      </c>
      <c r="I55" s="78"/>
      <c r="J55" s="78"/>
      <c r="K55" s="78"/>
      <c r="L55" s="54"/>
    </row>
    <row r="57" spans="1:21" ht="31.5" x14ac:dyDescent="0.15">
      <c r="A57" s="79" t="s">
        <v>1</v>
      </c>
      <c r="B57" s="80" t="s">
        <v>184</v>
      </c>
      <c r="C57" s="80"/>
      <c r="F57" s="52"/>
      <c r="H57" s="90" t="s">
        <v>172</v>
      </c>
      <c r="I57" s="90"/>
      <c r="J57" s="90"/>
      <c r="K57" s="90"/>
      <c r="L57" s="90"/>
      <c r="Q57" s="90" t="s">
        <v>171</v>
      </c>
      <c r="R57" s="90"/>
      <c r="S57" s="90"/>
      <c r="T57" s="90"/>
    </row>
    <row r="58" spans="1:21" x14ac:dyDescent="0.15">
      <c r="A58" s="79"/>
      <c r="F58" s="52"/>
      <c r="H58" s="50"/>
      <c r="I58" s="50"/>
      <c r="J58" s="50" t="s">
        <v>142</v>
      </c>
      <c r="K58" s="49" t="s">
        <v>144</v>
      </c>
      <c r="L58" s="88" t="s">
        <v>170</v>
      </c>
      <c r="Q58" s="50"/>
      <c r="R58" s="50" t="s">
        <v>142</v>
      </c>
      <c r="S58" s="49" t="s">
        <v>144</v>
      </c>
      <c r="T58" s="88" t="s">
        <v>169</v>
      </c>
    </row>
    <row r="59" spans="1:21" ht="13.5" customHeight="1" x14ac:dyDescent="0.15">
      <c r="A59" s="79"/>
      <c r="F59" s="52"/>
      <c r="H59" s="50"/>
      <c r="I59" s="49"/>
      <c r="J59" s="50" t="s">
        <v>139</v>
      </c>
      <c r="K59" s="49" t="s">
        <v>140</v>
      </c>
      <c r="L59" s="89"/>
      <c r="Q59" s="49"/>
      <c r="R59" s="50" t="s">
        <v>139</v>
      </c>
      <c r="S59" s="49" t="s">
        <v>140</v>
      </c>
      <c r="T59" s="89"/>
    </row>
    <row r="60" spans="1:21" ht="13.5" customHeight="1" x14ac:dyDescent="0.15">
      <c r="A60" s="79"/>
      <c r="F60" s="52"/>
      <c r="H60" s="49" t="s">
        <v>167</v>
      </c>
      <c r="I60" s="49" t="s">
        <v>147</v>
      </c>
      <c r="J60" s="50" t="s">
        <v>166</v>
      </c>
      <c r="K60" s="49" t="s">
        <v>138</v>
      </c>
      <c r="L60" s="49" t="s">
        <v>165</v>
      </c>
      <c r="Q60" s="45"/>
      <c r="R60" s="45"/>
    </row>
    <row r="61" spans="1:21" ht="31.5" x14ac:dyDescent="0.15">
      <c r="A61" s="83" t="s">
        <v>8</v>
      </c>
      <c r="F61" s="91" t="s">
        <v>164</v>
      </c>
      <c r="H61" s="45"/>
      <c r="I61" s="45"/>
      <c r="Q61" s="90" t="s">
        <v>163</v>
      </c>
      <c r="R61" s="90"/>
      <c r="S61" s="90"/>
      <c r="T61" s="90"/>
    </row>
    <row r="62" spans="1:21" ht="13.5" customHeight="1" x14ac:dyDescent="0.15">
      <c r="A62" s="83"/>
      <c r="F62" s="91"/>
      <c r="H62" s="45"/>
      <c r="I62" s="45"/>
      <c r="Q62" s="49"/>
      <c r="R62" s="50" t="s">
        <v>142</v>
      </c>
      <c r="S62" s="49" t="s">
        <v>144</v>
      </c>
      <c r="T62" s="88" t="s">
        <v>162</v>
      </c>
    </row>
    <row r="63" spans="1:21" ht="13.5" customHeight="1" x14ac:dyDescent="0.15">
      <c r="A63" s="83"/>
      <c r="B63" t="s">
        <v>185</v>
      </c>
      <c r="F63" s="91"/>
      <c r="H63" s="45"/>
      <c r="I63" s="45"/>
      <c r="N63" s="45"/>
      <c r="O63" s="45"/>
      <c r="Q63" s="49"/>
      <c r="R63" s="50" t="s">
        <v>139</v>
      </c>
      <c r="S63" s="49" t="s">
        <v>140</v>
      </c>
      <c r="T63" s="89"/>
    </row>
    <row r="64" spans="1:21" x14ac:dyDescent="0.15">
      <c r="A64" s="83"/>
      <c r="B64" s="80"/>
      <c r="C64" s="80"/>
      <c r="F64" s="91"/>
      <c r="H64" s="47"/>
      <c r="I64" s="45"/>
      <c r="K64" s="92" t="s">
        <v>14</v>
      </c>
      <c r="L64" s="48"/>
      <c r="N64" s="93" t="s">
        <v>160</v>
      </c>
      <c r="O64" s="93"/>
      <c r="Q64" s="45"/>
      <c r="R64" s="45"/>
    </row>
    <row r="65" spans="1:20" ht="31.5" x14ac:dyDescent="0.15">
      <c r="A65" s="83"/>
      <c r="F65" s="91"/>
      <c r="K65" s="92"/>
      <c r="L65" s="48"/>
      <c r="N65" s="93"/>
      <c r="O65" s="93"/>
      <c r="Q65" s="90" t="s">
        <v>159</v>
      </c>
      <c r="R65" s="90"/>
      <c r="S65" s="90"/>
      <c r="T65" s="90"/>
    </row>
    <row r="66" spans="1:20" ht="13.5" customHeight="1" x14ac:dyDescent="0.15">
      <c r="A66" s="84" t="s">
        <v>13</v>
      </c>
      <c r="D66" s="80"/>
      <c r="E66" s="80"/>
      <c r="F66" s="91"/>
      <c r="G66" s="80"/>
      <c r="H66" s="80"/>
      <c r="N66" s="45"/>
      <c r="O66" s="45"/>
      <c r="Q66" s="50"/>
      <c r="R66" s="50" t="s">
        <v>142</v>
      </c>
      <c r="S66" s="49" t="s">
        <v>144</v>
      </c>
      <c r="T66" s="88" t="s">
        <v>158</v>
      </c>
    </row>
    <row r="67" spans="1:20" ht="13.5" customHeight="1" x14ac:dyDescent="0.15">
      <c r="A67" s="84"/>
      <c r="F67" s="91"/>
      <c r="Q67" s="50"/>
      <c r="R67" s="50" t="s">
        <v>139</v>
      </c>
      <c r="S67" s="49" t="s">
        <v>140</v>
      </c>
      <c r="T67" s="89"/>
    </row>
    <row r="68" spans="1:20" ht="13.5" customHeight="1" x14ac:dyDescent="0.15">
      <c r="A68" s="84"/>
      <c r="F68" s="91"/>
      <c r="S68" s="45"/>
    </row>
    <row r="69" spans="1:20" ht="31.5" x14ac:dyDescent="0.15">
      <c r="A69" s="84"/>
      <c r="B69" t="s">
        <v>186</v>
      </c>
      <c r="F69" s="91"/>
      <c r="H69" s="90" t="s">
        <v>157</v>
      </c>
      <c r="I69" s="90"/>
      <c r="J69" s="90"/>
      <c r="K69" s="90"/>
      <c r="L69" s="90"/>
      <c r="Q69" s="90" t="s">
        <v>156</v>
      </c>
      <c r="R69" s="90"/>
      <c r="S69" s="90"/>
      <c r="T69" s="90"/>
    </row>
    <row r="70" spans="1:20" x14ac:dyDescent="0.15">
      <c r="A70" s="84"/>
      <c r="F70" s="52"/>
      <c r="H70" s="50" t="s">
        <v>155</v>
      </c>
      <c r="I70" s="50" t="s">
        <v>151</v>
      </c>
      <c r="J70" s="50" t="s">
        <v>154</v>
      </c>
      <c r="K70" s="49" t="s">
        <v>144</v>
      </c>
      <c r="L70" s="49" t="s">
        <v>153</v>
      </c>
      <c r="Q70" s="50"/>
      <c r="R70" s="50" t="s">
        <v>142</v>
      </c>
      <c r="S70" s="49" t="s">
        <v>144</v>
      </c>
      <c r="T70" s="88" t="s">
        <v>152</v>
      </c>
    </row>
    <row r="71" spans="1:20" x14ac:dyDescent="0.15">
      <c r="A71" s="84"/>
      <c r="F71" s="52"/>
      <c r="H71" s="49"/>
      <c r="I71" s="50" t="s">
        <v>151</v>
      </c>
      <c r="J71" s="50" t="s">
        <v>146</v>
      </c>
      <c r="K71" s="49" t="s">
        <v>140</v>
      </c>
      <c r="L71" s="49" t="s">
        <v>150</v>
      </c>
      <c r="Q71" s="49"/>
      <c r="R71" s="50" t="s">
        <v>139</v>
      </c>
      <c r="S71" s="49" t="s">
        <v>140</v>
      </c>
      <c r="T71" s="89"/>
    </row>
    <row r="72" spans="1:20" x14ac:dyDescent="0.15">
      <c r="A72" s="76" t="s">
        <v>17</v>
      </c>
      <c r="F72" s="52"/>
      <c r="H72" s="45"/>
      <c r="K72" s="45"/>
      <c r="L72" s="45"/>
      <c r="Q72" s="45"/>
      <c r="S72" s="45"/>
    </row>
    <row r="73" spans="1:20" ht="31.5" x14ac:dyDescent="0.15">
      <c r="A73" s="76"/>
      <c r="F73" s="52"/>
      <c r="H73" s="90" t="s">
        <v>149</v>
      </c>
      <c r="I73" s="90"/>
      <c r="J73" s="90"/>
      <c r="K73" s="90"/>
      <c r="L73" s="90"/>
      <c r="Q73" s="90" t="s">
        <v>148</v>
      </c>
      <c r="R73" s="90"/>
      <c r="S73" s="90"/>
      <c r="T73" s="90"/>
    </row>
    <row r="74" spans="1:20" x14ac:dyDescent="0.15">
      <c r="A74" s="76"/>
      <c r="F74" s="52"/>
      <c r="H74" s="49"/>
      <c r="I74" s="49" t="s">
        <v>147</v>
      </c>
      <c r="J74" s="50" t="s">
        <v>146</v>
      </c>
      <c r="K74" s="49" t="s">
        <v>144</v>
      </c>
      <c r="L74" s="49" t="s">
        <v>145</v>
      </c>
      <c r="Q74" s="49"/>
      <c r="R74" s="50" t="s">
        <v>142</v>
      </c>
      <c r="S74" s="49" t="s">
        <v>144</v>
      </c>
      <c r="T74" s="88" t="s">
        <v>143</v>
      </c>
    </row>
    <row r="75" spans="1:20" x14ac:dyDescent="0.15">
      <c r="A75" s="76"/>
      <c r="B75" t="s">
        <v>187</v>
      </c>
      <c r="F75" s="52"/>
      <c r="H75" s="49"/>
      <c r="I75" s="49"/>
      <c r="J75" s="50" t="s">
        <v>142</v>
      </c>
      <c r="K75" s="49" t="s">
        <v>140</v>
      </c>
      <c r="L75" s="88" t="s">
        <v>141</v>
      </c>
      <c r="Q75" s="49"/>
      <c r="R75" s="50" t="s">
        <v>139</v>
      </c>
      <c r="S75" s="49" t="s">
        <v>140</v>
      </c>
      <c r="T75" s="89"/>
    </row>
    <row r="76" spans="1:20" ht="20.25" x14ac:dyDescent="0.15">
      <c r="A76" s="76"/>
      <c r="D76" s="45"/>
      <c r="F76" s="51" t="s">
        <v>18</v>
      </c>
      <c r="H76" s="49"/>
      <c r="I76" s="50"/>
      <c r="J76" s="50" t="s">
        <v>139</v>
      </c>
      <c r="K76" s="49" t="s">
        <v>138</v>
      </c>
      <c r="L76" s="89"/>
      <c r="M76" s="45"/>
      <c r="O76" s="45"/>
      <c r="Q76" s="45"/>
      <c r="S76" s="45"/>
    </row>
    <row r="77" spans="1:20" x14ac:dyDescent="0.15">
      <c r="A77" s="76"/>
    </row>
    <row r="82" spans="1:17" ht="33.75" x14ac:dyDescent="0.15">
      <c r="A82" s="44" t="s">
        <v>194</v>
      </c>
      <c r="H82" s="78" t="s">
        <v>191</v>
      </c>
      <c r="I82" s="78"/>
      <c r="J82" s="78"/>
    </row>
    <row r="84" spans="1:17" x14ac:dyDescent="0.15">
      <c r="A84" s="79" t="s">
        <v>1</v>
      </c>
      <c r="B84" s="80" t="s">
        <v>195</v>
      </c>
      <c r="C84" s="80"/>
    </row>
    <row r="85" spans="1:17" x14ac:dyDescent="0.15">
      <c r="A85" s="79"/>
      <c r="H85" s="81" t="s">
        <v>2</v>
      </c>
      <c r="I85" s="81"/>
      <c r="J85" s="81"/>
      <c r="O85" s="82" t="s">
        <v>3</v>
      </c>
      <c r="P85" s="82"/>
      <c r="Q85" s="82"/>
    </row>
    <row r="86" spans="1:17" x14ac:dyDescent="0.15">
      <c r="A86" s="79"/>
      <c r="H86" s="46" t="s">
        <v>4</v>
      </c>
      <c r="I86" s="46"/>
      <c r="J86" s="46"/>
      <c r="O86" s="46">
        <v>7</v>
      </c>
      <c r="P86" s="46"/>
      <c r="Q86" s="46"/>
    </row>
    <row r="87" spans="1:17" x14ac:dyDescent="0.15">
      <c r="A87" s="79"/>
      <c r="H87" t="s">
        <v>5</v>
      </c>
      <c r="I87" t="s">
        <v>6</v>
      </c>
      <c r="J87" s="77" t="s">
        <v>122</v>
      </c>
      <c r="O87" t="s">
        <v>5</v>
      </c>
      <c r="P87" t="s">
        <v>7</v>
      </c>
      <c r="Q87" t="s">
        <v>135</v>
      </c>
    </row>
    <row r="88" spans="1:17" x14ac:dyDescent="0.15">
      <c r="A88" s="83" t="s">
        <v>8</v>
      </c>
      <c r="H88" s="77" t="s">
        <v>125</v>
      </c>
      <c r="I88" t="s">
        <v>9</v>
      </c>
      <c r="J88" s="77"/>
      <c r="O88" s="77" t="s">
        <v>127</v>
      </c>
    </row>
    <row r="89" spans="1:17" x14ac:dyDescent="0.15">
      <c r="A89" s="83"/>
      <c r="H89" s="77"/>
      <c r="I89" t="s">
        <v>10</v>
      </c>
      <c r="J89" t="s">
        <v>123</v>
      </c>
      <c r="O89" s="77"/>
    </row>
    <row r="90" spans="1:17" x14ac:dyDescent="0.15">
      <c r="A90" s="83"/>
      <c r="B90" t="s">
        <v>196</v>
      </c>
      <c r="F90" s="81" t="s">
        <v>11</v>
      </c>
      <c r="H90" s="77"/>
      <c r="I90" t="s">
        <v>12</v>
      </c>
      <c r="J90" t="s">
        <v>124</v>
      </c>
      <c r="O90" s="77"/>
    </row>
    <row r="91" spans="1:17" x14ac:dyDescent="0.15">
      <c r="A91" s="83"/>
      <c r="B91" s="80"/>
      <c r="C91" s="80"/>
      <c r="F91" s="81"/>
      <c r="H91" s="77"/>
      <c r="O91" s="77"/>
    </row>
    <row r="92" spans="1:17" x14ac:dyDescent="0.15">
      <c r="A92" s="83"/>
      <c r="F92" s="81"/>
      <c r="H92" s="77"/>
      <c r="L92" s="45"/>
      <c r="M92" s="45"/>
      <c r="O92" s="77"/>
    </row>
    <row r="93" spans="1:17" x14ac:dyDescent="0.15">
      <c r="A93" s="84" t="s">
        <v>13</v>
      </c>
      <c r="F93" s="81"/>
      <c r="H93" s="47"/>
      <c r="J93" s="85" t="s">
        <v>14</v>
      </c>
      <c r="L93" s="86" t="s">
        <v>136</v>
      </c>
      <c r="M93" s="86"/>
      <c r="O93" s="77"/>
    </row>
    <row r="94" spans="1:17" x14ac:dyDescent="0.15">
      <c r="A94" s="84"/>
      <c r="F94" s="81"/>
      <c r="J94" s="85"/>
      <c r="L94" s="86"/>
      <c r="M94" s="86"/>
    </row>
    <row r="95" spans="1:17" x14ac:dyDescent="0.15">
      <c r="A95" s="84"/>
      <c r="D95" s="80"/>
      <c r="E95" s="80"/>
      <c r="F95" s="81"/>
      <c r="G95" s="80"/>
      <c r="H95" s="80"/>
      <c r="L95" s="45"/>
      <c r="M95" s="45"/>
    </row>
    <row r="96" spans="1:17" x14ac:dyDescent="0.15">
      <c r="A96" s="84"/>
      <c r="B96" t="s">
        <v>197</v>
      </c>
      <c r="F96" s="81"/>
    </row>
    <row r="97" spans="1:17" x14ac:dyDescent="0.15">
      <c r="A97" s="84"/>
      <c r="F97" s="81"/>
      <c r="H97" s="87" t="s">
        <v>15</v>
      </c>
      <c r="I97" s="87"/>
      <c r="J97" s="87"/>
      <c r="O97" s="75" t="s">
        <v>16</v>
      </c>
      <c r="P97" s="75"/>
      <c r="Q97" s="75"/>
    </row>
    <row r="98" spans="1:17" x14ac:dyDescent="0.15">
      <c r="A98" s="84"/>
      <c r="H98" s="46">
        <v>7</v>
      </c>
      <c r="I98" s="46"/>
      <c r="J98" s="46"/>
      <c r="O98" s="46">
        <v>7</v>
      </c>
      <c r="P98" s="46"/>
      <c r="Q98" s="46"/>
    </row>
    <row r="99" spans="1:17" x14ac:dyDescent="0.15">
      <c r="A99" s="76" t="s">
        <v>17</v>
      </c>
      <c r="F99" t="s">
        <v>18</v>
      </c>
      <c r="H99" t="s">
        <v>5</v>
      </c>
      <c r="I99" t="s">
        <v>19</v>
      </c>
      <c r="J99" t="s">
        <v>129</v>
      </c>
      <c r="O99" t="s">
        <v>5</v>
      </c>
      <c r="P99" t="s">
        <v>19</v>
      </c>
      <c r="Q99" t="s">
        <v>133</v>
      </c>
    </row>
    <row r="100" spans="1:17" x14ac:dyDescent="0.15">
      <c r="A100" s="76"/>
      <c r="H100" s="77" t="s">
        <v>126</v>
      </c>
      <c r="I100" t="s">
        <v>20</v>
      </c>
      <c r="J100" t="s">
        <v>130</v>
      </c>
      <c r="O100" s="77" t="s">
        <v>128</v>
      </c>
      <c r="P100" t="s">
        <v>20</v>
      </c>
      <c r="Q100" t="s">
        <v>134</v>
      </c>
    </row>
    <row r="101" spans="1:17" x14ac:dyDescent="0.15">
      <c r="A101" s="76"/>
      <c r="H101" s="77"/>
      <c r="I101" t="s">
        <v>21</v>
      </c>
      <c r="J101" t="s">
        <v>131</v>
      </c>
      <c r="O101" s="77"/>
    </row>
    <row r="102" spans="1:17" x14ac:dyDescent="0.15">
      <c r="A102" s="76"/>
      <c r="B102" t="s">
        <v>198</v>
      </c>
      <c r="H102" s="77"/>
      <c r="I102" t="s">
        <v>22</v>
      </c>
      <c r="J102" t="s">
        <v>132</v>
      </c>
      <c r="O102" s="77"/>
    </row>
    <row r="103" spans="1:17" x14ac:dyDescent="0.15">
      <c r="A103" s="76"/>
      <c r="H103" s="77"/>
      <c r="O103" s="77"/>
    </row>
    <row r="104" spans="1:17" x14ac:dyDescent="0.15">
      <c r="A104" s="76"/>
    </row>
  </sheetData>
  <mergeCells count="94">
    <mergeCell ref="H1:J1"/>
    <mergeCell ref="B2:C2"/>
    <mergeCell ref="H3:J3"/>
    <mergeCell ref="O3:Q3"/>
    <mergeCell ref="B9:C9"/>
    <mergeCell ref="A17:A22"/>
    <mergeCell ref="F8:F15"/>
    <mergeCell ref="H6:H10"/>
    <mergeCell ref="H18:H21"/>
    <mergeCell ref="J5:J6"/>
    <mergeCell ref="J11:J12"/>
    <mergeCell ref="D13:E13"/>
    <mergeCell ref="G13:H13"/>
    <mergeCell ref="H15:J15"/>
    <mergeCell ref="A2:A5"/>
    <mergeCell ref="A6:A10"/>
    <mergeCell ref="A11:A16"/>
    <mergeCell ref="T47:T48"/>
    <mergeCell ref="L48:L49"/>
    <mergeCell ref="O18:O21"/>
    <mergeCell ref="L11:M12"/>
    <mergeCell ref="H28:K28"/>
    <mergeCell ref="O15:Q15"/>
    <mergeCell ref="O6:O11"/>
    <mergeCell ref="T39:T40"/>
    <mergeCell ref="H42:L42"/>
    <mergeCell ref="Q42:T42"/>
    <mergeCell ref="T43:T44"/>
    <mergeCell ref="H46:L46"/>
    <mergeCell ref="Q46:T46"/>
    <mergeCell ref="H30:L30"/>
    <mergeCell ref="Q30:T30"/>
    <mergeCell ref="L31:L32"/>
    <mergeCell ref="T31:T32"/>
    <mergeCell ref="A32:A36"/>
    <mergeCell ref="B33:C33"/>
    <mergeCell ref="B34:C34"/>
    <mergeCell ref="F34:F42"/>
    <mergeCell ref="Q34:T34"/>
    <mergeCell ref="T35:T36"/>
    <mergeCell ref="K37:K38"/>
    <mergeCell ref="N37:O38"/>
    <mergeCell ref="A38:A42"/>
    <mergeCell ref="Q38:T38"/>
    <mergeCell ref="D39:E39"/>
    <mergeCell ref="G39:H39"/>
    <mergeCell ref="H55:K55"/>
    <mergeCell ref="H57:L57"/>
    <mergeCell ref="Q57:T57"/>
    <mergeCell ref="L58:L59"/>
    <mergeCell ref="T58:T59"/>
    <mergeCell ref="D66:E66"/>
    <mergeCell ref="G66:H66"/>
    <mergeCell ref="T66:T67"/>
    <mergeCell ref="H69:L69"/>
    <mergeCell ref="Q69:T69"/>
    <mergeCell ref="F61:F69"/>
    <mergeCell ref="Q61:T61"/>
    <mergeCell ref="T62:T63"/>
    <mergeCell ref="K64:K65"/>
    <mergeCell ref="N64:O65"/>
    <mergeCell ref="Q65:T65"/>
    <mergeCell ref="T70:T71"/>
    <mergeCell ref="H73:L73"/>
    <mergeCell ref="Q73:T73"/>
    <mergeCell ref="T74:T75"/>
    <mergeCell ref="L75:L76"/>
    <mergeCell ref="B57:C57"/>
    <mergeCell ref="A61:A65"/>
    <mergeCell ref="B64:C64"/>
    <mergeCell ref="A66:A71"/>
    <mergeCell ref="A72:A77"/>
    <mergeCell ref="A57:A60"/>
    <mergeCell ref="J93:J94"/>
    <mergeCell ref="L93:M94"/>
    <mergeCell ref="D95:E95"/>
    <mergeCell ref="G95:H95"/>
    <mergeCell ref="H97:J97"/>
    <mergeCell ref="O97:Q97"/>
    <mergeCell ref="A99:A104"/>
    <mergeCell ref="H100:H103"/>
    <mergeCell ref="O100:O103"/>
    <mergeCell ref="H82:J82"/>
    <mergeCell ref="A84:A87"/>
    <mergeCell ref="B84:C84"/>
    <mergeCell ref="H85:J85"/>
    <mergeCell ref="O85:Q85"/>
    <mergeCell ref="J87:J88"/>
    <mergeCell ref="A88:A92"/>
    <mergeCell ref="H88:H92"/>
    <mergeCell ref="O88:O93"/>
    <mergeCell ref="F90:F97"/>
    <mergeCell ref="B91:C91"/>
    <mergeCell ref="A93:A98"/>
  </mergeCells>
  <phoneticPr fontId="25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46" workbookViewId="0">
      <selection activeCell="K9" sqref="K9:K11"/>
    </sheetView>
  </sheetViews>
  <sheetFormatPr defaultColWidth="9" defaultRowHeight="13.5" x14ac:dyDescent="0.15"/>
  <cols>
    <col min="1" max="1" width="21.125" customWidth="1"/>
    <col min="2" max="2" width="20.625" customWidth="1"/>
    <col min="3" max="3" width="18.25" customWidth="1"/>
    <col min="4" max="4" width="24" customWidth="1"/>
    <col min="5" max="5" width="14.75" customWidth="1"/>
    <col min="6" max="7" width="13.875" customWidth="1"/>
    <col min="8" max="9" width="13.625" customWidth="1"/>
    <col min="11" max="11" width="14.5" customWidth="1"/>
    <col min="12" max="12" width="13.5" customWidth="1"/>
    <col min="13" max="13" width="16" customWidth="1"/>
    <col min="14" max="14" width="13.25" customWidth="1"/>
    <col min="15" max="15" width="15" customWidth="1"/>
  </cols>
  <sheetData>
    <row r="1" spans="1:18" ht="35.25" customHeight="1" x14ac:dyDescent="0.15">
      <c r="A1" s="114" t="s">
        <v>188</v>
      </c>
      <c r="B1" s="114"/>
      <c r="C1" s="114"/>
    </row>
    <row r="2" spans="1:18" x14ac:dyDescent="0.15">
      <c r="A2" s="107" t="s">
        <v>23</v>
      </c>
      <c r="B2" s="108" t="s">
        <v>24</v>
      </c>
      <c r="C2" s="35" t="s">
        <v>25</v>
      </c>
      <c r="D2" s="110" t="s">
        <v>26</v>
      </c>
    </row>
    <row r="3" spans="1:18" x14ac:dyDescent="0.15">
      <c r="A3" s="107"/>
      <c r="B3" s="109"/>
      <c r="C3" s="37"/>
      <c r="D3" s="103"/>
    </row>
    <row r="4" spans="1:18" x14ac:dyDescent="0.15">
      <c r="A4" s="107"/>
      <c r="B4" s="111">
        <v>0</v>
      </c>
      <c r="C4" s="120" t="s">
        <v>227</v>
      </c>
      <c r="D4" s="104" t="s">
        <v>28</v>
      </c>
    </row>
    <row r="5" spans="1:18" x14ac:dyDescent="0.15">
      <c r="A5" s="107"/>
      <c r="B5" s="112"/>
      <c r="C5" s="112"/>
      <c r="D5" s="105"/>
    </row>
    <row r="6" spans="1:18" x14ac:dyDescent="0.15">
      <c r="A6" s="107"/>
      <c r="B6" s="113"/>
      <c r="C6" s="113"/>
      <c r="D6" s="106"/>
      <c r="N6" t="s">
        <v>29</v>
      </c>
    </row>
    <row r="7" spans="1:18" x14ac:dyDescent="0.15">
      <c r="A7" s="107"/>
      <c r="B7" s="108" t="s">
        <v>30</v>
      </c>
      <c r="C7" s="103" t="s">
        <v>31</v>
      </c>
      <c r="D7" s="103" t="s">
        <v>32</v>
      </c>
      <c r="E7" s="103" t="s">
        <v>33</v>
      </c>
      <c r="F7" s="103" t="s">
        <v>34</v>
      </c>
      <c r="G7" s="103" t="s">
        <v>35</v>
      </c>
      <c r="H7" s="103" t="s">
        <v>36</v>
      </c>
      <c r="I7" s="103" t="s">
        <v>37</v>
      </c>
      <c r="J7" s="103" t="s">
        <v>38</v>
      </c>
      <c r="K7" s="103" t="s">
        <v>39</v>
      </c>
      <c r="L7" s="103" t="s">
        <v>40</v>
      </c>
      <c r="M7" s="103" t="s">
        <v>41</v>
      </c>
      <c r="N7" s="103" t="s">
        <v>42</v>
      </c>
      <c r="O7" s="103" t="s">
        <v>43</v>
      </c>
      <c r="P7" s="103" t="s">
        <v>44</v>
      </c>
    </row>
    <row r="8" spans="1:18" x14ac:dyDescent="0.15">
      <c r="A8" s="107"/>
      <c r="B8" s="109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</row>
    <row r="9" spans="1:18" ht="27" customHeight="1" x14ac:dyDescent="0.15">
      <c r="A9" s="107"/>
      <c r="B9" s="39" t="s">
        <v>45</v>
      </c>
      <c r="C9" s="40">
        <v>1</v>
      </c>
      <c r="D9" s="40">
        <v>1122</v>
      </c>
      <c r="E9" s="40">
        <v>7</v>
      </c>
      <c r="F9" s="40">
        <v>78</v>
      </c>
      <c r="G9" s="104">
        <v>630000</v>
      </c>
      <c r="H9" s="104">
        <v>626724</v>
      </c>
      <c r="I9" s="104">
        <v>626724</v>
      </c>
      <c r="J9" s="104">
        <v>273</v>
      </c>
      <c r="K9" s="104">
        <v>629988</v>
      </c>
      <c r="L9" s="104">
        <v>30</v>
      </c>
      <c r="M9" s="104">
        <v>30</v>
      </c>
      <c r="N9" s="40">
        <v>156</v>
      </c>
      <c r="O9" s="40">
        <v>23</v>
      </c>
      <c r="P9" s="40">
        <v>3450</v>
      </c>
    </row>
    <row r="10" spans="1:18" ht="24.95" customHeight="1" x14ac:dyDescent="0.15">
      <c r="A10" s="107"/>
      <c r="B10" s="39" t="s">
        <v>46</v>
      </c>
      <c r="C10" s="40">
        <v>2</v>
      </c>
      <c r="D10" s="40">
        <v>1122</v>
      </c>
      <c r="E10" s="40">
        <v>8</v>
      </c>
      <c r="F10" s="40">
        <v>78</v>
      </c>
      <c r="G10" s="105"/>
      <c r="H10" s="105"/>
      <c r="I10" s="105"/>
      <c r="J10" s="105"/>
      <c r="K10" s="105"/>
      <c r="L10" s="105"/>
      <c r="M10" s="105"/>
      <c r="N10" s="40">
        <v>156</v>
      </c>
      <c r="O10" s="40">
        <v>23</v>
      </c>
      <c r="P10" s="40">
        <v>3450</v>
      </c>
    </row>
    <row r="11" spans="1:18" ht="33" customHeight="1" x14ac:dyDescent="0.15">
      <c r="A11" s="107"/>
      <c r="B11" s="39" t="s">
        <v>47</v>
      </c>
      <c r="C11" s="40">
        <v>3</v>
      </c>
      <c r="D11" s="40">
        <v>1122</v>
      </c>
      <c r="E11" s="40">
        <v>9</v>
      </c>
      <c r="F11" s="40">
        <v>78</v>
      </c>
      <c r="G11" s="106"/>
      <c r="H11" s="106"/>
      <c r="I11" s="106"/>
      <c r="J11" s="106"/>
      <c r="K11" s="106"/>
      <c r="L11" s="106"/>
      <c r="M11" s="106"/>
      <c r="N11" s="40">
        <v>156</v>
      </c>
      <c r="O11" s="40">
        <v>23</v>
      </c>
      <c r="P11" s="40">
        <v>3450</v>
      </c>
    </row>
    <row r="12" spans="1:18" ht="33" customHeight="1" x14ac:dyDescent="0.15">
      <c r="A12" s="99" t="s">
        <v>48</v>
      </c>
      <c r="B12" s="36" t="s">
        <v>49</v>
      </c>
      <c r="C12" s="38" t="s">
        <v>24</v>
      </c>
      <c r="D12" s="38" t="s">
        <v>26</v>
      </c>
      <c r="E12" s="38" t="s">
        <v>50</v>
      </c>
      <c r="F12" s="38" t="s">
        <v>51</v>
      </c>
      <c r="G12" s="37" t="s">
        <v>32</v>
      </c>
      <c r="H12" s="37" t="s">
        <v>33</v>
      </c>
      <c r="I12" s="37" t="s">
        <v>52</v>
      </c>
      <c r="J12" s="37" t="s">
        <v>35</v>
      </c>
      <c r="K12" s="37" t="s">
        <v>53</v>
      </c>
      <c r="L12" s="37" t="s">
        <v>54</v>
      </c>
      <c r="M12" s="38"/>
      <c r="N12" s="38"/>
      <c r="O12" s="38"/>
      <c r="P12" s="43"/>
      <c r="Q12" s="43"/>
      <c r="R12" s="43"/>
    </row>
    <row r="13" spans="1:18" ht="18" customHeight="1" x14ac:dyDescent="0.15">
      <c r="A13" s="99"/>
      <c r="B13" s="100">
        <v>460</v>
      </c>
      <c r="C13" s="102">
        <v>0</v>
      </c>
      <c r="D13" s="100" t="s">
        <v>28</v>
      </c>
      <c r="E13" s="41" t="s">
        <v>45</v>
      </c>
      <c r="F13" s="42">
        <v>1</v>
      </c>
      <c r="G13" s="40">
        <v>1122</v>
      </c>
      <c r="H13" s="42">
        <v>1</v>
      </c>
      <c r="I13" s="42">
        <v>43</v>
      </c>
      <c r="J13" s="42">
        <v>3610</v>
      </c>
      <c r="K13" s="42">
        <v>20</v>
      </c>
      <c r="L13" s="42">
        <v>23</v>
      </c>
    </row>
    <row r="14" spans="1:18" ht="18" customHeight="1" x14ac:dyDescent="0.15">
      <c r="A14" s="99"/>
      <c r="B14" s="101"/>
      <c r="C14" s="102"/>
      <c r="D14" s="101"/>
      <c r="E14" s="41" t="s">
        <v>46</v>
      </c>
      <c r="F14" s="42">
        <v>2</v>
      </c>
      <c r="G14" s="40">
        <v>1122</v>
      </c>
      <c r="H14" s="42">
        <v>2</v>
      </c>
      <c r="I14" s="42">
        <v>43</v>
      </c>
      <c r="J14" s="42">
        <v>3610</v>
      </c>
      <c r="K14" s="42">
        <v>20</v>
      </c>
      <c r="L14" s="42">
        <v>23</v>
      </c>
    </row>
    <row r="15" spans="1:18" ht="18" customHeight="1" x14ac:dyDescent="0.15">
      <c r="A15" s="99"/>
      <c r="B15" s="101"/>
      <c r="C15" s="102"/>
      <c r="D15" s="101"/>
      <c r="E15" s="41" t="s">
        <v>47</v>
      </c>
      <c r="F15" s="42">
        <v>3</v>
      </c>
      <c r="G15" s="40">
        <v>1122</v>
      </c>
      <c r="H15" s="42">
        <v>3</v>
      </c>
      <c r="I15" s="42">
        <v>43</v>
      </c>
      <c r="J15" s="42">
        <v>3610</v>
      </c>
      <c r="K15" s="42">
        <v>20</v>
      </c>
      <c r="L15" s="42">
        <v>23</v>
      </c>
    </row>
    <row r="17" spans="1:17" ht="33.75" x14ac:dyDescent="0.15">
      <c r="A17" s="78" t="s">
        <v>189</v>
      </c>
      <c r="B17" s="78"/>
      <c r="C17" s="78"/>
      <c r="D17" s="78"/>
    </row>
    <row r="18" spans="1:17" x14ac:dyDescent="0.15">
      <c r="A18" s="108" t="s">
        <v>181</v>
      </c>
      <c r="B18" s="103" t="s">
        <v>180</v>
      </c>
      <c r="C18" s="103" t="s">
        <v>179</v>
      </c>
      <c r="D18" s="110" t="s">
        <v>178</v>
      </c>
      <c r="E18" s="108" t="s">
        <v>24</v>
      </c>
      <c r="F18" s="35" t="s">
        <v>25</v>
      </c>
      <c r="G18" s="110" t="s">
        <v>177</v>
      </c>
    </row>
    <row r="19" spans="1:17" x14ac:dyDescent="0.15">
      <c r="A19" s="118"/>
      <c r="B19" s="103"/>
      <c r="C19" s="103"/>
      <c r="D19" s="110"/>
      <c r="E19" s="109"/>
      <c r="F19" s="37"/>
      <c r="G19" s="103"/>
    </row>
    <row r="20" spans="1:17" x14ac:dyDescent="0.15">
      <c r="A20" s="118"/>
      <c r="B20" s="119">
        <v>1</v>
      </c>
      <c r="C20" s="119" t="s">
        <v>176</v>
      </c>
      <c r="D20" s="104">
        <v>460</v>
      </c>
      <c r="E20" s="111">
        <v>1</v>
      </c>
      <c r="F20" s="111" t="s">
        <v>27</v>
      </c>
      <c r="G20" s="104" t="s">
        <v>28</v>
      </c>
    </row>
    <row r="21" spans="1:17" x14ac:dyDescent="0.15">
      <c r="A21" s="118"/>
      <c r="B21" s="119"/>
      <c r="C21" s="119"/>
      <c r="D21" s="105"/>
      <c r="E21" s="112"/>
      <c r="F21" s="112"/>
      <c r="G21" s="105"/>
    </row>
    <row r="22" spans="1:17" x14ac:dyDescent="0.15">
      <c r="A22" s="109"/>
      <c r="B22" s="119"/>
      <c r="C22" s="119"/>
      <c r="D22" s="106"/>
      <c r="E22" s="113"/>
      <c r="F22" s="113"/>
      <c r="G22" s="106"/>
    </row>
    <row r="23" spans="1:17" x14ac:dyDescent="0.15">
      <c r="A23" s="115" t="s">
        <v>175</v>
      </c>
      <c r="B23" s="115" t="s">
        <v>174</v>
      </c>
      <c r="C23" s="115" t="s">
        <v>173</v>
      </c>
      <c r="D23" s="108" t="s">
        <v>30</v>
      </c>
      <c r="E23" s="103" t="s">
        <v>31</v>
      </c>
      <c r="F23" s="103" t="s">
        <v>32</v>
      </c>
      <c r="G23" s="103" t="s">
        <v>33</v>
      </c>
      <c r="H23" s="103" t="s">
        <v>34</v>
      </c>
      <c r="I23" s="103" t="s">
        <v>35</v>
      </c>
      <c r="J23" s="103" t="s">
        <v>36</v>
      </c>
      <c r="K23" s="103" t="s">
        <v>37</v>
      </c>
      <c r="L23" s="103" t="s">
        <v>38</v>
      </c>
      <c r="M23" s="103" t="s">
        <v>39</v>
      </c>
      <c r="N23" s="103" t="s">
        <v>40</v>
      </c>
      <c r="O23" s="103" t="s">
        <v>41</v>
      </c>
      <c r="P23" s="103" t="s">
        <v>42</v>
      </c>
      <c r="Q23" s="103" t="s">
        <v>43</v>
      </c>
    </row>
    <row r="24" spans="1:17" x14ac:dyDescent="0.15">
      <c r="A24" s="116"/>
      <c r="B24" s="117"/>
      <c r="C24" s="117"/>
      <c r="D24" s="109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x14ac:dyDescent="0.15">
      <c r="A25" s="116"/>
      <c r="B25" s="104">
        <v>1</v>
      </c>
      <c r="C25" s="104">
        <v>46001</v>
      </c>
      <c r="D25" s="39" t="s">
        <v>45</v>
      </c>
      <c r="E25" s="40">
        <v>7</v>
      </c>
      <c r="F25" s="40">
        <v>1111</v>
      </c>
      <c r="G25" s="40">
        <v>7</v>
      </c>
      <c r="H25" s="40">
        <v>78</v>
      </c>
      <c r="I25" s="104">
        <v>630000</v>
      </c>
      <c r="J25" s="104">
        <v>626724</v>
      </c>
      <c r="K25" s="104">
        <v>626724</v>
      </c>
      <c r="L25" s="104">
        <v>626724</v>
      </c>
      <c r="M25" s="104">
        <v>619642</v>
      </c>
      <c r="N25" s="104">
        <v>30</v>
      </c>
      <c r="O25" s="104">
        <v>30</v>
      </c>
      <c r="P25" s="40">
        <v>15</v>
      </c>
      <c r="Q25" s="40">
        <v>32</v>
      </c>
    </row>
    <row r="26" spans="1:17" x14ac:dyDescent="0.15">
      <c r="A26" s="116"/>
      <c r="B26" s="105"/>
      <c r="C26" s="105"/>
      <c r="D26" s="39" t="s">
        <v>46</v>
      </c>
      <c r="E26" s="40">
        <v>8</v>
      </c>
      <c r="F26" s="40">
        <v>1111</v>
      </c>
      <c r="G26" s="40">
        <v>8</v>
      </c>
      <c r="H26" s="40">
        <v>78</v>
      </c>
      <c r="I26" s="105"/>
      <c r="J26" s="105"/>
      <c r="K26" s="105"/>
      <c r="L26" s="105"/>
      <c r="M26" s="105"/>
      <c r="N26" s="105"/>
      <c r="O26" s="105"/>
      <c r="P26" s="40">
        <v>15</v>
      </c>
      <c r="Q26" s="40">
        <v>32</v>
      </c>
    </row>
    <row r="27" spans="1:17" x14ac:dyDescent="0.15">
      <c r="A27" s="117"/>
      <c r="B27" s="106"/>
      <c r="C27" s="106"/>
      <c r="D27" s="39" t="s">
        <v>47</v>
      </c>
      <c r="E27" s="40">
        <v>9</v>
      </c>
      <c r="F27" s="40">
        <v>1111</v>
      </c>
      <c r="G27" s="40">
        <v>9</v>
      </c>
      <c r="H27" s="40">
        <v>78</v>
      </c>
      <c r="I27" s="106"/>
      <c r="J27" s="106"/>
      <c r="K27" s="106"/>
      <c r="L27" s="106"/>
      <c r="M27" s="106"/>
      <c r="N27" s="106"/>
      <c r="O27" s="106"/>
      <c r="P27" s="40">
        <v>15</v>
      </c>
      <c r="Q27" s="40">
        <v>32</v>
      </c>
    </row>
    <row r="30" spans="1:17" ht="25.5" x14ac:dyDescent="0.15">
      <c r="A30" s="114" t="s">
        <v>190</v>
      </c>
      <c r="B30" s="114"/>
      <c r="C30" s="114"/>
    </row>
    <row r="31" spans="1:17" x14ac:dyDescent="0.15">
      <c r="A31" s="107" t="s">
        <v>23</v>
      </c>
      <c r="B31" s="108" t="s">
        <v>24</v>
      </c>
      <c r="C31" s="35" t="s">
        <v>25</v>
      </c>
      <c r="D31" s="110" t="s">
        <v>26</v>
      </c>
    </row>
    <row r="32" spans="1:17" x14ac:dyDescent="0.15">
      <c r="A32" s="107"/>
      <c r="B32" s="109"/>
      <c r="C32" s="37"/>
      <c r="D32" s="103"/>
    </row>
    <row r="33" spans="1:16" x14ac:dyDescent="0.15">
      <c r="A33" s="107"/>
      <c r="B33" s="111">
        <v>0</v>
      </c>
      <c r="C33" s="111" t="s">
        <v>27</v>
      </c>
      <c r="D33" s="104" t="s">
        <v>28</v>
      </c>
    </row>
    <row r="34" spans="1:16" x14ac:dyDescent="0.15">
      <c r="A34" s="107"/>
      <c r="B34" s="112"/>
      <c r="C34" s="112"/>
      <c r="D34" s="105"/>
    </row>
    <row r="35" spans="1:16" x14ac:dyDescent="0.15">
      <c r="A35" s="107"/>
      <c r="B35" s="113"/>
      <c r="C35" s="113"/>
      <c r="D35" s="106"/>
      <c r="N35" t="s">
        <v>29</v>
      </c>
    </row>
    <row r="36" spans="1:16" x14ac:dyDescent="0.15">
      <c r="A36" s="107"/>
      <c r="B36" s="108" t="s">
        <v>30</v>
      </c>
      <c r="C36" s="103" t="s">
        <v>31</v>
      </c>
      <c r="D36" s="103" t="s">
        <v>32</v>
      </c>
      <c r="E36" s="103" t="s">
        <v>33</v>
      </c>
      <c r="F36" s="103" t="s">
        <v>34</v>
      </c>
      <c r="G36" s="103" t="s">
        <v>35</v>
      </c>
      <c r="H36" s="103" t="s">
        <v>36</v>
      </c>
      <c r="I36" s="103" t="s">
        <v>37</v>
      </c>
      <c r="J36" s="103" t="s">
        <v>38</v>
      </c>
      <c r="K36" s="103" t="s">
        <v>39</v>
      </c>
      <c r="L36" s="103" t="s">
        <v>40</v>
      </c>
      <c r="M36" s="103" t="s">
        <v>41</v>
      </c>
      <c r="N36" s="103" t="s">
        <v>42</v>
      </c>
      <c r="O36" s="103" t="s">
        <v>43</v>
      </c>
      <c r="P36" s="103" t="s">
        <v>44</v>
      </c>
    </row>
    <row r="37" spans="1:16" x14ac:dyDescent="0.15">
      <c r="A37" s="107"/>
      <c r="B37" s="109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1:16" x14ac:dyDescent="0.15">
      <c r="A38" s="107"/>
      <c r="B38" s="39" t="s">
        <v>45</v>
      </c>
      <c r="C38" s="40">
        <v>1</v>
      </c>
      <c r="D38" s="40">
        <v>1144</v>
      </c>
      <c r="E38" s="40">
        <v>12</v>
      </c>
      <c r="F38" s="40">
        <v>78</v>
      </c>
      <c r="G38" s="104">
        <v>630000</v>
      </c>
      <c r="H38" s="104">
        <v>626724</v>
      </c>
      <c r="I38" s="104">
        <v>626724</v>
      </c>
      <c r="J38" s="104">
        <v>273</v>
      </c>
      <c r="K38" s="104">
        <v>630000</v>
      </c>
      <c r="L38" s="104">
        <v>30</v>
      </c>
      <c r="M38" s="104">
        <v>30</v>
      </c>
      <c r="N38" s="40">
        <v>156</v>
      </c>
      <c r="O38" s="40">
        <v>23</v>
      </c>
      <c r="P38" s="40">
        <v>3450</v>
      </c>
    </row>
    <row r="39" spans="1:16" x14ac:dyDescent="0.15">
      <c r="A39" s="107"/>
      <c r="B39" s="39" t="s">
        <v>46</v>
      </c>
      <c r="C39" s="40">
        <v>2</v>
      </c>
      <c r="D39" s="40">
        <v>1144</v>
      </c>
      <c r="E39" s="40">
        <v>13</v>
      </c>
      <c r="F39" s="40">
        <v>78</v>
      </c>
      <c r="G39" s="105"/>
      <c r="H39" s="105"/>
      <c r="I39" s="105"/>
      <c r="J39" s="105"/>
      <c r="K39" s="105"/>
      <c r="L39" s="105"/>
      <c r="M39" s="105"/>
      <c r="N39" s="40">
        <v>156</v>
      </c>
      <c r="O39" s="40">
        <v>23</v>
      </c>
      <c r="P39" s="40">
        <v>3450</v>
      </c>
    </row>
    <row r="40" spans="1:16" x14ac:dyDescent="0.15">
      <c r="A40" s="107"/>
      <c r="B40" s="39" t="s">
        <v>47</v>
      </c>
      <c r="C40" s="40">
        <v>3</v>
      </c>
      <c r="D40" s="40">
        <v>1144</v>
      </c>
      <c r="E40" s="40">
        <v>14</v>
      </c>
      <c r="F40" s="40">
        <v>78</v>
      </c>
      <c r="G40" s="106"/>
      <c r="H40" s="106"/>
      <c r="I40" s="106"/>
      <c r="J40" s="106"/>
      <c r="K40" s="106"/>
      <c r="L40" s="106"/>
      <c r="M40" s="106"/>
      <c r="N40" s="40">
        <v>156</v>
      </c>
      <c r="O40" s="40">
        <v>23</v>
      </c>
      <c r="P40" s="40">
        <v>3450</v>
      </c>
    </row>
    <row r="41" spans="1:16" x14ac:dyDescent="0.15">
      <c r="A41" s="99" t="s">
        <v>48</v>
      </c>
      <c r="B41" s="36" t="s">
        <v>49</v>
      </c>
      <c r="C41" s="38" t="s">
        <v>24</v>
      </c>
      <c r="D41" s="38" t="s">
        <v>26</v>
      </c>
      <c r="E41" s="38" t="s">
        <v>50</v>
      </c>
      <c r="F41" s="38" t="s">
        <v>51</v>
      </c>
      <c r="G41" s="37" t="s">
        <v>32</v>
      </c>
      <c r="H41" s="37" t="s">
        <v>33</v>
      </c>
      <c r="I41" s="37" t="s">
        <v>52</v>
      </c>
      <c r="J41" s="37" t="s">
        <v>35</v>
      </c>
      <c r="K41" s="37" t="s">
        <v>53</v>
      </c>
      <c r="L41" s="37" t="s">
        <v>54</v>
      </c>
      <c r="M41" s="38"/>
      <c r="N41" s="38"/>
      <c r="O41" s="38"/>
      <c r="P41" s="43"/>
    </row>
    <row r="42" spans="1:16" x14ac:dyDescent="0.15">
      <c r="A42" s="99"/>
      <c r="B42" s="100">
        <v>460</v>
      </c>
      <c r="C42" s="102">
        <v>0</v>
      </c>
      <c r="D42" s="100" t="s">
        <v>28</v>
      </c>
      <c r="E42" s="41" t="s">
        <v>45</v>
      </c>
      <c r="F42" s="42">
        <v>1</v>
      </c>
      <c r="G42" s="40">
        <v>1144</v>
      </c>
      <c r="H42" s="42">
        <v>12</v>
      </c>
      <c r="I42" s="42">
        <v>43</v>
      </c>
      <c r="J42" s="42">
        <v>3610</v>
      </c>
      <c r="K42" s="42">
        <v>20</v>
      </c>
      <c r="L42" s="42">
        <v>23</v>
      </c>
    </row>
    <row r="43" spans="1:16" x14ac:dyDescent="0.15">
      <c r="A43" s="99"/>
      <c r="B43" s="101"/>
      <c r="C43" s="102"/>
      <c r="D43" s="101"/>
      <c r="E43" s="41" t="s">
        <v>46</v>
      </c>
      <c r="F43" s="42">
        <v>2</v>
      </c>
      <c r="G43" s="40">
        <v>1144</v>
      </c>
      <c r="H43" s="42">
        <v>13</v>
      </c>
      <c r="I43" s="42">
        <v>43</v>
      </c>
      <c r="J43" s="42">
        <v>3610</v>
      </c>
      <c r="K43" s="42">
        <v>20</v>
      </c>
      <c r="L43" s="42">
        <v>23</v>
      </c>
    </row>
    <row r="44" spans="1:16" x14ac:dyDescent="0.15">
      <c r="A44" s="99"/>
      <c r="B44" s="101"/>
      <c r="C44" s="102"/>
      <c r="D44" s="101"/>
      <c r="E44" s="41" t="s">
        <v>47</v>
      </c>
      <c r="F44" s="42">
        <v>3</v>
      </c>
      <c r="G44" s="40">
        <v>1144</v>
      </c>
      <c r="H44" s="42">
        <v>14</v>
      </c>
      <c r="I44" s="42">
        <v>43</v>
      </c>
      <c r="J44" s="42">
        <v>3610</v>
      </c>
      <c r="K44" s="42">
        <v>20</v>
      </c>
      <c r="L44" s="42">
        <v>23</v>
      </c>
    </row>
    <row r="50" spans="2:17" ht="25.5" x14ac:dyDescent="0.15">
      <c r="B50" s="114" t="s">
        <v>188</v>
      </c>
      <c r="C50" s="114"/>
      <c r="D50" s="114"/>
    </row>
    <row r="51" spans="2:17" x14ac:dyDescent="0.15">
      <c r="B51" s="107" t="s">
        <v>23</v>
      </c>
      <c r="C51" s="108" t="s">
        <v>24</v>
      </c>
      <c r="D51" s="35" t="s">
        <v>25</v>
      </c>
      <c r="E51" s="110" t="s">
        <v>26</v>
      </c>
    </row>
    <row r="52" spans="2:17" x14ac:dyDescent="0.15">
      <c r="B52" s="107"/>
      <c r="C52" s="109"/>
      <c r="D52" s="37"/>
      <c r="E52" s="103"/>
    </row>
    <row r="53" spans="2:17" x14ac:dyDescent="0.15">
      <c r="B53" s="107"/>
      <c r="C53" s="111">
        <v>0</v>
      </c>
      <c r="D53" s="111" t="s">
        <v>27</v>
      </c>
      <c r="E53" s="104" t="s">
        <v>28</v>
      </c>
    </row>
    <row r="54" spans="2:17" x14ac:dyDescent="0.15">
      <c r="B54" s="107"/>
      <c r="C54" s="112"/>
      <c r="D54" s="112"/>
      <c r="E54" s="105"/>
    </row>
    <row r="55" spans="2:17" x14ac:dyDescent="0.15">
      <c r="B55" s="107"/>
      <c r="C55" s="113"/>
      <c r="D55" s="113"/>
      <c r="E55" s="106"/>
      <c r="O55" t="s">
        <v>29</v>
      </c>
    </row>
    <row r="56" spans="2:17" x14ac:dyDescent="0.15">
      <c r="B56" s="107"/>
      <c r="C56" s="108" t="s">
        <v>30</v>
      </c>
      <c r="D56" s="103" t="s">
        <v>31</v>
      </c>
      <c r="E56" s="103" t="s">
        <v>32</v>
      </c>
      <c r="F56" s="103" t="s">
        <v>33</v>
      </c>
      <c r="G56" s="103" t="s">
        <v>34</v>
      </c>
      <c r="H56" s="103" t="s">
        <v>35</v>
      </c>
      <c r="I56" s="103" t="s">
        <v>36</v>
      </c>
      <c r="J56" s="103" t="s">
        <v>37</v>
      </c>
      <c r="K56" s="103" t="s">
        <v>38</v>
      </c>
      <c r="L56" s="103" t="s">
        <v>39</v>
      </c>
      <c r="M56" s="103" t="s">
        <v>40</v>
      </c>
      <c r="N56" s="103" t="s">
        <v>41</v>
      </c>
      <c r="O56" s="103" t="s">
        <v>42</v>
      </c>
      <c r="P56" s="103" t="s">
        <v>43</v>
      </c>
      <c r="Q56" s="103" t="s">
        <v>44</v>
      </c>
    </row>
    <row r="57" spans="2:17" x14ac:dyDescent="0.15">
      <c r="B57" s="107"/>
      <c r="C57" s="109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 x14ac:dyDescent="0.15">
      <c r="B58" s="107"/>
      <c r="C58" s="39" t="s">
        <v>45</v>
      </c>
      <c r="D58" s="40">
        <v>1</v>
      </c>
      <c r="E58" s="40">
        <v>1122</v>
      </c>
      <c r="F58" s="40">
        <v>36</v>
      </c>
      <c r="G58" s="40">
        <v>78</v>
      </c>
      <c r="H58" s="104">
        <v>630000</v>
      </c>
      <c r="I58" s="104">
        <v>626724</v>
      </c>
      <c r="J58" s="104">
        <v>626724</v>
      </c>
      <c r="K58" s="104">
        <v>273</v>
      </c>
      <c r="L58" s="104">
        <v>630000</v>
      </c>
      <c r="M58" s="104">
        <v>30</v>
      </c>
      <c r="N58" s="104">
        <v>30</v>
      </c>
      <c r="O58" s="40">
        <v>156</v>
      </c>
      <c r="P58" s="40">
        <v>23</v>
      </c>
      <c r="Q58" s="40">
        <v>3450</v>
      </c>
    </row>
    <row r="59" spans="2:17" x14ac:dyDescent="0.15">
      <c r="B59" s="107"/>
      <c r="C59" s="39" t="s">
        <v>46</v>
      </c>
      <c r="D59" s="40">
        <v>2</v>
      </c>
      <c r="E59" s="40">
        <v>1122</v>
      </c>
      <c r="F59" s="40">
        <v>37</v>
      </c>
      <c r="G59" s="40">
        <v>78</v>
      </c>
      <c r="H59" s="105"/>
      <c r="I59" s="105"/>
      <c r="J59" s="105"/>
      <c r="K59" s="105"/>
      <c r="L59" s="105"/>
      <c r="M59" s="105"/>
      <c r="N59" s="105"/>
      <c r="O59" s="40">
        <v>156</v>
      </c>
      <c r="P59" s="40">
        <v>23</v>
      </c>
      <c r="Q59" s="40">
        <v>3450</v>
      </c>
    </row>
    <row r="60" spans="2:17" x14ac:dyDescent="0.15">
      <c r="B60" s="107"/>
      <c r="C60" s="39" t="s">
        <v>47</v>
      </c>
      <c r="D60" s="40">
        <v>3</v>
      </c>
      <c r="E60" s="40">
        <v>1122</v>
      </c>
      <c r="F60" s="40">
        <v>38</v>
      </c>
      <c r="G60" s="40">
        <v>78</v>
      </c>
      <c r="H60" s="106"/>
      <c r="I60" s="106"/>
      <c r="J60" s="106"/>
      <c r="K60" s="106"/>
      <c r="L60" s="106"/>
      <c r="M60" s="106"/>
      <c r="N60" s="106"/>
      <c r="O60" s="40">
        <v>156</v>
      </c>
      <c r="P60" s="40">
        <v>23</v>
      </c>
      <c r="Q60" s="40">
        <v>3450</v>
      </c>
    </row>
    <row r="61" spans="2:17" x14ac:dyDescent="0.15">
      <c r="B61" s="99" t="s">
        <v>48</v>
      </c>
      <c r="C61" s="36" t="s">
        <v>49</v>
      </c>
      <c r="D61" s="38" t="s">
        <v>24</v>
      </c>
      <c r="E61" s="38" t="s">
        <v>26</v>
      </c>
      <c r="F61" s="38" t="s">
        <v>50</v>
      </c>
      <c r="G61" s="38" t="s">
        <v>51</v>
      </c>
      <c r="H61" s="37" t="s">
        <v>32</v>
      </c>
      <c r="I61" s="37" t="s">
        <v>33</v>
      </c>
      <c r="J61" s="37" t="s">
        <v>52</v>
      </c>
      <c r="K61" s="37" t="s">
        <v>35</v>
      </c>
      <c r="L61" s="37" t="s">
        <v>53</v>
      </c>
      <c r="M61" s="37" t="s">
        <v>54</v>
      </c>
      <c r="N61" s="38"/>
      <c r="O61" s="38"/>
      <c r="P61" s="38"/>
      <c r="Q61" s="43"/>
    </row>
    <row r="62" spans="2:17" x14ac:dyDescent="0.15">
      <c r="B62" s="99"/>
      <c r="C62" s="100">
        <v>460</v>
      </c>
      <c r="D62" s="102">
        <v>0</v>
      </c>
      <c r="E62" s="100" t="s">
        <v>28</v>
      </c>
      <c r="F62" s="41" t="s">
        <v>45</v>
      </c>
      <c r="G62" s="42">
        <v>1</v>
      </c>
      <c r="H62" s="40">
        <v>1122</v>
      </c>
      <c r="I62" s="42">
        <v>36</v>
      </c>
      <c r="J62" s="42">
        <v>43</v>
      </c>
      <c r="K62" s="42">
        <v>3610</v>
      </c>
      <c r="L62" s="42">
        <v>20</v>
      </c>
      <c r="M62" s="42">
        <v>23</v>
      </c>
    </row>
    <row r="63" spans="2:17" x14ac:dyDescent="0.15">
      <c r="B63" s="99"/>
      <c r="C63" s="101"/>
      <c r="D63" s="102"/>
      <c r="E63" s="101"/>
      <c r="F63" s="41" t="s">
        <v>46</v>
      </c>
      <c r="G63" s="42">
        <v>2</v>
      </c>
      <c r="H63" s="40">
        <v>1122</v>
      </c>
      <c r="I63" s="42">
        <v>37</v>
      </c>
      <c r="J63" s="42">
        <v>43</v>
      </c>
      <c r="K63" s="42">
        <v>3610</v>
      </c>
      <c r="L63" s="42">
        <v>20</v>
      </c>
      <c r="M63" s="42">
        <v>23</v>
      </c>
    </row>
    <row r="64" spans="2:17" x14ac:dyDescent="0.15">
      <c r="B64" s="99"/>
      <c r="C64" s="101"/>
      <c r="D64" s="102"/>
      <c r="E64" s="101"/>
      <c r="F64" s="41" t="s">
        <v>47</v>
      </c>
      <c r="G64" s="42">
        <v>3</v>
      </c>
      <c r="H64" s="40">
        <v>1122</v>
      </c>
      <c r="I64" s="42">
        <v>38</v>
      </c>
      <c r="J64" s="42">
        <v>43</v>
      </c>
      <c r="K64" s="42">
        <v>3610</v>
      </c>
      <c r="L64" s="42">
        <v>20</v>
      </c>
      <c r="M64" s="42">
        <v>23</v>
      </c>
    </row>
  </sheetData>
  <mergeCells count="138">
    <mergeCell ref="C4:C6"/>
    <mergeCell ref="C7:C8"/>
    <mergeCell ref="C13:C15"/>
    <mergeCell ref="D2:D3"/>
    <mergeCell ref="D4:D6"/>
    <mergeCell ref="D7:D8"/>
    <mergeCell ref="D13:D15"/>
    <mergeCell ref="A2:A11"/>
    <mergeCell ref="A12:A15"/>
    <mergeCell ref="B2:B3"/>
    <mergeCell ref="B4:B6"/>
    <mergeCell ref="B7:B8"/>
    <mergeCell ref="B13:B15"/>
    <mergeCell ref="M9:M11"/>
    <mergeCell ref="N7:N8"/>
    <mergeCell ref="I7:I8"/>
    <mergeCell ref="I9:I11"/>
    <mergeCell ref="J7:J8"/>
    <mergeCell ref="J9:J11"/>
    <mergeCell ref="K7:K8"/>
    <mergeCell ref="K9:K11"/>
    <mergeCell ref="E7:E8"/>
    <mergeCell ref="F7:F8"/>
    <mergeCell ref="G7:G8"/>
    <mergeCell ref="G9:G11"/>
    <mergeCell ref="H7:H8"/>
    <mergeCell ref="H9:H11"/>
    <mergeCell ref="A23:A27"/>
    <mergeCell ref="B23:B24"/>
    <mergeCell ref="C23:C24"/>
    <mergeCell ref="D23:D24"/>
    <mergeCell ref="E23:E24"/>
    <mergeCell ref="O7:O8"/>
    <mergeCell ref="P7:P8"/>
    <mergeCell ref="A1:C1"/>
    <mergeCell ref="A18:A22"/>
    <mergeCell ref="B18:B19"/>
    <mergeCell ref="C18:C19"/>
    <mergeCell ref="D18:D19"/>
    <mergeCell ref="E18:E19"/>
    <mergeCell ref="G18:G19"/>
    <mergeCell ref="B20:B22"/>
    <mergeCell ref="C20:C22"/>
    <mergeCell ref="D20:D22"/>
    <mergeCell ref="E20:E22"/>
    <mergeCell ref="F20:F22"/>
    <mergeCell ref="G20:G22"/>
    <mergeCell ref="A17:D17"/>
    <mergeCell ref="L7:L8"/>
    <mergeCell ref="L9:L11"/>
    <mergeCell ref="M7:M8"/>
    <mergeCell ref="P23:P24"/>
    <mergeCell ref="Q23:Q24"/>
    <mergeCell ref="B25:B27"/>
    <mergeCell ref="C25:C27"/>
    <mergeCell ref="I25:I27"/>
    <mergeCell ref="J25:J27"/>
    <mergeCell ref="K25:K27"/>
    <mergeCell ref="L25:L27"/>
    <mergeCell ref="M25:M27"/>
    <mergeCell ref="N25:N27"/>
    <mergeCell ref="O25:O27"/>
    <mergeCell ref="K23:K24"/>
    <mergeCell ref="L23:L24"/>
    <mergeCell ref="M23:M24"/>
    <mergeCell ref="N23:N24"/>
    <mergeCell ref="O23:O24"/>
    <mergeCell ref="F23:F24"/>
    <mergeCell ref="G23:G24"/>
    <mergeCell ref="H23:H24"/>
    <mergeCell ref="I23:I24"/>
    <mergeCell ref="J23:J24"/>
    <mergeCell ref="E36:E37"/>
    <mergeCell ref="F36:F37"/>
    <mergeCell ref="G36:G37"/>
    <mergeCell ref="H36:H37"/>
    <mergeCell ref="I36:I37"/>
    <mergeCell ref="A30:C30"/>
    <mergeCell ref="A31:A40"/>
    <mergeCell ref="B31:B32"/>
    <mergeCell ref="D31:D32"/>
    <mergeCell ref="B33:B35"/>
    <mergeCell ref="C33:C35"/>
    <mergeCell ref="D33:D35"/>
    <mergeCell ref="B36:B37"/>
    <mergeCell ref="C36:C37"/>
    <mergeCell ref="D36:D37"/>
    <mergeCell ref="O36:O37"/>
    <mergeCell ref="P36:P37"/>
    <mergeCell ref="G38:G40"/>
    <mergeCell ref="H38:H40"/>
    <mergeCell ref="I38:I40"/>
    <mergeCell ref="J38:J40"/>
    <mergeCell ref="K38:K40"/>
    <mergeCell ref="L38:L40"/>
    <mergeCell ref="M38:M40"/>
    <mergeCell ref="J36:J37"/>
    <mergeCell ref="K36:K37"/>
    <mergeCell ref="L36:L37"/>
    <mergeCell ref="M36:M37"/>
    <mergeCell ref="N36:N37"/>
    <mergeCell ref="C51:C52"/>
    <mergeCell ref="E51:E52"/>
    <mergeCell ref="C53:C55"/>
    <mergeCell ref="D53:D55"/>
    <mergeCell ref="E53:E55"/>
    <mergeCell ref="C56:C57"/>
    <mergeCell ref="D56:D57"/>
    <mergeCell ref="E56:E57"/>
    <mergeCell ref="A41:A44"/>
    <mergeCell ref="B42:B44"/>
    <mergeCell ref="C42:C44"/>
    <mergeCell ref="D42:D44"/>
    <mergeCell ref="B50:D50"/>
    <mergeCell ref="B61:B64"/>
    <mergeCell ref="C62:C64"/>
    <mergeCell ref="D62:D64"/>
    <mergeCell ref="E62:E64"/>
    <mergeCell ref="P56:P57"/>
    <mergeCell ref="Q56:Q57"/>
    <mergeCell ref="H58:H60"/>
    <mergeCell ref="I58:I60"/>
    <mergeCell ref="J58:J60"/>
    <mergeCell ref="K58:K60"/>
    <mergeCell ref="L58:L60"/>
    <mergeCell ref="M58:M60"/>
    <mergeCell ref="N58:N60"/>
    <mergeCell ref="K56:K57"/>
    <mergeCell ref="L56:L57"/>
    <mergeCell ref="M56:M57"/>
    <mergeCell ref="N56:N57"/>
    <mergeCell ref="O56:O57"/>
    <mergeCell ref="F56:F57"/>
    <mergeCell ref="G56:G57"/>
    <mergeCell ref="H56:H57"/>
    <mergeCell ref="I56:I57"/>
    <mergeCell ref="J56:J57"/>
    <mergeCell ref="B51:B60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6" workbookViewId="0">
      <selection activeCell="C52" sqref="C52"/>
    </sheetView>
  </sheetViews>
  <sheetFormatPr defaultColWidth="9" defaultRowHeight="13.5" x14ac:dyDescent="0.15"/>
  <cols>
    <col min="1" max="1" width="19.75" style="2" customWidth="1"/>
    <col min="2" max="2" width="19.625" style="2" customWidth="1"/>
    <col min="3" max="3" width="68.375" style="2" customWidth="1"/>
    <col min="4" max="4" width="33.75" style="2" customWidth="1"/>
    <col min="5" max="5" width="18.75" style="2" customWidth="1"/>
    <col min="6" max="6" width="14.875" customWidth="1"/>
    <col min="9" max="9" width="10.875" customWidth="1"/>
    <col min="11" max="11" width="23.125" customWidth="1"/>
  </cols>
  <sheetData>
    <row r="1" spans="1:11" ht="35.25" x14ac:dyDescent="0.15">
      <c r="A1" s="123" t="s">
        <v>55</v>
      </c>
      <c r="B1" s="123"/>
      <c r="C1" s="123"/>
      <c r="D1" s="123"/>
    </row>
    <row r="2" spans="1:11" ht="47.1" customHeight="1" x14ac:dyDescent="0.25">
      <c r="A2" s="3" t="s">
        <v>52</v>
      </c>
      <c r="B2" s="4" t="s">
        <v>56</v>
      </c>
      <c r="C2" s="5" t="s">
        <v>228</v>
      </c>
      <c r="D2" s="5" t="s">
        <v>229</v>
      </c>
      <c r="E2" s="6"/>
      <c r="H2" s="124" t="s">
        <v>59</v>
      </c>
      <c r="I2" s="124"/>
      <c r="J2" s="124"/>
      <c r="K2" s="124"/>
    </row>
    <row r="3" spans="1:11" ht="24" x14ac:dyDescent="0.15">
      <c r="A3" s="7" t="s">
        <v>60</v>
      </c>
      <c r="B3" s="7">
        <v>100</v>
      </c>
      <c r="C3" s="7" t="s">
        <v>61</v>
      </c>
      <c r="D3" s="7" t="s">
        <v>62</v>
      </c>
      <c r="E3" s="6"/>
      <c r="H3" s="130" t="s">
        <v>63</v>
      </c>
      <c r="I3" s="130" t="s">
        <v>64</v>
      </c>
      <c r="J3" s="34" t="s">
        <v>65</v>
      </c>
      <c r="K3" s="34" t="s">
        <v>66</v>
      </c>
    </row>
    <row r="4" spans="1:11" ht="18.75" x14ac:dyDescent="0.15">
      <c r="A4" s="7" t="s">
        <v>67</v>
      </c>
      <c r="B4" s="7">
        <v>100</v>
      </c>
      <c r="C4" s="7" t="s">
        <v>68</v>
      </c>
      <c r="D4" s="7" t="s">
        <v>69</v>
      </c>
      <c r="E4" s="6"/>
      <c r="H4" s="131"/>
      <c r="I4" s="131"/>
      <c r="J4" s="32" t="s">
        <v>70</v>
      </c>
      <c r="K4" s="32" t="s">
        <v>71</v>
      </c>
    </row>
    <row r="5" spans="1:11" ht="18.75" x14ac:dyDescent="0.15">
      <c r="A5" s="122" t="s">
        <v>72</v>
      </c>
      <c r="B5" s="7">
        <v>15</v>
      </c>
      <c r="C5" s="7" t="s">
        <v>73</v>
      </c>
      <c r="D5" s="7" t="s">
        <v>73</v>
      </c>
      <c r="E5" s="6"/>
      <c r="H5" s="9" t="s">
        <v>60</v>
      </c>
      <c r="I5" s="25" t="s">
        <v>74</v>
      </c>
      <c r="J5" s="25" t="s">
        <v>75</v>
      </c>
      <c r="K5" s="25" t="s">
        <v>76</v>
      </c>
    </row>
    <row r="6" spans="1:11" ht="18.75" x14ac:dyDescent="0.15">
      <c r="A6" s="122"/>
      <c r="B6" s="7">
        <v>30</v>
      </c>
      <c r="C6" s="7" t="s">
        <v>77</v>
      </c>
      <c r="D6" s="7" t="s">
        <v>77</v>
      </c>
      <c r="E6" s="6"/>
      <c r="H6" s="9" t="s">
        <v>67</v>
      </c>
      <c r="I6" s="25" t="s">
        <v>74</v>
      </c>
      <c r="J6" s="25" t="s">
        <v>75</v>
      </c>
      <c r="K6" s="25" t="s">
        <v>78</v>
      </c>
    </row>
    <row r="7" spans="1:11" ht="18.75" x14ac:dyDescent="0.15">
      <c r="A7" s="122" t="s">
        <v>79</v>
      </c>
      <c r="B7" s="7">
        <v>15</v>
      </c>
      <c r="C7" s="7" t="s">
        <v>80</v>
      </c>
      <c r="D7" s="7" t="s">
        <v>80</v>
      </c>
      <c r="E7" s="6"/>
      <c r="H7" s="132" t="s">
        <v>72</v>
      </c>
      <c r="I7" s="25" t="s">
        <v>74</v>
      </c>
      <c r="J7" s="25" t="s">
        <v>75</v>
      </c>
      <c r="K7" s="25" t="s">
        <v>81</v>
      </c>
    </row>
    <row r="8" spans="1:11" ht="18.75" x14ac:dyDescent="0.15">
      <c r="A8" s="122"/>
      <c r="B8" s="7">
        <v>30</v>
      </c>
      <c r="C8" s="7" t="s">
        <v>82</v>
      </c>
      <c r="D8" s="7" t="s">
        <v>82</v>
      </c>
      <c r="E8" s="6"/>
      <c r="H8" s="133"/>
      <c r="I8" s="25" t="s">
        <v>83</v>
      </c>
      <c r="J8" s="25" t="s">
        <v>84</v>
      </c>
      <c r="K8" s="25" t="s">
        <v>85</v>
      </c>
    </row>
    <row r="9" spans="1:11" ht="18.75" x14ac:dyDescent="0.15">
      <c r="A9" s="122" t="s">
        <v>86</v>
      </c>
      <c r="B9" s="7">
        <v>15</v>
      </c>
      <c r="C9" s="7" t="s">
        <v>230</v>
      </c>
      <c r="D9" s="7" t="s">
        <v>87</v>
      </c>
      <c r="E9" s="6"/>
      <c r="H9" s="9" t="s">
        <v>79</v>
      </c>
      <c r="I9" s="25" t="s">
        <v>83</v>
      </c>
      <c r="J9" s="25" t="s">
        <v>84</v>
      </c>
      <c r="K9" s="25" t="s">
        <v>88</v>
      </c>
    </row>
    <row r="10" spans="1:11" ht="18.75" x14ac:dyDescent="0.15">
      <c r="A10" s="122"/>
      <c r="B10" s="7">
        <v>30</v>
      </c>
      <c r="C10" s="7" t="s">
        <v>231</v>
      </c>
      <c r="D10" s="7" t="s">
        <v>89</v>
      </c>
      <c r="E10" s="6"/>
      <c r="H10" s="9" t="s">
        <v>86</v>
      </c>
      <c r="I10" s="25" t="s">
        <v>83</v>
      </c>
      <c r="J10" s="25" t="s">
        <v>84</v>
      </c>
      <c r="K10" s="25" t="s">
        <v>90</v>
      </c>
    </row>
    <row r="11" spans="1:11" ht="18.75" x14ac:dyDescent="0.15">
      <c r="A11" s="122" t="s">
        <v>91</v>
      </c>
      <c r="B11" s="7">
        <v>15</v>
      </c>
      <c r="C11" s="7" t="s">
        <v>92</v>
      </c>
      <c r="D11" s="7" t="s">
        <v>92</v>
      </c>
      <c r="E11" s="6"/>
      <c r="H11" s="9" t="s">
        <v>91</v>
      </c>
      <c r="I11" s="25" t="s">
        <v>83</v>
      </c>
      <c r="J11" s="25" t="s">
        <v>84</v>
      </c>
      <c r="K11" s="25" t="s">
        <v>93</v>
      </c>
    </row>
    <row r="12" spans="1:11" ht="18.75" x14ac:dyDescent="0.15">
      <c r="A12" s="122"/>
      <c r="B12" s="7"/>
      <c r="C12" s="7"/>
      <c r="D12" s="7"/>
      <c r="E12" s="6"/>
      <c r="H12" s="10"/>
      <c r="I12" s="10"/>
      <c r="J12" s="10"/>
      <c r="K12" s="10"/>
    </row>
    <row r="13" spans="1:11" ht="18.75" x14ac:dyDescent="0.15">
      <c r="A13" s="122"/>
      <c r="B13" s="7">
        <v>30</v>
      </c>
      <c r="C13" s="7" t="s">
        <v>94</v>
      </c>
      <c r="D13" s="7" t="s">
        <v>94</v>
      </c>
      <c r="E13" s="6"/>
    </row>
    <row r="14" spans="1:11" ht="18.75" x14ac:dyDescent="0.15">
      <c r="A14" s="11"/>
      <c r="B14" s="12"/>
      <c r="C14" s="12"/>
      <c r="D14" s="12"/>
      <c r="E14" s="6"/>
    </row>
    <row r="15" spans="1:11" ht="56.25" x14ac:dyDescent="0.15">
      <c r="A15" s="13" t="s">
        <v>35</v>
      </c>
      <c r="B15" s="14" t="s">
        <v>95</v>
      </c>
      <c r="C15" s="15" t="s">
        <v>96</v>
      </c>
      <c r="D15" s="16" t="s">
        <v>97</v>
      </c>
      <c r="E15" s="13" t="s">
        <v>98</v>
      </c>
    </row>
    <row r="16" spans="1:11" ht="24" customHeight="1" x14ac:dyDescent="0.15">
      <c r="A16" s="17" t="s">
        <v>99</v>
      </c>
      <c r="B16" s="17">
        <v>5</v>
      </c>
      <c r="C16" s="17">
        <v>0</v>
      </c>
      <c r="D16" s="17">
        <v>0</v>
      </c>
      <c r="E16" s="17" t="s">
        <v>100</v>
      </c>
    </row>
    <row r="17" spans="1:7" ht="18" customHeight="1" x14ac:dyDescent="0.15">
      <c r="A17" s="17" t="s">
        <v>232</v>
      </c>
      <c r="B17" s="17">
        <v>15</v>
      </c>
      <c r="C17" s="17">
        <v>600000</v>
      </c>
      <c r="D17" s="17">
        <v>3000000</v>
      </c>
      <c r="E17" s="17" t="s">
        <v>102</v>
      </c>
    </row>
    <row r="18" spans="1:7" ht="21" customHeight="1" x14ac:dyDescent="0.15">
      <c r="A18" s="17" t="s">
        <v>103</v>
      </c>
      <c r="B18" s="17">
        <v>60</v>
      </c>
      <c r="C18" s="17">
        <v>2016667</v>
      </c>
      <c r="D18" s="17">
        <v>24250080</v>
      </c>
      <c r="E18" s="17" t="s">
        <v>104</v>
      </c>
    </row>
    <row r="19" spans="1:7" ht="18.75" x14ac:dyDescent="0.15">
      <c r="A19" s="125"/>
      <c r="B19" s="126"/>
      <c r="C19" s="126"/>
      <c r="D19" s="126"/>
      <c r="E19" s="126"/>
    </row>
    <row r="20" spans="1:7" ht="32.1" customHeight="1" x14ac:dyDescent="0.25">
      <c r="A20" s="127" t="s">
        <v>105</v>
      </c>
      <c r="B20" s="127"/>
      <c r="C20" s="127"/>
      <c r="D20" s="19"/>
      <c r="E20" s="20" t="s">
        <v>106</v>
      </c>
      <c r="F20" s="21" t="s">
        <v>35</v>
      </c>
    </row>
    <row r="21" spans="1:7" ht="36.950000000000003" customHeight="1" x14ac:dyDescent="0.15">
      <c r="A21" s="22"/>
      <c r="B21" s="23" t="s">
        <v>107</v>
      </c>
      <c r="C21" s="23" t="s">
        <v>108</v>
      </c>
      <c r="D21" s="19"/>
      <c r="E21" s="24">
        <v>5</v>
      </c>
      <c r="F21" s="25" t="s">
        <v>99</v>
      </c>
    </row>
    <row r="22" spans="1:7" ht="16.5" x14ac:dyDescent="0.15">
      <c r="A22" s="22" t="s">
        <v>109</v>
      </c>
      <c r="B22" s="22" t="s">
        <v>110</v>
      </c>
      <c r="C22" s="22" t="s">
        <v>111</v>
      </c>
      <c r="D22" s="19"/>
      <c r="E22" s="24">
        <v>15</v>
      </c>
      <c r="F22" s="25" t="s">
        <v>101</v>
      </c>
    </row>
    <row r="23" spans="1:7" ht="27" x14ac:dyDescent="0.15">
      <c r="A23" s="22" t="s">
        <v>112</v>
      </c>
      <c r="B23" s="22">
        <v>6</v>
      </c>
      <c r="C23" s="22">
        <v>0</v>
      </c>
      <c r="D23" s="19"/>
      <c r="E23" s="24">
        <v>60</v>
      </c>
      <c r="F23" s="25" t="s">
        <v>103</v>
      </c>
    </row>
    <row r="24" spans="1:7" ht="72" customHeight="1" x14ac:dyDescent="0.25">
      <c r="A24" s="18" t="s">
        <v>113</v>
      </c>
      <c r="B24" s="128" t="s">
        <v>233</v>
      </c>
      <c r="C24" s="129"/>
      <c r="D24" s="29">
        <v>630000</v>
      </c>
      <c r="E24" s="26">
        <v>15</v>
      </c>
      <c r="F24" s="27"/>
      <c r="G24">
        <f>273/2</f>
        <v>136.5</v>
      </c>
    </row>
    <row r="25" spans="1:7" ht="21" customHeight="1" x14ac:dyDescent="0.15">
      <c r="A25" s="28"/>
      <c r="B25" s="29"/>
      <c r="C25" s="29"/>
      <c r="D25" s="19"/>
      <c r="E25" s="6"/>
    </row>
    <row r="26" spans="1:7" ht="12.95" customHeight="1" x14ac:dyDescent="0.15">
      <c r="A26" s="28"/>
      <c r="C26" s="29"/>
      <c r="D26" s="19"/>
      <c r="E26" s="6"/>
    </row>
    <row r="28" spans="1:7" s="1" customFormat="1" ht="18.75" x14ac:dyDescent="0.15"/>
    <row r="29" spans="1:7" ht="44.1" customHeight="1" x14ac:dyDescent="0.3">
      <c r="A29" s="121" t="s">
        <v>114</v>
      </c>
      <c r="B29" s="121"/>
      <c r="C29" s="121"/>
      <c r="D29" s="121"/>
      <c r="E29" s="121"/>
    </row>
    <row r="30" spans="1:7" ht="30" customHeight="1" x14ac:dyDescent="0.35">
      <c r="A30" s="30" t="s">
        <v>234</v>
      </c>
      <c r="B30" s="31"/>
      <c r="C30" s="31"/>
      <c r="D30" s="31"/>
      <c r="E30" s="31"/>
    </row>
    <row r="31" spans="1:7" ht="36.950000000000003" customHeight="1" x14ac:dyDescent="0.15">
      <c r="A31" s="8" t="s">
        <v>98</v>
      </c>
      <c r="B31" s="32" t="s">
        <v>106</v>
      </c>
      <c r="C31" s="32" t="s">
        <v>115</v>
      </c>
      <c r="D31" s="32" t="s">
        <v>116</v>
      </c>
      <c r="E31" s="32" t="s">
        <v>117</v>
      </c>
    </row>
    <row r="32" spans="1:7" x14ac:dyDescent="0.15">
      <c r="A32" s="9" t="s">
        <v>100</v>
      </c>
      <c r="B32" s="25">
        <v>5</v>
      </c>
      <c r="C32" s="25">
        <v>0</v>
      </c>
      <c r="D32" s="25">
        <v>0</v>
      </c>
      <c r="E32" s="25" t="s">
        <v>99</v>
      </c>
    </row>
    <row r="33" spans="1:5" x14ac:dyDescent="0.15">
      <c r="A33" s="9" t="s">
        <v>102</v>
      </c>
      <c r="B33" s="25">
        <v>15</v>
      </c>
      <c r="C33" s="25">
        <v>3000</v>
      </c>
      <c r="D33" s="25">
        <v>600000</v>
      </c>
      <c r="E33" s="25" t="s">
        <v>101</v>
      </c>
    </row>
    <row r="34" spans="1:5" ht="30" customHeight="1" x14ac:dyDescent="0.15">
      <c r="A34" s="9" t="s">
        <v>104</v>
      </c>
      <c r="B34" s="25">
        <v>60</v>
      </c>
      <c r="C34" s="25">
        <v>24250.080000000002</v>
      </c>
      <c r="D34" s="25">
        <v>2016667</v>
      </c>
      <c r="E34" s="25" t="s">
        <v>103</v>
      </c>
    </row>
    <row r="35" spans="1:5" x14ac:dyDescent="0.15">
      <c r="A35" s="33" t="s">
        <v>118</v>
      </c>
      <c r="B35" s="6" t="s">
        <v>119</v>
      </c>
      <c r="C35" s="6"/>
      <c r="D35" s="6"/>
      <c r="E35" s="6"/>
    </row>
    <row r="36" spans="1:5" x14ac:dyDescent="0.15">
      <c r="A36" s="33" t="s">
        <v>120</v>
      </c>
      <c r="B36" s="6" t="s">
        <v>121</v>
      </c>
      <c r="C36" s="6"/>
      <c r="D36" s="6"/>
      <c r="E36" s="6"/>
    </row>
    <row r="38" spans="1:5" x14ac:dyDescent="0.15">
      <c r="C38"/>
    </row>
    <row r="48" spans="1:5" x14ac:dyDescent="0.15">
      <c r="C48"/>
    </row>
    <row r="52" spans="3:3" x14ac:dyDescent="0.15">
      <c r="C52"/>
    </row>
  </sheetData>
  <mergeCells count="13">
    <mergeCell ref="A1:D1"/>
    <mergeCell ref="H2:K2"/>
    <mergeCell ref="A19:E19"/>
    <mergeCell ref="A20:C20"/>
    <mergeCell ref="B24:C24"/>
    <mergeCell ref="H3:H4"/>
    <mergeCell ref="H7:H8"/>
    <mergeCell ref="I3:I4"/>
    <mergeCell ref="A29:E29"/>
    <mergeCell ref="A5:A6"/>
    <mergeCell ref="A7:A8"/>
    <mergeCell ref="A9:A10"/>
    <mergeCell ref="A11:A13"/>
  </mergeCells>
  <phoneticPr fontId="25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0" zoomScaleNormal="100" workbookViewId="0">
      <selection activeCell="E26" sqref="E26"/>
    </sheetView>
  </sheetViews>
  <sheetFormatPr defaultColWidth="9" defaultRowHeight="13.5" x14ac:dyDescent="0.15"/>
  <cols>
    <col min="1" max="1" width="22.875" style="56" customWidth="1"/>
    <col min="2" max="2" width="28.5" style="55" customWidth="1"/>
    <col min="3" max="3" width="20.5" style="55" customWidth="1"/>
    <col min="4" max="4" width="21.75" style="55" bestFit="1" customWidth="1"/>
    <col min="5" max="5" width="19.875" style="55" customWidth="1"/>
    <col min="6" max="6" width="4.5" style="55" customWidth="1"/>
    <col min="7" max="7" width="23.25" style="55" bestFit="1" customWidth="1"/>
    <col min="8" max="8" width="9" style="55"/>
    <col min="9" max="9" width="3.875" style="55" customWidth="1"/>
    <col min="10" max="10" width="20" style="55" customWidth="1"/>
    <col min="11" max="16384" width="9" style="55"/>
  </cols>
  <sheetData>
    <row r="1" spans="1:13" ht="15" x14ac:dyDescent="0.15">
      <c r="A1" s="58" t="s">
        <v>52</v>
      </c>
      <c r="B1" s="65" t="s">
        <v>222</v>
      </c>
      <c r="C1" s="71" t="s">
        <v>57</v>
      </c>
      <c r="D1" s="71" t="s">
        <v>58</v>
      </c>
      <c r="G1" s="138" t="s">
        <v>221</v>
      </c>
      <c r="H1" s="138"/>
      <c r="J1" s="138" t="s">
        <v>220</v>
      </c>
      <c r="K1" s="138"/>
      <c r="M1" s="70" t="s">
        <v>219</v>
      </c>
    </row>
    <row r="2" spans="1:13" x14ac:dyDescent="0.15">
      <c r="A2" s="59" t="s">
        <v>60</v>
      </c>
      <c r="B2" s="59">
        <v>100</v>
      </c>
      <c r="C2" s="59" t="s">
        <v>61</v>
      </c>
      <c r="D2" s="59" t="s">
        <v>62</v>
      </c>
      <c r="G2" s="62" t="s">
        <v>218</v>
      </c>
      <c r="H2" s="68">
        <v>632000</v>
      </c>
      <c r="J2" s="62" t="s">
        <v>217</v>
      </c>
      <c r="K2" s="68">
        <v>499206</v>
      </c>
      <c r="M2" s="70" t="s">
        <v>216</v>
      </c>
    </row>
    <row r="3" spans="1:13" x14ac:dyDescent="0.15">
      <c r="A3" s="59" t="s">
        <v>67</v>
      </c>
      <c r="B3" s="59">
        <v>100</v>
      </c>
      <c r="C3" s="59" t="s">
        <v>68</v>
      </c>
      <c r="D3" s="59" t="s">
        <v>69</v>
      </c>
      <c r="G3" s="62" t="s">
        <v>215</v>
      </c>
      <c r="H3" s="68">
        <v>30</v>
      </c>
      <c r="J3" s="62" t="s">
        <v>215</v>
      </c>
      <c r="K3" s="68">
        <v>30</v>
      </c>
    </row>
    <row r="4" spans="1:13" x14ac:dyDescent="0.15">
      <c r="A4" s="143" t="s">
        <v>72</v>
      </c>
      <c r="B4" s="59">
        <v>15</v>
      </c>
      <c r="C4" s="59" t="s">
        <v>73</v>
      </c>
      <c r="D4" s="59" t="s">
        <v>73</v>
      </c>
      <c r="G4" s="62" t="s">
        <v>214</v>
      </c>
      <c r="H4" s="68">
        <v>273</v>
      </c>
      <c r="J4" s="69" t="s">
        <v>213</v>
      </c>
      <c r="K4" s="68">
        <v>273</v>
      </c>
    </row>
    <row r="5" spans="1:13" x14ac:dyDescent="0.15">
      <c r="A5" s="143"/>
      <c r="B5" s="59">
        <v>30</v>
      </c>
      <c r="C5" s="59" t="s">
        <v>212</v>
      </c>
      <c r="D5" s="59" t="s">
        <v>77</v>
      </c>
      <c r="G5" s="134"/>
      <c r="H5" s="135"/>
      <c r="J5" s="134"/>
      <c r="K5" s="135"/>
    </row>
    <row r="6" spans="1:13" x14ac:dyDescent="0.15">
      <c r="A6" s="143" t="s">
        <v>79</v>
      </c>
      <c r="B6" s="59">
        <v>15</v>
      </c>
      <c r="C6" s="59" t="s">
        <v>80</v>
      </c>
      <c r="D6" s="59" t="s">
        <v>80</v>
      </c>
      <c r="G6" s="136"/>
      <c r="H6" s="137"/>
      <c r="J6" s="136"/>
      <c r="K6" s="137"/>
    </row>
    <row r="7" spans="1:13" x14ac:dyDescent="0.15">
      <c r="A7" s="143"/>
      <c r="B7" s="59">
        <v>30</v>
      </c>
      <c r="C7" s="59" t="s">
        <v>82</v>
      </c>
      <c r="D7" s="59" t="s">
        <v>82</v>
      </c>
      <c r="G7" s="62" t="s">
        <v>109</v>
      </c>
      <c r="H7" s="61">
        <f>ROUNDDOWN(H4/2,0)</f>
        <v>136</v>
      </c>
      <c r="J7" s="62" t="s">
        <v>109</v>
      </c>
      <c r="K7" s="61">
        <f>ROUNDDOWN(K4/2,0)</f>
        <v>136</v>
      </c>
    </row>
    <row r="8" spans="1:13" ht="27" x14ac:dyDescent="0.15">
      <c r="A8" s="143" t="s">
        <v>86</v>
      </c>
      <c r="B8" s="59">
        <v>15</v>
      </c>
      <c r="C8" s="59" t="s">
        <v>87</v>
      </c>
      <c r="D8" s="59" t="s">
        <v>87</v>
      </c>
      <c r="G8" s="67" t="s">
        <v>112</v>
      </c>
      <c r="H8" s="61">
        <f>IF(MOD(H4,2)=0,0,6)</f>
        <v>6</v>
      </c>
      <c r="J8" s="67" t="s">
        <v>112</v>
      </c>
      <c r="K8" s="61">
        <f>IF(MOD(K4,2)=0,0,6)</f>
        <v>6</v>
      </c>
    </row>
    <row r="9" spans="1:13" x14ac:dyDescent="0.15">
      <c r="A9" s="143"/>
      <c r="B9" s="59">
        <v>30</v>
      </c>
      <c r="C9" s="59" t="s">
        <v>89</v>
      </c>
      <c r="D9" s="59" t="s">
        <v>89</v>
      </c>
      <c r="G9" s="66" t="s">
        <v>211</v>
      </c>
      <c r="H9" s="61">
        <f>IF(H2&lt;600000,5,(IF(H2&lt;2016667,15,60)))</f>
        <v>15</v>
      </c>
      <c r="J9" s="66" t="s">
        <v>211</v>
      </c>
      <c r="K9" s="61">
        <f>IF(K2&lt;600000,5,(IF(K2&lt;2016667,15,60)))</f>
        <v>5</v>
      </c>
    </row>
    <row r="10" spans="1:13" x14ac:dyDescent="0.15">
      <c r="A10" s="143" t="s">
        <v>91</v>
      </c>
      <c r="B10" s="59">
        <v>15</v>
      </c>
      <c r="C10" s="59" t="s">
        <v>92</v>
      </c>
      <c r="D10" s="59" t="s">
        <v>92</v>
      </c>
      <c r="G10" s="66" t="s">
        <v>210</v>
      </c>
      <c r="H10" s="61">
        <f>IF(H2&lt;600000,0,(IF(H2&lt;2016667,600000,2016667)))</f>
        <v>600000</v>
      </c>
      <c r="J10" s="66" t="s">
        <v>210</v>
      </c>
      <c r="K10" s="61">
        <f>IF(K2&lt;600000,0,(IF(K2&lt;2016667,600000,2016667)))</f>
        <v>0</v>
      </c>
    </row>
    <row r="11" spans="1:13" x14ac:dyDescent="0.15">
      <c r="A11" s="143"/>
      <c r="B11" s="59">
        <v>30</v>
      </c>
      <c r="C11" s="59" t="s">
        <v>94</v>
      </c>
      <c r="D11" s="59" t="s">
        <v>94</v>
      </c>
      <c r="G11" s="66" t="s">
        <v>209</v>
      </c>
      <c r="H11" s="61">
        <f>IF(H2&lt;600000,0,(IF(H2&lt;2016667,3000000,24250080)))</f>
        <v>3000000</v>
      </c>
      <c r="J11" s="66" t="s">
        <v>209</v>
      </c>
      <c r="K11" s="61">
        <f>IF(K2&lt;600000,0,(IF(K2&lt;2016667,3000000,24250080)))</f>
        <v>0</v>
      </c>
    </row>
    <row r="12" spans="1:13" x14ac:dyDescent="0.15">
      <c r="G12" s="134"/>
      <c r="H12" s="135"/>
      <c r="J12" s="134"/>
      <c r="K12" s="135"/>
    </row>
    <row r="13" spans="1:13" ht="40.5" x14ac:dyDescent="0.15">
      <c r="A13" s="63" t="s">
        <v>35</v>
      </c>
      <c r="B13" s="65" t="s">
        <v>208</v>
      </c>
      <c r="C13" s="64" t="s">
        <v>207</v>
      </c>
      <c r="D13" s="64" t="s">
        <v>206</v>
      </c>
      <c r="E13" s="63" t="s">
        <v>98</v>
      </c>
      <c r="G13" s="136"/>
      <c r="H13" s="137"/>
      <c r="J13" s="136"/>
      <c r="K13" s="137"/>
    </row>
    <row r="14" spans="1:13" x14ac:dyDescent="0.15">
      <c r="A14" s="59" t="s">
        <v>99</v>
      </c>
      <c r="B14" s="59">
        <v>5</v>
      </c>
      <c r="C14" s="59">
        <v>0</v>
      </c>
      <c r="D14" s="59">
        <v>0</v>
      </c>
      <c r="E14" s="59" t="s">
        <v>100</v>
      </c>
      <c r="G14" s="62" t="s">
        <v>205</v>
      </c>
      <c r="H14" s="61">
        <f>(H9*(H2-H10)-H7*H3*12-H8*H3)/H9+H10</f>
        <v>628724</v>
      </c>
      <c r="J14" s="62" t="s">
        <v>35</v>
      </c>
      <c r="K14" s="61">
        <f>((K2-K10)*K9+K8*K3+K7*K3*12)/5+K10</f>
        <v>509034</v>
      </c>
    </row>
    <row r="15" spans="1:13" x14ac:dyDescent="0.15">
      <c r="A15" s="59" t="s">
        <v>204</v>
      </c>
      <c r="B15" s="59">
        <v>15</v>
      </c>
      <c r="C15" s="59">
        <v>600000</v>
      </c>
      <c r="D15" s="59">
        <v>3000000</v>
      </c>
      <c r="E15" s="59" t="s">
        <v>102</v>
      </c>
      <c r="G15" s="62" t="s">
        <v>203</v>
      </c>
      <c r="H15" s="61">
        <f>ROUND((H11+H9*(H2-H10))/1000,2)</f>
        <v>3480</v>
      </c>
      <c r="J15" s="62" t="s">
        <v>203</v>
      </c>
      <c r="K15" s="61">
        <f>ROUND((K11+K9*(K14-K10))/1000,2)</f>
        <v>2545.17</v>
      </c>
    </row>
    <row r="16" spans="1:13" x14ac:dyDescent="0.15">
      <c r="A16" s="59" t="s">
        <v>103</v>
      </c>
      <c r="B16" s="59">
        <v>60</v>
      </c>
      <c r="C16" s="59">
        <v>2016667</v>
      </c>
      <c r="D16" s="59">
        <v>24250080</v>
      </c>
      <c r="E16" s="59" t="s">
        <v>104</v>
      </c>
    </row>
    <row r="18" spans="1:10" x14ac:dyDescent="0.15">
      <c r="A18" s="139" t="s">
        <v>105</v>
      </c>
      <c r="B18" s="139"/>
      <c r="C18" s="139"/>
      <c r="E18" s="56"/>
    </row>
    <row r="19" spans="1:10" x14ac:dyDescent="0.15">
      <c r="A19" s="59"/>
      <c r="B19" s="60" t="s">
        <v>107</v>
      </c>
      <c r="C19" s="60" t="s">
        <v>108</v>
      </c>
    </row>
    <row r="20" spans="1:10" ht="16.5" x14ac:dyDescent="0.15">
      <c r="A20" s="59" t="s">
        <v>109</v>
      </c>
      <c r="B20" s="74" t="s">
        <v>240</v>
      </c>
      <c r="C20" s="59" t="s">
        <v>202</v>
      </c>
    </row>
    <row r="21" spans="1:10" ht="22.5" x14ac:dyDescent="0.15">
      <c r="A21" s="59" t="s">
        <v>112</v>
      </c>
      <c r="B21" s="59">
        <v>6</v>
      </c>
      <c r="C21" s="59">
        <v>0</v>
      </c>
      <c r="G21" s="56"/>
      <c r="J21" s="56"/>
    </row>
    <row r="22" spans="1:10" ht="63" customHeight="1" x14ac:dyDescent="0.15">
      <c r="A22" s="58" t="s">
        <v>113</v>
      </c>
      <c r="B22" s="140" t="s">
        <v>201</v>
      </c>
      <c r="C22" s="141"/>
    </row>
    <row r="23" spans="1:10" ht="15" x14ac:dyDescent="0.15">
      <c r="A23" s="58" t="s">
        <v>200</v>
      </c>
      <c r="B23" s="142" t="s">
        <v>199</v>
      </c>
      <c r="C23" s="142"/>
    </row>
    <row r="24" spans="1:10" x14ac:dyDescent="0.15">
      <c r="A24" s="55"/>
    </row>
    <row r="26" spans="1:10" x14ac:dyDescent="0.15">
      <c r="A26" s="57"/>
    </row>
    <row r="27" spans="1:10" x14ac:dyDescent="0.15">
      <c r="A27" s="57"/>
    </row>
  </sheetData>
  <mergeCells count="13">
    <mergeCell ref="A18:C18"/>
    <mergeCell ref="B22:C22"/>
    <mergeCell ref="B23:C23"/>
    <mergeCell ref="A4:A5"/>
    <mergeCell ref="A6:A7"/>
    <mergeCell ref="A8:A9"/>
    <mergeCell ref="A10:A11"/>
    <mergeCell ref="J5:K6"/>
    <mergeCell ref="G12:H13"/>
    <mergeCell ref="J12:K13"/>
    <mergeCell ref="G1:H1"/>
    <mergeCell ref="J1:K1"/>
    <mergeCell ref="G5:H6"/>
  </mergeCells>
  <phoneticPr fontId="25" type="noConversion"/>
  <dataValidations count="2">
    <dataValidation type="whole" operator="greaterThan" allowBlank="1" showInputMessage="1" showErrorMessage="1" error="需大于20的整数" sqref="H4 K4">
      <formula1>20</formula1>
    </dataValidation>
    <dataValidation type="list" allowBlank="1" showInputMessage="1" showErrorMessage="1" sqref="H3 K3">
      <formula1>"100,30,15"</formula1>
    </dataValidation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NSA与SAIP地址规划表</vt:lpstr>
      <vt:lpstr>小区参数配置</vt:lpstr>
      <vt:lpstr>5G频段指示表</vt:lpstr>
      <vt:lpstr>频点计算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Microsoft</cp:lastModifiedBy>
  <dcterms:created xsi:type="dcterms:W3CDTF">2015-01-21T13:07:00Z</dcterms:created>
  <dcterms:modified xsi:type="dcterms:W3CDTF">2021-12-03T10:16:39Z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