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цессия" sheetId="1" r:id="rId4"/>
    <sheet state="visible" name="отчет_2" sheetId="2" r:id="rId5"/>
    <sheet state="visible" name="отчет_1" sheetId="3" r:id="rId6"/>
    <sheet state="visible" name="задание" sheetId="4" r:id="rId7"/>
    <sheet state="visible" name="Сводная таблица итог" sheetId="5" r:id="rId8"/>
    <sheet state="visible" name="Финал реестр" sheetId="6" r:id="rId9"/>
    <sheet state="visible" name="Сводная таблица" sheetId="7" r:id="rId10"/>
    <sheet state="visible" name="Реестр" sheetId="8" r:id="rId11"/>
  </sheets>
  <definedNames>
    <definedName hidden="1" localSheetId="1" name="_xlnm._FilterDatabase">'отчет_2'!$A$1:$L$40</definedName>
    <definedName hidden="1" localSheetId="2" name="_xlnm._FilterDatabase">'отчет_1'!$A$1:$P$23</definedName>
    <definedName hidden="1" localSheetId="7" name="_xlnm._FilterDatabase">'Реестр'!$A$1:$Z$23</definedName>
  </definedNames>
  <calcPr/>
  <pivotCaches>
    <pivotCache cacheId="0" r:id="rId12"/>
  </pivotCaches>
</workbook>
</file>

<file path=xl/sharedStrings.xml><?xml version="1.0" encoding="utf-8"?>
<sst xmlns="http://schemas.openxmlformats.org/spreadsheetml/2006/main" count="331" uniqueCount="97">
  <si>
    <t>Id</t>
  </si>
  <si>
    <t>ContractID</t>
  </si>
  <si>
    <t>Date</t>
  </si>
  <si>
    <t>CessionArticleID</t>
  </si>
  <si>
    <t>Amount</t>
  </si>
  <si>
    <t>SellingPrice</t>
  </si>
  <si>
    <t>IsOutgoing</t>
  </si>
  <si>
    <t>Name</t>
  </si>
  <si>
    <t>ProviderID</t>
  </si>
  <si>
    <t>Y</t>
  </si>
  <si>
    <t>1НБЦ от 21.01.2021</t>
  </si>
  <si>
    <t>3НБЦ от 23.03.2023</t>
  </si>
  <si>
    <t>NumContract</t>
  </si>
  <si>
    <t>ClientID</t>
  </si>
  <si>
    <t>inner_lead_id</t>
  </si>
  <si>
    <t>SubdivisionName</t>
  </si>
  <si>
    <t>issueDateTimestamp</t>
  </si>
  <si>
    <t>RepaymentPlanDate</t>
  </si>
  <si>
    <t>LoanAmount</t>
  </si>
  <si>
    <t>Status</t>
  </si>
  <si>
    <t>DateStatus</t>
  </si>
  <si>
    <t>SumLastPay</t>
  </si>
  <si>
    <t>NumContractText</t>
  </si>
  <si>
    <t>\N</t>
  </si>
  <si>
    <t>Белгород</t>
  </si>
  <si>
    <t>COLLECTOR</t>
  </si>
  <si>
    <t>Электросталь</t>
  </si>
  <si>
    <t>EARLY_REPAID</t>
  </si>
  <si>
    <t>Вологда</t>
  </si>
  <si>
    <t>DELINQUENT</t>
  </si>
  <si>
    <t>REPAID</t>
  </si>
  <si>
    <t>Чебоксары</t>
  </si>
  <si>
    <t>Иваново</t>
  </si>
  <si>
    <t>SOLD</t>
  </si>
  <si>
    <t>CANCELED</t>
  </si>
  <si>
    <t>Орел</t>
  </si>
  <si>
    <t>ACTIVE_SB</t>
  </si>
  <si>
    <t>Рязань</t>
  </si>
  <si>
    <t>Санкт-Петербург</t>
  </si>
  <si>
    <t>Пенза</t>
  </si>
  <si>
    <t>BANKRUPTCY</t>
  </si>
  <si>
    <t>Курск</t>
  </si>
  <si>
    <t>Волгоград</t>
  </si>
  <si>
    <t>Красногорск</t>
  </si>
  <si>
    <t>Астрахань</t>
  </si>
  <si>
    <t>Онлайн</t>
  </si>
  <si>
    <t>№</t>
  </si>
  <si>
    <t>Номер контракта</t>
  </si>
  <si>
    <t>дата выдачи</t>
  </si>
  <si>
    <t>Сумма выдачи</t>
  </si>
  <si>
    <t>Задолженность по ОД</t>
  </si>
  <si>
    <t>Задолженность по %%</t>
  </si>
  <si>
    <t>Кол-во дней просрочки, фактическое</t>
  </si>
  <si>
    <t>003547</t>
  </si>
  <si>
    <t>000068</t>
  </si>
  <si>
    <t>000389</t>
  </si>
  <si>
    <t>001393</t>
  </si>
  <si>
    <t>002050</t>
  </si>
  <si>
    <t>002154</t>
  </si>
  <si>
    <t>002148</t>
  </si>
  <si>
    <t>003211</t>
  </si>
  <si>
    <t>003512</t>
  </si>
  <si>
    <t>006081</t>
  </si>
  <si>
    <t>007524</t>
  </si>
  <si>
    <t>012728</t>
  </si>
  <si>
    <t>023629</t>
  </si>
  <si>
    <t>026146</t>
  </si>
  <si>
    <t>027112</t>
  </si>
  <si>
    <t>029454</t>
  </si>
  <si>
    <t>035084</t>
  </si>
  <si>
    <t>037654</t>
  </si>
  <si>
    <t>039952</t>
  </si>
  <si>
    <t>042997</t>
  </si>
  <si>
    <t>070431</t>
  </si>
  <si>
    <t>068701</t>
  </si>
  <si>
    <t>1. Составить реестр, в который войдут все клиенты из отчета 1</t>
  </si>
  <si>
    <t>2. Недостающие поля взять из отчета 2</t>
  </si>
  <si>
    <t>3. из сформированного реестра исключить клиентов из вкладки "цессия" и со статусом "банкрот", "погашен", "досрочно погашен"</t>
  </si>
  <si>
    <t>4. из полученного реестра построить сводную таблицу по регионам, количеством клиентов по регионам и суммой выданных займов по регионам</t>
  </si>
  <si>
    <t>ID договора</t>
  </si>
  <si>
    <t>Регион выдачи</t>
  </si>
  <si>
    <t>Дата выдачи</t>
  </si>
  <si>
    <t>Статус</t>
  </si>
  <si>
    <t>Дата последнего платежа</t>
  </si>
  <si>
    <t>Сумма последнего платежа</t>
  </si>
  <si>
    <t>4. Написать SQL запрос по отчету 2, который выведет клиентов с регионом выдачи онлайн и выданные в 2024 году</t>
  </si>
  <si>
    <t>SELECT 
    ClientID,
    SubdivisionName AS region,
    issueDateTimestamp 
FROM отчет_2
WHERE 
    region = 'Онлайн'
    AND YEAR(issueDateTimestamp) = 2024;</t>
  </si>
  <si>
    <t>5. Написать SQL запрос по отчету 2, который выведет три поля: статус, количество клиентов в статусе, сумму выданных займов в статусе</t>
  </si>
  <si>
    <t>SELECT 
    Status, 
    COUNT(DISTINCT ClientID) AS client_id_count,
    SUM(LoanAmount) AS loan_amount_sum
FROM отчет_2
GROUP BY Status
ORDER BY loan_amount_sum DESC;</t>
  </si>
  <si>
    <t>6. Написать SQL запрос, который выведет все поля отчета 1 и отчета 2</t>
  </si>
  <si>
    <t>SELECT 
    o1.*,
    o2.ContractID,
    o2.ClientID,
    o2.SubdivisionName AS region,
    o2.issueDateTimestamp,
    o2.RepaymentPlanDate,
    o2.LoanAmount AS loan_amount,
    o2.Status,
    o2.DateStatus AS last_status_date,
    o2.SumLastPay
FROM otchet_1 o1
LEFT JOIN otchet_2 o2 
    ON LPAD(o2.NumContract, 6, '0') = o1.contract_number;</t>
  </si>
  <si>
    <t>COUNTA of ID договора</t>
  </si>
  <si>
    <t>SUM of Сумма выдачи</t>
  </si>
  <si>
    <t>Grand Total</t>
  </si>
  <si>
    <t>Искл_Цессия</t>
  </si>
  <si>
    <t>Искл_Статус</t>
  </si>
  <si>
    <t>Искл_Всего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</si>
</sst>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###0"/>
    <numFmt numFmtId="166" formatCode="dd\.mm\.yyyy"/>
    <numFmt numFmtId="167" formatCode="dd/MM/yyyy"/>
  </numFmts>
  <fonts count="7">
    <font>
      <sz val="12.0"/>
      <color theme="1"/>
      <name val="Aptos Narrow"/>
      <scheme val="minor"/>
    </font>
    <font>
      <sz val="12.0"/>
      <color theme="1"/>
      <name val="Aptos Narrow"/>
    </font>
    <font>
      <color theme="1"/>
      <name val="Aptos Narrow"/>
      <scheme val="minor"/>
    </font>
    <font>
      <color theme="1"/>
      <name val="Arial"/>
    </font>
    <font>
      <sz val="9.0"/>
      <color theme="1"/>
      <name val="Arial"/>
    </font>
    <font>
      <sz val="11.0"/>
      <color rgb="FF404040"/>
      <name val="Quote-cjk-patch"/>
    </font>
    <font>
      <color rgb="FF404040"/>
      <name val="Menlo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0" fontId="3" numFmtId="0" xfId="0" applyAlignment="1" applyFont="1">
      <alignment readingOrder="0"/>
    </xf>
    <xf borderId="0" fillId="0" fontId="1" numFmtId="22" xfId="0" applyFont="1" applyNumberFormat="1"/>
    <xf borderId="1" fillId="2" fontId="4" numFmtId="0" xfId="0" applyAlignment="1" applyBorder="1" applyFill="1" applyFont="1">
      <alignment horizontal="center" shrinkToFit="0" vertical="center" wrapText="1"/>
    </xf>
    <xf borderId="0" fillId="0" fontId="4" numFmtId="165" xfId="0" applyAlignment="1" applyFont="1" applyNumberForma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166" xfId="0" applyAlignment="1" applyFont="1" applyNumberFormat="1">
      <alignment shrinkToFit="0" vertical="top" wrapText="1"/>
    </xf>
    <xf borderId="0" fillId="0" fontId="4" numFmtId="4" xfId="0" applyAlignment="1" applyFont="1" applyNumberFormat="1">
      <alignment shrinkToFit="0" vertical="top" wrapText="1"/>
    </xf>
    <xf borderId="1" fillId="0" fontId="1" numFmtId="0" xfId="0" applyBorder="1" applyFont="1"/>
    <xf borderId="1" fillId="0" fontId="1" numFmtId="165" xfId="0" applyBorder="1" applyFont="1" applyNumberFormat="1"/>
    <xf borderId="1" fillId="0" fontId="1" numFmtId="0" xfId="0" applyBorder="1" applyFont="1"/>
    <xf borderId="1" fillId="0" fontId="1" numFmtId="166" xfId="0" applyBorder="1" applyFont="1" applyNumberFormat="1"/>
    <xf borderId="1" fillId="0" fontId="1" numFmtId="4" xfId="0" applyBorder="1" applyFont="1" applyNumberFormat="1"/>
    <xf borderId="1" fillId="0" fontId="1" numFmtId="167" xfId="0" applyBorder="1" applyFont="1" applyNumberFormat="1"/>
    <xf borderId="0" fillId="0" fontId="2" numFmtId="4" xfId="0" applyFont="1" applyNumberFormat="1"/>
    <xf borderId="0" fillId="0" fontId="2" numFmtId="0" xfId="0" applyFont="1"/>
    <xf borderId="0" fillId="0" fontId="2" numFmtId="167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3" fontId="5" numFmtId="0" xfId="0" applyAlignment="1" applyFill="1" applyFont="1">
      <alignment readingOrder="0"/>
    </xf>
    <xf borderId="0" fillId="4" fontId="6" numFmtId="165" xfId="0" applyFill="1" applyFont="1" applyNumberFormat="1"/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5" sheet="Финал реестр"/>
  </cacheSource>
  <cacheFields>
    <cacheField name="№" numFmtId="165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21.0"/>
        <n v="22.0"/>
      </sharedItems>
    </cacheField>
    <cacheField name="Номер контракта" numFmtId="0">
      <sharedItems>
        <s v="003547"/>
        <s v="000068"/>
        <s v="000389"/>
        <s v="001393"/>
        <s v="002050"/>
        <s v="002154"/>
        <s v="002148"/>
        <s v="003211"/>
        <s v="003512"/>
        <s v="006081"/>
        <s v="007524"/>
        <s v="012728"/>
        <s v="070431"/>
        <s v="068701"/>
      </sharedItems>
    </cacheField>
    <cacheField name="ID договора" numFmtId="0">
      <sharedItems containsSemiMixedTypes="0" containsString="0" containsNumber="1" containsInteger="1">
        <n v="10614.0"/>
        <n v="183.0"/>
        <n v="1146.0"/>
        <n v="4157.0"/>
        <n v="6127.0"/>
        <n v="6439.0"/>
        <n v="6421.0"/>
        <n v="9610.0"/>
        <n v="10509.0"/>
        <n v="18155.0"/>
        <n v="22472.0"/>
        <n v="38081.0"/>
        <n v="208219.0"/>
        <n v="203029.0"/>
      </sharedItems>
    </cacheField>
    <cacheField name="Регион выдачи" numFmtId="0">
      <sharedItems>
        <s v="Электросталь"/>
        <s v="Белгород"/>
        <s v="Вологда"/>
        <s v="Санкт-Петербург"/>
        <s v="Курск"/>
        <s v="Пенза"/>
        <s v="Астрахань"/>
        <s v="Онлайн"/>
      </sharedItems>
    </cacheField>
    <cacheField name="Дата выдачи" numFmtId="166">
      <sharedItems containsSemiMixedTypes="0" containsDate="1" containsString="0">
        <d v="2023-03-23T00:00:00Z"/>
        <d v="2022-09-30T00:00:00Z"/>
        <d v="2022-10-28T00:00:00Z"/>
        <d v="2022-12-20T00:00:00Z"/>
        <d v="2023-01-26T00:00:00Z"/>
        <d v="2023-01-31T00:00:00Z"/>
        <d v="2023-03-10T00:00:00Z"/>
        <d v="2023-03-21T00:00:00Z"/>
        <d v="2023-06-18T00:00:00Z"/>
        <d v="2023-07-05T00:00:00Z"/>
        <d v="2023-08-26T00:00:00Z"/>
        <d v="2024-06-22T00:00:00Z"/>
        <d v="2024-06-14T00:00:00Z"/>
      </sharedItems>
    </cacheField>
    <cacheField name="Сумма выдачи" numFmtId="4">
      <sharedItems containsSemiMixedTypes="0" containsString="0" containsNumber="1" containsInteger="1">
        <n v="60000.0"/>
        <n v="35000.0"/>
        <n v="30000.0"/>
        <n v="40000.0"/>
        <n v="50000.0"/>
        <n v="20000.0"/>
        <n v="9500.0"/>
        <n v="9900.0"/>
        <n v="6000.0"/>
      </sharedItems>
    </cacheField>
    <cacheField name="Статус" numFmtId="0">
      <sharedItems>
        <s v="COLLECTOR"/>
        <s v="DELINQUENT"/>
        <s v="ACTIVE_SB"/>
      </sharedItems>
    </cacheField>
    <cacheField name="Задолженность по ОД" numFmtId="4">
      <sharedItems containsSemiMixedTypes="0" containsString="0" containsNumber="1">
        <n v="47104.16"/>
        <n v="11447.66"/>
        <n v="4410.2"/>
        <n v="11088.24"/>
        <n v="42219.24"/>
        <n v="6606.81"/>
        <n v="8796.44"/>
        <n v="25533.57"/>
        <n v="26037.23"/>
        <n v="9500.0"/>
        <n v="8655.17"/>
        <n v="6000.0"/>
        <n v="9900.0"/>
      </sharedItems>
    </cacheField>
    <cacheField name="Задолженность по %%" numFmtId="4">
      <sharedItems containsSemiMixedTypes="0" containsString="0" containsNumber="1">
        <n v="23926.86"/>
        <n v="1300.06"/>
        <n v="249.72"/>
        <n v="1482.47"/>
        <n v="30483.14"/>
        <n v="864.92"/>
        <n v="1169.45"/>
        <n v="19657.32"/>
        <n v="21091.66"/>
        <n v="5157.97"/>
        <n v="4051.18"/>
        <n v="3112.94"/>
        <n v="2889.34"/>
        <n v="4166.08"/>
      </sharedItems>
    </cacheField>
    <cacheField name="Кол-во дней просрочки, фактическое" numFmtId="165">
      <sharedItems containsSemiMixedTypes="0" containsString="0" containsNumber="1" containsInteger="1">
        <n v="525.0"/>
        <n v="552.0"/>
        <n v="482.0"/>
        <n v="457.0"/>
        <n v="609.0"/>
        <n v="583.0"/>
        <n v="415.0"/>
        <n v="573.0"/>
        <n v="569.0"/>
        <n v="578.0"/>
        <n v="561.0"/>
        <n v="495.0"/>
        <n v="208.0"/>
        <n v="216.0"/>
      </sharedItems>
    </cacheField>
    <cacheField name="Дата последнего платежа" numFmtId="167">
      <sharedItems containsSemiMixedTypes="0" containsDate="1" containsString="0">
        <d v="2023-11-21T23:00:00Z"/>
        <d v="2024-10-03T14:33:23Z"/>
        <d v="2023-10-07T00:00:00Z"/>
        <d v="2023-12-12T23:00:00Z"/>
        <d v="2024-12-17T15:34:37Z"/>
        <d v="2024-12-17T15:34:38Z"/>
        <d v="2024-01-23T23:00:00Z"/>
        <d v="2023-09-11T09:15:44Z"/>
        <d v="2023-09-13T08:46:09Z"/>
        <d v="2024-12-17T15:34:43Z"/>
        <d v="2024-10-14T11:55:57Z"/>
        <d v="2024-11-08T14:22:22Z"/>
        <d v="2024-09-24T23:00:00Z"/>
        <d v="2024-06-29T00:00:00Z"/>
      </sharedItems>
    </cacheField>
    <cacheField name="Сумма последнего платежа">
      <sharedItems containsMixedTypes="1" containsNumber="1">
        <n v="1775.0"/>
        <n v="1950.0"/>
        <n v="1200.0"/>
        <n v="3000.0"/>
        <n v="2200.0"/>
        <n v="6652.05"/>
        <n v="9000.0"/>
        <n v="4250.0"/>
        <n v="1100.0"/>
        <s v="\N"/>
        <n v="2353.63"/>
        <n v="500.0"/>
        <n v="5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" cacheId="0" dataCaption="" compact="0" compactData="0">
  <location ref="A1:C10" firstHeaderRow="0" firstDataRow="2" firstDataCol="0"/>
  <pivotFields>
    <pivotField name="№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Номер контракта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D договора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Регион выдачи" axis="axisRow" compact="0" outline="0" multipleItemSelectionAllowed="1" showAll="0" sortType="ascending">
      <items>
        <item x="6"/>
        <item x="1"/>
        <item x="2"/>
        <item x="4"/>
        <item x="7"/>
        <item x="5"/>
        <item x="3"/>
        <item x="0"/>
        <item t="default"/>
      </items>
    </pivotField>
    <pivotField name="Дата выдачи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Сумма выдачи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Статус" compact="0" outline="0" multipleItemSelectionAllowed="1" showAll="0">
      <items>
        <item x="0"/>
        <item x="1"/>
        <item x="2"/>
        <item t="default"/>
      </items>
    </pivotField>
    <pivotField name="Задолженность по ОД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Задолженность по %%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Кол-во дней просрочки, фактическое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Дата последнего платежа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Сумма последнего платежа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>
    <field x="3"/>
  </rowFields>
  <colFields>
    <field x="-2"/>
  </colFields>
  <dataFields>
    <dataField name="COUNTA of ID договора" fld="2" subtotal="count" baseField="0"/>
    <dataField name="SUM of Сумма выдачи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89"/>
    <col customWidth="1" min="2" max="2" width="9.33"/>
    <col customWidth="1" min="3" max="3" width="7.89"/>
    <col customWidth="1" min="4" max="4" width="11.56"/>
    <col customWidth="1" min="5" max="5" width="5.67"/>
    <col customWidth="1" min="6" max="6" width="8.33"/>
    <col customWidth="1" min="7" max="7" width="7.56"/>
    <col customWidth="1" min="8" max="8" width="11.56"/>
    <col customWidth="1" min="9" max="9" width="13.78"/>
    <col customWidth="1" min="10" max="10" width="7.56"/>
    <col customWidth="1" min="11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</row>
    <row r="2" ht="15.75" customHeight="1">
      <c r="A2" s="2">
        <v>6.0</v>
      </c>
      <c r="B2" s="2">
        <v>125922.0</v>
      </c>
      <c r="C2" s="3">
        <v>45469.0</v>
      </c>
      <c r="D2" s="2">
        <v>10.0</v>
      </c>
      <c r="E2" s="2">
        <v>1000.0</v>
      </c>
      <c r="F2" s="2">
        <v>0.0</v>
      </c>
      <c r="G2" s="2" t="s">
        <v>9</v>
      </c>
      <c r="H2" s="1">
        <v>125922.0</v>
      </c>
      <c r="I2" s="2" t="s">
        <v>10</v>
      </c>
      <c r="J2" s="1">
        <v>4.0</v>
      </c>
    </row>
    <row r="3" ht="15.75" customHeight="1">
      <c r="A3" s="2">
        <v>1.0</v>
      </c>
      <c r="B3" s="2">
        <v>116791.0</v>
      </c>
      <c r="C3" s="3">
        <v>45469.0</v>
      </c>
      <c r="D3" s="2">
        <v>10.0</v>
      </c>
      <c r="E3" s="2">
        <v>2000.0</v>
      </c>
      <c r="F3" s="2">
        <v>0.0</v>
      </c>
      <c r="G3" s="2" t="s">
        <v>9</v>
      </c>
      <c r="H3" s="1">
        <v>116791.0</v>
      </c>
      <c r="I3" s="2" t="s">
        <v>10</v>
      </c>
      <c r="J3" s="1">
        <v>4.0</v>
      </c>
    </row>
    <row r="4" ht="15.75" customHeight="1">
      <c r="A4" s="2">
        <v>10.0</v>
      </c>
      <c r="B4" s="2">
        <v>109897.0</v>
      </c>
      <c r="C4" s="3">
        <v>45469.0</v>
      </c>
      <c r="D4" s="2">
        <v>10.0</v>
      </c>
      <c r="E4" s="2">
        <v>3000.0</v>
      </c>
      <c r="F4" s="2">
        <v>0.0</v>
      </c>
      <c r="G4" s="2" t="s">
        <v>9</v>
      </c>
      <c r="H4" s="1">
        <v>109897.0</v>
      </c>
      <c r="I4" s="2" t="s">
        <v>10</v>
      </c>
      <c r="J4" s="1">
        <v>4.0</v>
      </c>
    </row>
    <row r="5" ht="15.75" customHeight="1">
      <c r="A5" s="2">
        <v>5432.0</v>
      </c>
      <c r="B5" s="2">
        <v>104036.0</v>
      </c>
      <c r="C5" s="3">
        <v>45469.0</v>
      </c>
      <c r="D5" s="2">
        <v>10.0</v>
      </c>
      <c r="E5" s="2">
        <v>4000.0</v>
      </c>
      <c r="F5" s="2">
        <v>0.0</v>
      </c>
      <c r="G5" s="2" t="s">
        <v>9</v>
      </c>
      <c r="H5" s="1">
        <v>104036.0</v>
      </c>
      <c r="I5" s="2" t="s">
        <v>10</v>
      </c>
      <c r="J5" s="1">
        <v>4.0</v>
      </c>
    </row>
    <row r="6" ht="15.75" customHeight="1">
      <c r="A6" s="2">
        <v>7886.0</v>
      </c>
      <c r="B6" s="2">
        <v>88259.0</v>
      </c>
      <c r="C6" s="3">
        <v>45405.0</v>
      </c>
      <c r="D6" s="2">
        <v>4.0</v>
      </c>
      <c r="E6" s="2">
        <v>5000.0</v>
      </c>
      <c r="F6" s="2">
        <v>0.0</v>
      </c>
      <c r="G6" s="2" t="s">
        <v>9</v>
      </c>
      <c r="H6" s="1">
        <v>88259.0</v>
      </c>
      <c r="I6" s="2" t="s">
        <v>11</v>
      </c>
      <c r="J6" s="1">
        <v>4.0</v>
      </c>
    </row>
    <row r="7" ht="15.75" customHeight="1">
      <c r="A7" s="2">
        <v>431.0</v>
      </c>
      <c r="B7" s="2">
        <v>81233.0</v>
      </c>
      <c r="C7" s="3">
        <v>45405.0</v>
      </c>
      <c r="D7" s="2">
        <v>4.0</v>
      </c>
      <c r="E7" s="2">
        <v>6000.0</v>
      </c>
      <c r="F7" s="2">
        <v>0.0</v>
      </c>
      <c r="G7" s="2" t="s">
        <v>9</v>
      </c>
      <c r="H7" s="1">
        <v>81233.0</v>
      </c>
      <c r="I7" s="2" t="s">
        <v>11</v>
      </c>
      <c r="J7" s="1">
        <v>4.0</v>
      </c>
    </row>
    <row r="8" ht="15.75" customHeight="1">
      <c r="A8" s="2">
        <v>643.0</v>
      </c>
      <c r="B8" s="2">
        <v>78335.0</v>
      </c>
      <c r="C8" s="3">
        <v>45469.0</v>
      </c>
      <c r="D8" s="2">
        <v>10.0</v>
      </c>
      <c r="E8" s="2">
        <v>7000.0</v>
      </c>
      <c r="F8" s="2">
        <v>0.0</v>
      </c>
      <c r="G8" s="2" t="s">
        <v>9</v>
      </c>
      <c r="H8" s="1">
        <v>78335.0</v>
      </c>
      <c r="I8" s="2" t="s">
        <v>10</v>
      </c>
      <c r="J8" s="1">
        <v>4.0</v>
      </c>
    </row>
    <row r="9" ht="15.75" customHeight="1">
      <c r="A9" s="2">
        <v>6789.0</v>
      </c>
      <c r="B9" s="2">
        <v>70784.0</v>
      </c>
      <c r="C9" s="3">
        <v>45405.0</v>
      </c>
      <c r="D9" s="2">
        <v>4.0</v>
      </c>
      <c r="E9" s="2">
        <v>8000.0</v>
      </c>
      <c r="F9" s="2">
        <v>0.0</v>
      </c>
      <c r="G9" s="2" t="s">
        <v>9</v>
      </c>
      <c r="H9" s="1">
        <v>70784.0</v>
      </c>
      <c r="I9" s="2" t="s">
        <v>10</v>
      </c>
      <c r="J9" s="1">
        <v>4.0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9.33"/>
    <col customWidth="1" min="3" max="3" width="6.22"/>
    <col customWidth="1" min="4" max="4" width="9.33"/>
    <col customWidth="1" min="5" max="5" width="11.78"/>
    <col customWidth="1" min="6" max="6" width="13.11"/>
    <col customWidth="1" min="7" max="7" width="14.0"/>
    <col customWidth="1" min="8" max="8" width="8.67"/>
    <col customWidth="1" min="9" max="9" width="10.11"/>
    <col customWidth="1" min="10" max="10" width="11.67"/>
    <col customWidth="1" min="11" max="26" width="8.33"/>
  </cols>
  <sheetData>
    <row r="1" ht="15.75" customHeight="1">
      <c r="A1" s="2" t="s">
        <v>12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4" t="s">
        <v>22</v>
      </c>
    </row>
    <row r="2" ht="15.75" customHeight="1">
      <c r="A2" s="1">
        <v>68.0</v>
      </c>
      <c r="B2" s="2">
        <v>183.0</v>
      </c>
      <c r="C2" s="2">
        <v>219.0</v>
      </c>
      <c r="D2" s="2" t="s">
        <v>23</v>
      </c>
      <c r="E2" s="2" t="s">
        <v>24</v>
      </c>
      <c r="F2" s="5">
        <v>44834.6378587963</v>
      </c>
      <c r="G2" s="3">
        <v>45198.0</v>
      </c>
      <c r="H2" s="2">
        <v>35000.0</v>
      </c>
      <c r="I2" s="2" t="s">
        <v>25</v>
      </c>
      <c r="J2" s="5">
        <v>45568.606516203705</v>
      </c>
      <c r="K2" s="2">
        <v>1950.0</v>
      </c>
      <c r="L2" s="2" t="str">
        <f t="shared" ref="L2:L40" si="1">TEXT(A2, "000000")</f>
        <v>000068</v>
      </c>
    </row>
    <row r="3" ht="15.75" customHeight="1">
      <c r="A3" s="1">
        <v>91.0</v>
      </c>
      <c r="B3" s="2">
        <v>252.0</v>
      </c>
      <c r="C3" s="2">
        <v>291.0</v>
      </c>
      <c r="D3" s="2" t="s">
        <v>23</v>
      </c>
      <c r="E3" s="2" t="s">
        <v>26</v>
      </c>
      <c r="F3" s="5">
        <v>44838.73677083333</v>
      </c>
      <c r="G3" s="3">
        <v>45202.0</v>
      </c>
      <c r="H3" s="2">
        <v>50000.0</v>
      </c>
      <c r="I3" s="2" t="s">
        <v>27</v>
      </c>
      <c r="J3" s="5">
        <v>45134.87898148148</v>
      </c>
      <c r="K3" s="2">
        <v>3078.0</v>
      </c>
      <c r="L3" s="2" t="str">
        <f t="shared" si="1"/>
        <v>000091</v>
      </c>
    </row>
    <row r="4" ht="15.75" customHeight="1">
      <c r="A4" s="1">
        <v>265.0</v>
      </c>
      <c r="B4" s="2">
        <v>774.0</v>
      </c>
      <c r="C4" s="2">
        <v>954.0</v>
      </c>
      <c r="D4" s="2" t="s">
        <v>23</v>
      </c>
      <c r="E4" s="2" t="s">
        <v>28</v>
      </c>
      <c r="F4" s="5">
        <v>44853.64461805556</v>
      </c>
      <c r="G4" s="3">
        <v>45105.0</v>
      </c>
      <c r="H4" s="2">
        <v>25000.0</v>
      </c>
      <c r="I4" s="2" t="s">
        <v>27</v>
      </c>
      <c r="J4" s="5">
        <v>45062.68755787037</v>
      </c>
      <c r="K4" s="2">
        <v>5700.0</v>
      </c>
      <c r="L4" s="2" t="str">
        <f t="shared" si="1"/>
        <v>000265</v>
      </c>
    </row>
    <row r="5" ht="15.75" customHeight="1">
      <c r="A5" s="1">
        <v>389.0</v>
      </c>
      <c r="B5" s="2">
        <v>1146.0</v>
      </c>
      <c r="C5" s="2">
        <v>1344.0</v>
      </c>
      <c r="D5" s="2" t="s">
        <v>23</v>
      </c>
      <c r="E5" s="2" t="s">
        <v>28</v>
      </c>
      <c r="F5" s="5">
        <v>44862.5309837963</v>
      </c>
      <c r="G5" s="3">
        <v>45226.0</v>
      </c>
      <c r="H5" s="2">
        <v>30000.0</v>
      </c>
      <c r="I5" s="2" t="s">
        <v>29</v>
      </c>
      <c r="J5" s="5">
        <v>45206.0</v>
      </c>
      <c r="K5" s="2">
        <v>1200.0</v>
      </c>
      <c r="L5" s="2" t="str">
        <f t="shared" si="1"/>
        <v>000389</v>
      </c>
    </row>
    <row r="6" ht="15.75" customHeight="1">
      <c r="A6" s="1">
        <v>457.0</v>
      </c>
      <c r="B6" s="2">
        <v>1352.0</v>
      </c>
      <c r="C6" s="2">
        <v>1557.0</v>
      </c>
      <c r="D6" s="2" t="s">
        <v>23</v>
      </c>
      <c r="E6" s="2" t="s">
        <v>24</v>
      </c>
      <c r="F6" s="5">
        <v>44867.57175925926</v>
      </c>
      <c r="G6" s="3">
        <v>45119.0</v>
      </c>
      <c r="H6" s="2">
        <v>30000.0</v>
      </c>
      <c r="I6" s="2" t="s">
        <v>30</v>
      </c>
      <c r="J6" s="5">
        <v>45092.63543981482</v>
      </c>
      <c r="K6" s="2">
        <v>3000.0</v>
      </c>
      <c r="L6" s="2" t="str">
        <f t="shared" si="1"/>
        <v>000457</v>
      </c>
    </row>
    <row r="7" ht="15.75" customHeight="1">
      <c r="A7" s="1">
        <v>640.0</v>
      </c>
      <c r="B7" s="2">
        <v>1901.0</v>
      </c>
      <c r="C7" s="2">
        <v>3680.0</v>
      </c>
      <c r="D7" s="2" t="s">
        <v>23</v>
      </c>
      <c r="E7" s="2" t="s">
        <v>31</v>
      </c>
      <c r="F7" s="5">
        <v>44880.63209490741</v>
      </c>
      <c r="G7" s="3">
        <v>45244.0</v>
      </c>
      <c r="H7" s="2">
        <v>20000.0</v>
      </c>
      <c r="I7" s="2" t="s">
        <v>27</v>
      </c>
      <c r="J7" s="5">
        <v>45139.99652777778</v>
      </c>
      <c r="K7" s="2">
        <v>11642.0</v>
      </c>
      <c r="L7" s="2" t="str">
        <f t="shared" si="1"/>
        <v>000640</v>
      </c>
    </row>
    <row r="8" ht="15.75" customHeight="1">
      <c r="A8" s="1">
        <v>864.0</v>
      </c>
      <c r="B8" s="2">
        <v>2573.0</v>
      </c>
      <c r="C8" s="2">
        <v>4640.0</v>
      </c>
      <c r="D8" s="2" t="s">
        <v>23</v>
      </c>
      <c r="E8" s="2" t="s">
        <v>32</v>
      </c>
      <c r="F8" s="5">
        <v>44889.70174768518</v>
      </c>
      <c r="G8" s="3">
        <v>45253.0</v>
      </c>
      <c r="H8" s="2">
        <v>70000.0</v>
      </c>
      <c r="I8" s="2" t="s">
        <v>33</v>
      </c>
      <c r="J8" s="5">
        <v>45286.989583333336</v>
      </c>
      <c r="K8" s="2">
        <v>2500.0</v>
      </c>
      <c r="L8" s="2" t="str">
        <f t="shared" si="1"/>
        <v>000864</v>
      </c>
    </row>
    <row r="9" ht="15.75" customHeight="1">
      <c r="A9" s="1">
        <v>1097.0</v>
      </c>
      <c r="B9" s="2">
        <v>3272.0</v>
      </c>
      <c r="C9" s="2">
        <v>5777.0</v>
      </c>
      <c r="D9" s="2" t="s">
        <v>23</v>
      </c>
      <c r="E9" s="2" t="s">
        <v>24</v>
      </c>
      <c r="F9" s="5">
        <v>44901.67240740741</v>
      </c>
      <c r="G9" s="3">
        <v>45153.0</v>
      </c>
      <c r="H9" s="2">
        <v>30000.0</v>
      </c>
      <c r="I9" s="2" t="s">
        <v>34</v>
      </c>
      <c r="J9" s="5">
        <v>44901.6875</v>
      </c>
      <c r="K9" s="2" t="s">
        <v>23</v>
      </c>
      <c r="L9" s="2" t="str">
        <f t="shared" si="1"/>
        <v>001097</v>
      </c>
    </row>
    <row r="10" ht="15.75" customHeight="1">
      <c r="A10" s="1">
        <v>1370.0</v>
      </c>
      <c r="B10" s="2">
        <v>4088.0</v>
      </c>
      <c r="C10" s="2">
        <v>7454.0</v>
      </c>
      <c r="D10" s="2" t="s">
        <v>23</v>
      </c>
      <c r="E10" s="2" t="s">
        <v>35</v>
      </c>
      <c r="F10" s="5">
        <v>44914.61143518519</v>
      </c>
      <c r="G10" s="3">
        <v>45166.0</v>
      </c>
      <c r="H10" s="2">
        <v>20000.0</v>
      </c>
      <c r="I10" s="2" t="s">
        <v>33</v>
      </c>
      <c r="J10" s="5">
        <v>45286.989583333336</v>
      </c>
      <c r="K10" s="2">
        <v>1070.0</v>
      </c>
      <c r="L10" s="2" t="str">
        <f t="shared" si="1"/>
        <v>001370</v>
      </c>
    </row>
    <row r="11" ht="15.75" customHeight="1">
      <c r="A11" s="1">
        <v>1393.0</v>
      </c>
      <c r="B11" s="2">
        <v>4157.0</v>
      </c>
      <c r="C11" s="2">
        <v>9776.0</v>
      </c>
      <c r="D11" s="2" t="s">
        <v>23</v>
      </c>
      <c r="E11" s="2" t="s">
        <v>26</v>
      </c>
      <c r="F11" s="5">
        <v>44915.600266203706</v>
      </c>
      <c r="G11" s="3">
        <v>45279.0</v>
      </c>
      <c r="H11" s="2">
        <v>40000.0</v>
      </c>
      <c r="I11" s="2" t="s">
        <v>36</v>
      </c>
      <c r="J11" s="5">
        <v>45272.958333333336</v>
      </c>
      <c r="K11" s="2">
        <v>3000.0</v>
      </c>
      <c r="L11" s="2" t="str">
        <f t="shared" si="1"/>
        <v>001393</v>
      </c>
    </row>
    <row r="12" ht="15.75" customHeight="1">
      <c r="A12" s="1">
        <v>1612.0</v>
      </c>
      <c r="B12" s="2">
        <v>4814.0</v>
      </c>
      <c r="C12" s="2">
        <v>12794.0</v>
      </c>
      <c r="D12" s="2" t="s">
        <v>23</v>
      </c>
      <c r="E12" s="2" t="s">
        <v>32</v>
      </c>
      <c r="F12" s="5">
        <v>44923.549212962964</v>
      </c>
      <c r="G12" s="3">
        <v>45175.0</v>
      </c>
      <c r="H12" s="2">
        <v>30000.0</v>
      </c>
      <c r="I12" s="2" t="s">
        <v>33</v>
      </c>
      <c r="J12" s="5">
        <v>45286.989583333336</v>
      </c>
      <c r="K12" s="2">
        <v>1600.0</v>
      </c>
      <c r="L12" s="2" t="str">
        <f t="shared" si="1"/>
        <v>001612</v>
      </c>
    </row>
    <row r="13" ht="15.75" customHeight="1">
      <c r="A13" s="1">
        <v>1851.0</v>
      </c>
      <c r="B13" s="2">
        <v>5530.0</v>
      </c>
      <c r="C13" s="2">
        <v>26824.0</v>
      </c>
      <c r="D13" s="2" t="s">
        <v>23</v>
      </c>
      <c r="E13" s="2" t="s">
        <v>37</v>
      </c>
      <c r="F13" s="5">
        <v>44944.65650462963</v>
      </c>
      <c r="G13" s="3">
        <v>45308.0</v>
      </c>
      <c r="H13" s="2">
        <v>52000.0</v>
      </c>
      <c r="I13" s="2" t="s">
        <v>30</v>
      </c>
      <c r="J13" s="5">
        <v>45314.79914351852</v>
      </c>
      <c r="K13" s="2">
        <v>40.0</v>
      </c>
      <c r="L13" s="2" t="str">
        <f t="shared" si="1"/>
        <v>001851</v>
      </c>
    </row>
    <row r="14" ht="15.75" customHeight="1">
      <c r="A14" s="1">
        <v>2050.0</v>
      </c>
      <c r="B14" s="2">
        <v>6127.0</v>
      </c>
      <c r="C14" s="2">
        <v>35551.0</v>
      </c>
      <c r="D14" s="2" t="s">
        <v>23</v>
      </c>
      <c r="E14" s="2" t="s">
        <v>38</v>
      </c>
      <c r="F14" s="5">
        <v>44952.751296296294</v>
      </c>
      <c r="G14" s="3">
        <v>45316.0</v>
      </c>
      <c r="H14" s="2">
        <v>50000.0</v>
      </c>
      <c r="I14" s="2" t="s">
        <v>25</v>
      </c>
      <c r="J14" s="5">
        <v>45643.649039351854</v>
      </c>
      <c r="K14" s="2">
        <v>2200.0</v>
      </c>
      <c r="L14" s="2" t="str">
        <f t="shared" si="1"/>
        <v>002050</v>
      </c>
    </row>
    <row r="15" ht="15.75" customHeight="1">
      <c r="A15" s="1">
        <v>2075.0</v>
      </c>
      <c r="B15" s="2">
        <v>6202.0</v>
      </c>
      <c r="C15" s="2">
        <v>42364.0</v>
      </c>
      <c r="D15" s="2" t="s">
        <v>23</v>
      </c>
      <c r="E15" s="2" t="s">
        <v>39</v>
      </c>
      <c r="F15" s="5">
        <v>44953.646099537036</v>
      </c>
      <c r="G15" s="3">
        <v>45317.0</v>
      </c>
      <c r="H15" s="2">
        <v>36000.0</v>
      </c>
      <c r="I15" s="2" t="s">
        <v>40</v>
      </c>
      <c r="J15" s="5">
        <v>45561.59587962963</v>
      </c>
      <c r="K15" s="2">
        <v>3100.0</v>
      </c>
      <c r="L15" s="2" t="str">
        <f t="shared" si="1"/>
        <v>002075</v>
      </c>
    </row>
    <row r="16" ht="15.75" customHeight="1">
      <c r="A16" s="1">
        <v>2148.0</v>
      </c>
      <c r="B16" s="2">
        <v>6421.0</v>
      </c>
      <c r="C16" s="2">
        <v>52735.0</v>
      </c>
      <c r="D16" s="2" t="s">
        <v>23</v>
      </c>
      <c r="E16" s="2" t="s">
        <v>39</v>
      </c>
      <c r="F16" s="5">
        <v>44957.56623842593</v>
      </c>
      <c r="G16" s="3">
        <v>45321.0</v>
      </c>
      <c r="H16" s="2">
        <v>30000.0</v>
      </c>
      <c r="I16" s="2" t="s">
        <v>36</v>
      </c>
      <c r="J16" s="5">
        <v>45314.958333333336</v>
      </c>
      <c r="K16" s="2">
        <v>9000.0</v>
      </c>
      <c r="L16" s="2" t="str">
        <f t="shared" si="1"/>
        <v>002148</v>
      </c>
    </row>
    <row r="17" ht="15.75" customHeight="1">
      <c r="A17" s="1">
        <v>2154.0</v>
      </c>
      <c r="B17" s="2">
        <v>6439.0</v>
      </c>
      <c r="C17" s="2">
        <v>47875.0</v>
      </c>
      <c r="D17" s="2" t="s">
        <v>23</v>
      </c>
      <c r="E17" s="2" t="s">
        <v>41</v>
      </c>
      <c r="F17" s="5">
        <v>44957.61834490741</v>
      </c>
      <c r="G17" s="3">
        <v>45132.0</v>
      </c>
      <c r="H17" s="2">
        <v>20000.0</v>
      </c>
      <c r="I17" s="2" t="s">
        <v>25</v>
      </c>
      <c r="J17" s="5">
        <v>45643.649050925924</v>
      </c>
      <c r="K17" s="2">
        <v>6652.05</v>
      </c>
      <c r="L17" s="2" t="str">
        <f t="shared" si="1"/>
        <v>002154</v>
      </c>
    </row>
    <row r="18" ht="15.75" customHeight="1">
      <c r="A18" s="1">
        <v>2369.0</v>
      </c>
      <c r="B18" s="2">
        <v>7084.0</v>
      </c>
      <c r="C18" s="2">
        <v>67927.0</v>
      </c>
      <c r="D18" s="2" t="s">
        <v>23</v>
      </c>
      <c r="E18" s="2" t="s">
        <v>42</v>
      </c>
      <c r="F18" s="5">
        <v>44964.75717592592</v>
      </c>
      <c r="G18" s="3">
        <v>45328.0</v>
      </c>
      <c r="H18" s="2">
        <v>55000.0</v>
      </c>
      <c r="I18" s="2" t="s">
        <v>25</v>
      </c>
      <c r="J18" s="5">
        <v>45497.62168981481</v>
      </c>
      <c r="K18" s="2">
        <v>4700.0</v>
      </c>
      <c r="L18" s="2" t="str">
        <f t="shared" si="1"/>
        <v>002369</v>
      </c>
    </row>
    <row r="19" ht="15.75" customHeight="1">
      <c r="A19" s="1">
        <v>2674.0</v>
      </c>
      <c r="B19" s="2">
        <v>7999.0</v>
      </c>
      <c r="C19" s="2">
        <v>89515.0</v>
      </c>
      <c r="D19" s="2" t="s">
        <v>23</v>
      </c>
      <c r="E19" s="2" t="s">
        <v>28</v>
      </c>
      <c r="F19" s="5">
        <v>44973.69599537037</v>
      </c>
      <c r="G19" s="3">
        <v>45148.0</v>
      </c>
      <c r="H19" s="2">
        <v>20000.0</v>
      </c>
      <c r="I19" s="2" t="s">
        <v>25</v>
      </c>
      <c r="J19" s="5">
        <v>45579.49716435185</v>
      </c>
      <c r="K19" s="2">
        <v>1584.96</v>
      </c>
      <c r="L19" s="2" t="str">
        <f t="shared" si="1"/>
        <v>002674</v>
      </c>
    </row>
    <row r="20" ht="15.75" customHeight="1">
      <c r="A20" s="1">
        <v>2952.0</v>
      </c>
      <c r="B20" s="2">
        <v>8833.0</v>
      </c>
      <c r="C20" s="2">
        <v>106015.0</v>
      </c>
      <c r="D20" s="2">
        <v>1333.0</v>
      </c>
      <c r="E20" s="2" t="s">
        <v>37</v>
      </c>
      <c r="F20" s="5">
        <v>44984.83626157408</v>
      </c>
      <c r="G20" s="3">
        <v>45159.0</v>
      </c>
      <c r="H20" s="2">
        <v>20000.0</v>
      </c>
      <c r="I20" s="2" t="s">
        <v>25</v>
      </c>
      <c r="J20" s="5">
        <v>45191.393171296295</v>
      </c>
      <c r="K20" s="2">
        <v>10868.3</v>
      </c>
      <c r="L20" s="2" t="str">
        <f t="shared" si="1"/>
        <v>002952</v>
      </c>
    </row>
    <row r="21" ht="15.75" customHeight="1">
      <c r="A21" s="1">
        <v>3211.0</v>
      </c>
      <c r="B21" s="2">
        <v>9610.0</v>
      </c>
      <c r="C21" s="2">
        <v>114331.0</v>
      </c>
      <c r="D21" s="2" t="s">
        <v>23</v>
      </c>
      <c r="E21" s="2" t="s">
        <v>24</v>
      </c>
      <c r="F21" s="5">
        <v>44995.50083333333</v>
      </c>
      <c r="G21" s="3">
        <v>45359.0</v>
      </c>
      <c r="H21" s="2">
        <v>30000.0</v>
      </c>
      <c r="I21" s="2" t="s">
        <v>25</v>
      </c>
      <c r="J21" s="5">
        <v>45180.385925925926</v>
      </c>
      <c r="K21" s="2">
        <v>4250.0</v>
      </c>
      <c r="L21" s="2" t="str">
        <f t="shared" si="1"/>
        <v>003211</v>
      </c>
    </row>
    <row r="22" ht="15.75" customHeight="1">
      <c r="A22" s="1">
        <v>3219.0</v>
      </c>
      <c r="B22" s="2">
        <v>9631.0</v>
      </c>
      <c r="C22" s="2">
        <v>129067.0</v>
      </c>
      <c r="D22" s="2">
        <v>7408.0</v>
      </c>
      <c r="E22" s="2" t="s">
        <v>43</v>
      </c>
      <c r="F22" s="5">
        <v>44995.677824074075</v>
      </c>
      <c r="G22" s="3">
        <v>45359.0</v>
      </c>
      <c r="H22" s="2">
        <v>45000.0</v>
      </c>
      <c r="I22" s="2" t="s">
        <v>27</v>
      </c>
      <c r="J22" s="5">
        <v>45028.852638888886</v>
      </c>
      <c r="K22" s="2">
        <v>42982.0</v>
      </c>
      <c r="L22" s="2" t="str">
        <f t="shared" si="1"/>
        <v>003219</v>
      </c>
    </row>
    <row r="23" ht="15.75" customHeight="1">
      <c r="A23" s="1">
        <v>3512.0</v>
      </c>
      <c r="B23" s="2">
        <v>10509.0</v>
      </c>
      <c r="C23" s="2">
        <v>137712.0</v>
      </c>
      <c r="D23" s="2" t="s">
        <v>23</v>
      </c>
      <c r="E23" s="2" t="s">
        <v>44</v>
      </c>
      <c r="F23" s="5">
        <v>45006.66700231482</v>
      </c>
      <c r="G23" s="3">
        <v>45370.0</v>
      </c>
      <c r="H23" s="2">
        <v>30000.0</v>
      </c>
      <c r="I23" s="2" t="s">
        <v>25</v>
      </c>
      <c r="J23" s="5">
        <v>45182.365381944444</v>
      </c>
      <c r="K23" s="2">
        <v>1100.0</v>
      </c>
      <c r="L23" s="2" t="str">
        <f t="shared" si="1"/>
        <v>003512</v>
      </c>
    </row>
    <row r="24" ht="15.75" customHeight="1">
      <c r="A24" s="1">
        <v>3547.0</v>
      </c>
      <c r="B24" s="2">
        <v>10614.0</v>
      </c>
      <c r="C24" s="2">
        <v>75.0</v>
      </c>
      <c r="D24" s="2">
        <v>12098.0</v>
      </c>
      <c r="E24" s="2" t="s">
        <v>26</v>
      </c>
      <c r="F24" s="5">
        <v>45008.575833333336</v>
      </c>
      <c r="G24" s="3">
        <v>45372.0</v>
      </c>
      <c r="H24" s="2">
        <v>60000.0</v>
      </c>
      <c r="I24" s="2" t="s">
        <v>25</v>
      </c>
      <c r="J24" s="5">
        <v>45251.958333333336</v>
      </c>
      <c r="K24" s="2">
        <v>1775.0</v>
      </c>
      <c r="L24" s="2" t="str">
        <f t="shared" si="1"/>
        <v>003547</v>
      </c>
    </row>
    <row r="25" ht="15.75" customHeight="1">
      <c r="A25" s="1">
        <v>6081.0</v>
      </c>
      <c r="B25" s="2">
        <v>18155.0</v>
      </c>
      <c r="C25" s="2">
        <v>247823.0</v>
      </c>
      <c r="D25" s="2">
        <v>61302.0</v>
      </c>
      <c r="E25" s="2" t="s">
        <v>45</v>
      </c>
      <c r="F25" s="5">
        <v>45095.161875</v>
      </c>
      <c r="G25" s="3">
        <v>45179.0</v>
      </c>
      <c r="H25" s="2">
        <v>9500.0</v>
      </c>
      <c r="I25" s="2" t="s">
        <v>25</v>
      </c>
      <c r="J25" s="5">
        <v>45643.64910879629</v>
      </c>
      <c r="K25" s="2" t="s">
        <v>23</v>
      </c>
      <c r="L25" s="2" t="str">
        <f t="shared" si="1"/>
        <v>006081</v>
      </c>
    </row>
    <row r="26" ht="15.75" customHeight="1">
      <c r="A26" s="1">
        <v>7524.0</v>
      </c>
      <c r="B26" s="2">
        <v>22472.0</v>
      </c>
      <c r="C26" s="2">
        <v>252860.0</v>
      </c>
      <c r="D26" s="2">
        <v>85612.0</v>
      </c>
      <c r="E26" s="2" t="s">
        <v>45</v>
      </c>
      <c r="F26" s="5">
        <v>45112.35704861111</v>
      </c>
      <c r="G26" s="3">
        <v>45196.0</v>
      </c>
      <c r="H26" s="2">
        <v>9500.0</v>
      </c>
      <c r="I26" s="2" t="s">
        <v>25</v>
      </c>
      <c r="J26" s="5">
        <v>45579.4971875</v>
      </c>
      <c r="K26" s="2" t="s">
        <v>23</v>
      </c>
      <c r="L26" s="2" t="str">
        <f t="shared" si="1"/>
        <v>007524</v>
      </c>
    </row>
    <row r="27" ht="15.75" customHeight="1">
      <c r="A27" s="1">
        <v>12728.0</v>
      </c>
      <c r="B27" s="2">
        <v>38081.0</v>
      </c>
      <c r="C27" s="2">
        <v>272921.0</v>
      </c>
      <c r="D27" s="2">
        <v>143198.0</v>
      </c>
      <c r="E27" s="2" t="s">
        <v>45</v>
      </c>
      <c r="F27" s="5">
        <v>45164.98552083333</v>
      </c>
      <c r="G27" s="3">
        <v>45248.0</v>
      </c>
      <c r="H27" s="2">
        <v>9900.0</v>
      </c>
      <c r="I27" s="2" t="s">
        <v>25</v>
      </c>
      <c r="J27" s="5">
        <v>45604.59886574074</v>
      </c>
      <c r="K27" s="2">
        <v>2353.63</v>
      </c>
      <c r="L27" s="2" t="str">
        <f t="shared" si="1"/>
        <v>012728</v>
      </c>
    </row>
    <row r="28" ht="15.75" customHeight="1">
      <c r="A28" s="1">
        <v>23629.0</v>
      </c>
      <c r="B28" s="2">
        <v>70784.0</v>
      </c>
      <c r="C28" s="2">
        <v>304811.0</v>
      </c>
      <c r="D28" s="2">
        <v>224372.0</v>
      </c>
      <c r="E28" s="2" t="s">
        <v>45</v>
      </c>
      <c r="F28" s="5">
        <v>45237.6265162037</v>
      </c>
      <c r="G28" s="3">
        <v>45321.0</v>
      </c>
      <c r="H28" s="2">
        <v>9900.0</v>
      </c>
      <c r="I28" s="2" t="s">
        <v>25</v>
      </c>
      <c r="J28" s="5">
        <v>45568.52746527778</v>
      </c>
      <c r="K28" s="2" t="s">
        <v>23</v>
      </c>
      <c r="L28" s="2" t="str">
        <f t="shared" si="1"/>
        <v>023629</v>
      </c>
    </row>
    <row r="29" ht="15.75" customHeight="1">
      <c r="A29" s="1">
        <v>26146.0</v>
      </c>
      <c r="B29" s="2">
        <v>78335.0</v>
      </c>
      <c r="C29" s="2">
        <v>310499.0</v>
      </c>
      <c r="D29" s="2">
        <v>238618.0</v>
      </c>
      <c r="E29" s="2" t="s">
        <v>45</v>
      </c>
      <c r="F29" s="5">
        <v>45249.64181712963</v>
      </c>
      <c r="G29" s="3">
        <v>45333.0</v>
      </c>
      <c r="H29" s="2">
        <v>9900.0</v>
      </c>
      <c r="I29" s="2" t="s">
        <v>25</v>
      </c>
      <c r="J29" s="5">
        <v>45568.55195601852</v>
      </c>
      <c r="K29" s="2">
        <v>2400.0</v>
      </c>
      <c r="L29" s="2" t="str">
        <f t="shared" si="1"/>
        <v>026146</v>
      </c>
    </row>
    <row r="30" ht="15.75" customHeight="1">
      <c r="A30" s="1">
        <v>27112.0</v>
      </c>
      <c r="B30" s="2">
        <v>81233.0</v>
      </c>
      <c r="C30" s="2">
        <v>312539.0</v>
      </c>
      <c r="D30" s="2">
        <v>244106.0</v>
      </c>
      <c r="E30" s="2" t="s">
        <v>45</v>
      </c>
      <c r="F30" s="5">
        <v>45253.86402777778</v>
      </c>
      <c r="G30" s="3">
        <v>45337.0</v>
      </c>
      <c r="H30" s="2">
        <v>9900.0</v>
      </c>
      <c r="I30" s="2" t="s">
        <v>25</v>
      </c>
      <c r="J30" s="5">
        <v>45568.52746527778</v>
      </c>
      <c r="K30" s="2" t="s">
        <v>23</v>
      </c>
      <c r="L30" s="2" t="str">
        <f t="shared" si="1"/>
        <v>027112</v>
      </c>
    </row>
    <row r="31" ht="15.75" customHeight="1">
      <c r="A31" s="1">
        <v>29454.0</v>
      </c>
      <c r="B31" s="2">
        <v>88259.0</v>
      </c>
      <c r="C31" s="2">
        <v>317474.0</v>
      </c>
      <c r="D31" s="2">
        <v>259354.0</v>
      </c>
      <c r="E31" s="2" t="s">
        <v>45</v>
      </c>
      <c r="F31" s="5">
        <v>45265.785532407404</v>
      </c>
      <c r="G31" s="3">
        <v>45349.0</v>
      </c>
      <c r="H31" s="2">
        <v>9900.0</v>
      </c>
      <c r="I31" s="2" t="s">
        <v>25</v>
      </c>
      <c r="J31" s="5">
        <v>45568.52746527778</v>
      </c>
      <c r="K31" s="2">
        <v>2353.63</v>
      </c>
      <c r="L31" s="2" t="str">
        <f t="shared" si="1"/>
        <v>029454</v>
      </c>
    </row>
    <row r="32" ht="15.75" customHeight="1">
      <c r="A32" s="1">
        <v>35084.0</v>
      </c>
      <c r="B32" s="2">
        <v>104036.0</v>
      </c>
      <c r="C32" s="2">
        <v>327624.0</v>
      </c>
      <c r="D32" s="2">
        <v>291631.0</v>
      </c>
      <c r="E32" s="2" t="s">
        <v>45</v>
      </c>
      <c r="F32" s="5">
        <v>45295.50082175926</v>
      </c>
      <c r="G32" s="3">
        <v>45379.0</v>
      </c>
      <c r="H32" s="2">
        <v>9900.0</v>
      </c>
      <c r="I32" s="2" t="s">
        <v>25</v>
      </c>
      <c r="J32" s="5">
        <v>45568.55195601852</v>
      </c>
      <c r="K32" s="2">
        <v>2347.26</v>
      </c>
      <c r="L32" s="2" t="str">
        <f t="shared" si="1"/>
        <v>035084</v>
      </c>
    </row>
    <row r="33" ht="15.75" customHeight="1">
      <c r="A33" s="1">
        <v>36943.0</v>
      </c>
      <c r="B33" s="2">
        <v>107766.0</v>
      </c>
      <c r="C33" s="2">
        <v>330366.0</v>
      </c>
      <c r="D33" s="2">
        <v>302295.0</v>
      </c>
      <c r="E33" s="2" t="s">
        <v>45</v>
      </c>
      <c r="F33" s="5">
        <v>45302.970243055555</v>
      </c>
      <c r="G33" s="3">
        <v>45386.0</v>
      </c>
      <c r="H33" s="2">
        <v>9900.0</v>
      </c>
      <c r="I33" s="2" t="s">
        <v>33</v>
      </c>
      <c r="J33" s="5">
        <v>45495.5453587963</v>
      </c>
      <c r="K33" s="2">
        <v>2340.0</v>
      </c>
      <c r="L33" s="2" t="str">
        <f t="shared" si="1"/>
        <v>036943</v>
      </c>
    </row>
    <row r="34" ht="15.75" customHeight="1">
      <c r="A34" s="1">
        <v>37142.0</v>
      </c>
      <c r="B34" s="2">
        <v>108361.0</v>
      </c>
      <c r="C34" s="2">
        <v>330727.0</v>
      </c>
      <c r="D34" s="2">
        <v>303297.0</v>
      </c>
      <c r="E34" s="2" t="s">
        <v>45</v>
      </c>
      <c r="F34" s="5">
        <v>45303.90846064815</v>
      </c>
      <c r="G34" s="3">
        <v>45387.0</v>
      </c>
      <c r="H34" s="2">
        <v>8000.0</v>
      </c>
      <c r="I34" s="2" t="s">
        <v>30</v>
      </c>
      <c r="J34" s="5">
        <v>45359.91774305556</v>
      </c>
      <c r="K34" s="2">
        <v>5705.77</v>
      </c>
      <c r="L34" s="2" t="str">
        <f t="shared" si="1"/>
        <v>037142</v>
      </c>
    </row>
    <row r="35" ht="15.75" customHeight="1">
      <c r="A35" s="1">
        <v>37392.0</v>
      </c>
      <c r="B35" s="2">
        <v>109111.0</v>
      </c>
      <c r="C35" s="2">
        <v>331276.0</v>
      </c>
      <c r="D35" s="2">
        <v>303744.0</v>
      </c>
      <c r="E35" s="2" t="s">
        <v>45</v>
      </c>
      <c r="F35" s="5">
        <v>45305.34525462963</v>
      </c>
      <c r="G35" s="3">
        <v>45389.0</v>
      </c>
      <c r="H35" s="2">
        <v>9900.0</v>
      </c>
      <c r="I35" s="2" t="s">
        <v>33</v>
      </c>
      <c r="J35" s="5">
        <v>45469.655798611115</v>
      </c>
      <c r="K35" s="2">
        <v>2353.63</v>
      </c>
      <c r="L35" s="2" t="str">
        <f t="shared" si="1"/>
        <v>037392</v>
      </c>
    </row>
    <row r="36" ht="15.75" customHeight="1">
      <c r="A36" s="1">
        <v>37654.0</v>
      </c>
      <c r="B36" s="2">
        <v>109897.0</v>
      </c>
      <c r="C36" s="2">
        <v>331792.0</v>
      </c>
      <c r="D36" s="2">
        <v>306104.0</v>
      </c>
      <c r="E36" s="2" t="s">
        <v>45</v>
      </c>
      <c r="F36" s="5">
        <v>45306.57444444444</v>
      </c>
      <c r="G36" s="3">
        <v>45390.0</v>
      </c>
      <c r="H36" s="2">
        <v>9900.0</v>
      </c>
      <c r="I36" s="2" t="s">
        <v>25</v>
      </c>
      <c r="J36" s="5">
        <v>45568.55195601852</v>
      </c>
      <c r="K36" s="2">
        <v>2353.63</v>
      </c>
      <c r="L36" s="2" t="str">
        <f t="shared" si="1"/>
        <v>037654</v>
      </c>
    </row>
    <row r="37" ht="15.75" customHeight="1">
      <c r="A37" s="1">
        <v>39952.0</v>
      </c>
      <c r="B37" s="2">
        <v>116791.0</v>
      </c>
      <c r="C37" s="2">
        <v>336370.0</v>
      </c>
      <c r="D37" s="2">
        <v>318123.0</v>
      </c>
      <c r="E37" s="2" t="s">
        <v>45</v>
      </c>
      <c r="F37" s="5">
        <v>45316.788981481484</v>
      </c>
      <c r="G37" s="3">
        <v>45400.0</v>
      </c>
      <c r="H37" s="2">
        <v>9900.0</v>
      </c>
      <c r="I37" s="2" t="s">
        <v>25</v>
      </c>
      <c r="J37" s="5">
        <v>45568.55195601852</v>
      </c>
      <c r="K37" s="2">
        <v>2353.63</v>
      </c>
      <c r="L37" s="2" t="str">
        <f t="shared" si="1"/>
        <v>039952</v>
      </c>
    </row>
    <row r="38" ht="15.75" customHeight="1">
      <c r="A38" s="1">
        <v>42997.0</v>
      </c>
      <c r="B38" s="2">
        <v>125922.0</v>
      </c>
      <c r="C38" s="2">
        <v>342546.0</v>
      </c>
      <c r="D38" s="2">
        <v>334684.0</v>
      </c>
      <c r="E38" s="2" t="s">
        <v>45</v>
      </c>
      <c r="F38" s="5">
        <v>45330.85563657407</v>
      </c>
      <c r="G38" s="3">
        <v>45414.0</v>
      </c>
      <c r="H38" s="2">
        <v>13300.0</v>
      </c>
      <c r="I38" s="2" t="s">
        <v>25</v>
      </c>
      <c r="J38" s="5">
        <v>45568.55195601852</v>
      </c>
      <c r="K38" s="2">
        <v>2000.0</v>
      </c>
      <c r="L38" s="2" t="str">
        <f t="shared" si="1"/>
        <v>042997</v>
      </c>
    </row>
    <row r="39" ht="15.75" customHeight="1">
      <c r="A39" s="1">
        <v>68701.0</v>
      </c>
      <c r="B39" s="2">
        <v>203029.0</v>
      </c>
      <c r="C39" s="2">
        <v>392176.0</v>
      </c>
      <c r="D39" s="2">
        <v>475995.0</v>
      </c>
      <c r="E39" s="2" t="s">
        <v>45</v>
      </c>
      <c r="F39" s="5">
        <v>45457.38128472222</v>
      </c>
      <c r="G39" s="3">
        <v>45541.0</v>
      </c>
      <c r="H39" s="2">
        <v>9900.0</v>
      </c>
      <c r="I39" s="2" t="s">
        <v>29</v>
      </c>
      <c r="J39" s="5">
        <v>45472.0</v>
      </c>
      <c r="K39" s="2">
        <v>50.0</v>
      </c>
      <c r="L39" s="2" t="str">
        <f t="shared" si="1"/>
        <v>068701</v>
      </c>
    </row>
    <row r="40" ht="15.75" customHeight="1">
      <c r="A40" s="1">
        <v>70431.0</v>
      </c>
      <c r="B40" s="2">
        <v>208219.0</v>
      </c>
      <c r="C40" s="2">
        <v>361491.0</v>
      </c>
      <c r="D40" s="2">
        <v>486010.0</v>
      </c>
      <c r="E40" s="2" t="s">
        <v>45</v>
      </c>
      <c r="F40" s="5">
        <v>45465.449328703704</v>
      </c>
      <c r="G40" s="3">
        <v>45577.0</v>
      </c>
      <c r="H40" s="2">
        <v>6000.0</v>
      </c>
      <c r="I40" s="2" t="s">
        <v>36</v>
      </c>
      <c r="J40" s="5">
        <v>45559.958333333336</v>
      </c>
      <c r="K40" s="2">
        <v>500.0</v>
      </c>
      <c r="L40" s="2" t="str">
        <f t="shared" si="1"/>
        <v>070431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40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56"/>
    <col customWidth="1" min="2" max="2" width="11.22"/>
    <col customWidth="1" min="3" max="7" width="12.22"/>
    <col customWidth="1" min="8" max="26" width="8.33"/>
  </cols>
  <sheetData>
    <row r="1" ht="15.75" customHeight="1">
      <c r="A1" s="6" t="s">
        <v>46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</row>
    <row r="2" ht="15.75" customHeight="1">
      <c r="A2" s="7">
        <v>1.0</v>
      </c>
      <c r="B2" s="8" t="s">
        <v>53</v>
      </c>
      <c r="C2" s="9">
        <v>45008.0</v>
      </c>
      <c r="D2" s="10">
        <v>60000.0</v>
      </c>
      <c r="E2" s="10">
        <v>47104.16</v>
      </c>
      <c r="F2" s="10">
        <v>23926.86</v>
      </c>
      <c r="G2" s="7">
        <v>525.0</v>
      </c>
      <c r="H2" s="2">
        <f>TYPE(B2)</f>
        <v>2</v>
      </c>
    </row>
    <row r="3" ht="15.75" customHeight="1">
      <c r="A3" s="7">
        <v>2.0</v>
      </c>
      <c r="B3" s="8" t="s">
        <v>54</v>
      </c>
      <c r="C3" s="9">
        <v>44834.0</v>
      </c>
      <c r="D3" s="10">
        <v>35000.0</v>
      </c>
      <c r="E3" s="10">
        <v>11447.66</v>
      </c>
      <c r="F3" s="10">
        <v>1300.06</v>
      </c>
      <c r="G3" s="7">
        <v>552.0</v>
      </c>
    </row>
    <row r="4" ht="15.75" customHeight="1">
      <c r="A4" s="7">
        <v>3.0</v>
      </c>
      <c r="B4" s="8" t="s">
        <v>55</v>
      </c>
      <c r="C4" s="9">
        <v>44862.0</v>
      </c>
      <c r="D4" s="10">
        <v>30000.0</v>
      </c>
      <c r="E4" s="10">
        <v>4410.2</v>
      </c>
      <c r="F4" s="10">
        <v>249.72</v>
      </c>
      <c r="G4" s="7">
        <v>482.0</v>
      </c>
    </row>
    <row r="5" ht="15.75" customHeight="1">
      <c r="A5" s="7">
        <v>4.0</v>
      </c>
      <c r="B5" s="8" t="s">
        <v>56</v>
      </c>
      <c r="C5" s="9">
        <v>44915.0</v>
      </c>
      <c r="D5" s="10">
        <v>40000.0</v>
      </c>
      <c r="E5" s="10">
        <v>11088.24</v>
      </c>
      <c r="F5" s="10">
        <v>1482.47</v>
      </c>
      <c r="G5" s="7">
        <v>457.0</v>
      </c>
    </row>
    <row r="6" ht="15.75" customHeight="1">
      <c r="A6" s="7">
        <v>5.0</v>
      </c>
      <c r="B6" s="8" t="s">
        <v>57</v>
      </c>
      <c r="C6" s="9">
        <v>44952.0</v>
      </c>
      <c r="D6" s="10">
        <v>50000.0</v>
      </c>
      <c r="E6" s="10">
        <v>42219.24</v>
      </c>
      <c r="F6" s="10">
        <v>30483.14</v>
      </c>
      <c r="G6" s="7">
        <v>609.0</v>
      </c>
    </row>
    <row r="7" ht="15.75" customHeight="1">
      <c r="A7" s="7">
        <v>6.0</v>
      </c>
      <c r="B7" s="8" t="s">
        <v>58</v>
      </c>
      <c r="C7" s="9">
        <v>44957.0</v>
      </c>
      <c r="D7" s="10">
        <v>20000.0</v>
      </c>
      <c r="E7" s="10">
        <v>6606.81</v>
      </c>
      <c r="F7" s="10">
        <v>864.92</v>
      </c>
      <c r="G7" s="7">
        <v>583.0</v>
      </c>
    </row>
    <row r="8" ht="15.75" customHeight="1">
      <c r="A8" s="7">
        <v>7.0</v>
      </c>
      <c r="B8" s="8" t="s">
        <v>59</v>
      </c>
      <c r="C8" s="9">
        <v>44957.0</v>
      </c>
      <c r="D8" s="10">
        <v>30000.0</v>
      </c>
      <c r="E8" s="10">
        <v>8796.44</v>
      </c>
      <c r="F8" s="10">
        <v>1169.45</v>
      </c>
      <c r="G8" s="7">
        <v>415.0</v>
      </c>
    </row>
    <row r="9" ht="15.75" customHeight="1">
      <c r="A9" s="7">
        <v>8.0</v>
      </c>
      <c r="B9" s="8" t="s">
        <v>60</v>
      </c>
      <c r="C9" s="9">
        <v>44995.0</v>
      </c>
      <c r="D9" s="10">
        <v>30000.0</v>
      </c>
      <c r="E9" s="10">
        <v>25533.57</v>
      </c>
      <c r="F9" s="10">
        <v>19657.32</v>
      </c>
      <c r="G9" s="7">
        <v>573.0</v>
      </c>
    </row>
    <row r="10" ht="15.75" customHeight="1">
      <c r="A10" s="7">
        <v>9.0</v>
      </c>
      <c r="B10" s="8" t="s">
        <v>61</v>
      </c>
      <c r="C10" s="9">
        <v>45006.0</v>
      </c>
      <c r="D10" s="10">
        <v>30000.0</v>
      </c>
      <c r="E10" s="10">
        <v>26037.23</v>
      </c>
      <c r="F10" s="10">
        <v>21091.66</v>
      </c>
      <c r="G10" s="7">
        <v>569.0</v>
      </c>
    </row>
    <row r="11" ht="15.75" customHeight="1">
      <c r="A11" s="7">
        <v>10.0</v>
      </c>
      <c r="B11" s="8" t="s">
        <v>62</v>
      </c>
      <c r="C11" s="9">
        <v>45095.0</v>
      </c>
      <c r="D11" s="10">
        <v>9500.0</v>
      </c>
      <c r="E11" s="10">
        <v>9500.0</v>
      </c>
      <c r="F11" s="10">
        <v>5157.97</v>
      </c>
      <c r="G11" s="7">
        <v>578.0</v>
      </c>
    </row>
    <row r="12" ht="15.75" customHeight="1">
      <c r="A12" s="7">
        <v>11.0</v>
      </c>
      <c r="B12" s="8" t="s">
        <v>63</v>
      </c>
      <c r="C12" s="9">
        <v>45112.0</v>
      </c>
      <c r="D12" s="10">
        <v>9500.0</v>
      </c>
      <c r="E12" s="10">
        <v>9500.0</v>
      </c>
      <c r="F12" s="10">
        <v>4051.18</v>
      </c>
      <c r="G12" s="7">
        <v>561.0</v>
      </c>
    </row>
    <row r="13" ht="15.75" customHeight="1">
      <c r="A13" s="7">
        <v>12.0</v>
      </c>
      <c r="B13" s="8" t="s">
        <v>64</v>
      </c>
      <c r="C13" s="9">
        <v>45164.0</v>
      </c>
      <c r="D13" s="10">
        <v>9900.0</v>
      </c>
      <c r="E13" s="10">
        <v>8655.17</v>
      </c>
      <c r="F13" s="10">
        <v>3112.94</v>
      </c>
      <c r="G13" s="7">
        <v>495.0</v>
      </c>
    </row>
    <row r="14" ht="15.75" customHeight="1">
      <c r="A14" s="7">
        <v>13.0</v>
      </c>
      <c r="B14" s="8" t="s">
        <v>65</v>
      </c>
      <c r="C14" s="9">
        <v>45237.0</v>
      </c>
      <c r="D14" s="10">
        <v>9900.0</v>
      </c>
      <c r="E14" s="10">
        <v>9900.0</v>
      </c>
      <c r="F14" s="10">
        <v>4221.74</v>
      </c>
      <c r="G14" s="7">
        <v>436.0</v>
      </c>
    </row>
    <row r="15" ht="15.75" customHeight="1">
      <c r="A15" s="7">
        <v>14.0</v>
      </c>
      <c r="B15" s="8" t="s">
        <v>66</v>
      </c>
      <c r="C15" s="9">
        <v>45249.0</v>
      </c>
      <c r="D15" s="10">
        <v>9900.0</v>
      </c>
      <c r="E15" s="10">
        <v>4660.48</v>
      </c>
      <c r="F15" s="10">
        <v>0.0</v>
      </c>
      <c r="G15" s="7">
        <v>382.0</v>
      </c>
    </row>
    <row r="16" ht="15.75" customHeight="1">
      <c r="A16" s="7">
        <v>15.0</v>
      </c>
      <c r="B16" s="8" t="s">
        <v>67</v>
      </c>
      <c r="C16" s="9">
        <v>45253.0</v>
      </c>
      <c r="D16" s="10">
        <v>9900.0</v>
      </c>
      <c r="E16" s="10">
        <v>9900.0</v>
      </c>
      <c r="F16" s="10">
        <v>4221.74</v>
      </c>
      <c r="G16" s="7">
        <v>420.0</v>
      </c>
    </row>
    <row r="17" ht="15.75" customHeight="1">
      <c r="A17" s="7">
        <v>16.0</v>
      </c>
      <c r="B17" s="8" t="s">
        <v>68</v>
      </c>
      <c r="C17" s="9">
        <v>45265.0</v>
      </c>
      <c r="D17" s="10">
        <v>9900.0</v>
      </c>
      <c r="E17" s="10">
        <v>8655.17</v>
      </c>
      <c r="F17" s="10">
        <v>3112.94</v>
      </c>
      <c r="G17" s="7">
        <v>394.0</v>
      </c>
    </row>
    <row r="18" ht="15.75" customHeight="1">
      <c r="A18" s="7">
        <v>17.0</v>
      </c>
      <c r="B18" s="8" t="s">
        <v>69</v>
      </c>
      <c r="C18" s="9">
        <v>45295.0</v>
      </c>
      <c r="D18" s="10">
        <v>9900.0</v>
      </c>
      <c r="E18" s="10">
        <v>7270.92</v>
      </c>
      <c r="F18" s="10">
        <v>2143.56</v>
      </c>
      <c r="G18" s="7">
        <v>350.0</v>
      </c>
    </row>
    <row r="19" ht="15.75" customHeight="1">
      <c r="A19" s="7">
        <v>18.0</v>
      </c>
      <c r="B19" s="8" t="s">
        <v>70</v>
      </c>
      <c r="C19" s="9">
        <v>45306.0</v>
      </c>
      <c r="D19" s="10">
        <v>9900.0</v>
      </c>
      <c r="E19" s="10">
        <v>7270.92</v>
      </c>
      <c r="F19" s="10">
        <v>2143.56</v>
      </c>
      <c r="G19" s="7">
        <v>339.0</v>
      </c>
    </row>
    <row r="20" ht="15.75" customHeight="1">
      <c r="A20" s="7">
        <v>19.0</v>
      </c>
      <c r="B20" s="8" t="s">
        <v>71</v>
      </c>
      <c r="C20" s="9">
        <v>45316.0</v>
      </c>
      <c r="D20" s="10">
        <v>9900.0</v>
      </c>
      <c r="E20" s="10">
        <v>8655.17</v>
      </c>
      <c r="F20" s="10">
        <v>3112.94</v>
      </c>
      <c r="G20" s="7">
        <v>343.0</v>
      </c>
    </row>
    <row r="21" ht="15.75" customHeight="1">
      <c r="A21" s="7">
        <v>20.0</v>
      </c>
      <c r="B21" s="8" t="s">
        <v>72</v>
      </c>
      <c r="C21" s="9">
        <v>45330.0</v>
      </c>
      <c r="D21" s="10">
        <v>13300.0</v>
      </c>
      <c r="E21" s="10">
        <v>11627.66</v>
      </c>
      <c r="F21" s="10">
        <v>4182.0</v>
      </c>
      <c r="G21" s="7">
        <v>329.0</v>
      </c>
    </row>
    <row r="22" ht="15.75" customHeight="1">
      <c r="A22" s="7">
        <v>21.0</v>
      </c>
      <c r="B22" s="8" t="s">
        <v>73</v>
      </c>
      <c r="C22" s="9">
        <v>45465.0</v>
      </c>
      <c r="D22" s="10">
        <v>6000.0</v>
      </c>
      <c r="E22" s="10">
        <v>6000.0</v>
      </c>
      <c r="F22" s="10">
        <v>2889.34</v>
      </c>
      <c r="G22" s="7">
        <v>208.0</v>
      </c>
    </row>
    <row r="23" ht="15.75" customHeight="1">
      <c r="A23" s="7">
        <v>22.0</v>
      </c>
      <c r="B23" s="8" t="s">
        <v>74</v>
      </c>
      <c r="C23" s="9">
        <v>45457.0</v>
      </c>
      <c r="D23" s="10">
        <v>9900.0</v>
      </c>
      <c r="E23" s="10">
        <v>9900.0</v>
      </c>
      <c r="F23" s="10">
        <v>4166.08</v>
      </c>
      <c r="G23" s="7">
        <v>216.0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23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44"/>
    <col customWidth="1" min="2" max="2" width="11.89"/>
    <col customWidth="1" min="3" max="3" width="8.56"/>
    <col customWidth="1" min="4" max="4" width="10.67"/>
    <col customWidth="1" min="5" max="5" width="9.11"/>
    <col customWidth="1" min="6" max="6" width="10.33"/>
    <col customWidth="1" min="7" max="7" width="5.22"/>
    <col customWidth="1" min="8" max="8" width="15.33"/>
    <col customWidth="1" min="9" max="9" width="15.67"/>
    <col customWidth="1" min="10" max="10" width="25.56"/>
    <col customWidth="1" min="11" max="11" width="17.78"/>
    <col customWidth="1" min="12" max="12" width="19.0"/>
    <col customWidth="1" min="13" max="26" width="8.33"/>
  </cols>
  <sheetData>
    <row r="1" ht="15.75" customHeight="1">
      <c r="B1" s="2" t="s">
        <v>75</v>
      </c>
    </row>
    <row r="2" ht="15.75" customHeight="1">
      <c r="B2" s="2" t="s">
        <v>76</v>
      </c>
    </row>
    <row r="3" ht="15.75" customHeight="1">
      <c r="B3" s="2" t="s">
        <v>77</v>
      </c>
    </row>
    <row r="4" ht="15.75" customHeight="1">
      <c r="B4" s="2" t="s">
        <v>78</v>
      </c>
    </row>
    <row r="5" ht="15.75" customHeight="1"/>
    <row r="6" ht="15.75" customHeight="1">
      <c r="A6" s="11" t="s">
        <v>46</v>
      </c>
      <c r="B6" s="11" t="s">
        <v>47</v>
      </c>
      <c r="C6" s="11" t="s">
        <v>79</v>
      </c>
      <c r="D6" s="11" t="s">
        <v>80</v>
      </c>
      <c r="E6" s="11" t="s">
        <v>81</v>
      </c>
      <c r="F6" s="11" t="s">
        <v>49</v>
      </c>
      <c r="G6" s="11" t="s">
        <v>82</v>
      </c>
      <c r="H6" s="11" t="s">
        <v>50</v>
      </c>
      <c r="I6" s="11" t="s">
        <v>51</v>
      </c>
      <c r="J6" s="11" t="s">
        <v>52</v>
      </c>
      <c r="K6" s="11" t="s">
        <v>83</v>
      </c>
      <c r="L6" s="11" t="s">
        <v>84</v>
      </c>
    </row>
    <row r="7" ht="15.75" customHeight="1">
      <c r="A7" s="12">
        <v>1.0</v>
      </c>
      <c r="B7" s="13" t="s">
        <v>53</v>
      </c>
      <c r="C7" s="13">
        <v>10614.0</v>
      </c>
      <c r="D7" s="13" t="s">
        <v>26</v>
      </c>
      <c r="E7" s="14">
        <v>45008.0</v>
      </c>
      <c r="F7" s="15">
        <v>60000.0</v>
      </c>
      <c r="G7" s="13" t="s">
        <v>25</v>
      </c>
      <c r="H7" s="15">
        <v>47104.16</v>
      </c>
      <c r="I7" s="15">
        <v>23926.86</v>
      </c>
      <c r="J7" s="12">
        <v>525.0</v>
      </c>
      <c r="K7" s="16">
        <v>45251.958333333336</v>
      </c>
      <c r="L7" s="13">
        <v>1775.0</v>
      </c>
    </row>
    <row r="8" ht="15.75" customHeight="1">
      <c r="A8" s="12">
        <v>2.0</v>
      </c>
      <c r="B8" s="13" t="s">
        <v>54</v>
      </c>
      <c r="C8" s="13">
        <v>183.0</v>
      </c>
      <c r="D8" s="13" t="s">
        <v>24</v>
      </c>
      <c r="E8" s="14">
        <v>44834.0</v>
      </c>
      <c r="F8" s="15">
        <v>35000.0</v>
      </c>
      <c r="G8" s="13" t="s">
        <v>25</v>
      </c>
      <c r="H8" s="15">
        <v>11447.66</v>
      </c>
      <c r="I8" s="15">
        <v>1300.06</v>
      </c>
      <c r="J8" s="12">
        <v>552.0</v>
      </c>
      <c r="K8" s="16">
        <v>45568.606516203705</v>
      </c>
      <c r="L8" s="13">
        <v>1950.0</v>
      </c>
    </row>
    <row r="9" ht="15.75" customHeight="1">
      <c r="A9" s="12">
        <v>3.0</v>
      </c>
      <c r="B9" s="13" t="s">
        <v>55</v>
      </c>
      <c r="C9" s="13">
        <v>1146.0</v>
      </c>
      <c r="D9" s="13" t="s">
        <v>28</v>
      </c>
      <c r="E9" s="14">
        <v>44862.0</v>
      </c>
      <c r="F9" s="15">
        <v>30000.0</v>
      </c>
      <c r="G9" s="13" t="s">
        <v>29</v>
      </c>
      <c r="H9" s="15">
        <v>4410.2</v>
      </c>
      <c r="I9" s="15">
        <v>249.72</v>
      </c>
      <c r="J9" s="12">
        <v>482.0</v>
      </c>
      <c r="K9" s="16">
        <v>45206.0</v>
      </c>
      <c r="L9" s="13">
        <v>1200.0</v>
      </c>
    </row>
    <row r="10" ht="15.75" customHeight="1">
      <c r="A10" s="12">
        <v>4.0</v>
      </c>
      <c r="B10" s="13" t="s">
        <v>56</v>
      </c>
      <c r="C10" s="13">
        <v>4157.0</v>
      </c>
      <c r="D10" s="13" t="s">
        <v>26</v>
      </c>
      <c r="E10" s="14">
        <v>44915.0</v>
      </c>
      <c r="F10" s="15">
        <v>40000.0</v>
      </c>
      <c r="G10" s="13" t="s">
        <v>36</v>
      </c>
      <c r="H10" s="15">
        <v>11088.24</v>
      </c>
      <c r="I10" s="15">
        <v>1482.47</v>
      </c>
      <c r="J10" s="12">
        <v>457.0</v>
      </c>
      <c r="K10" s="16">
        <v>45272.958333333336</v>
      </c>
      <c r="L10" s="13">
        <v>3000.0</v>
      </c>
    </row>
    <row r="11" ht="15.75" customHeight="1">
      <c r="A11" s="12">
        <v>5.0</v>
      </c>
      <c r="B11" s="13" t="s">
        <v>57</v>
      </c>
      <c r="C11" s="13">
        <v>6127.0</v>
      </c>
      <c r="D11" s="13" t="s">
        <v>38</v>
      </c>
      <c r="E11" s="14">
        <v>44952.0</v>
      </c>
      <c r="F11" s="15">
        <v>50000.0</v>
      </c>
      <c r="G11" s="13" t="s">
        <v>25</v>
      </c>
      <c r="H11" s="15">
        <v>42219.24</v>
      </c>
      <c r="I11" s="15">
        <v>30483.14</v>
      </c>
      <c r="J11" s="12">
        <v>609.0</v>
      </c>
      <c r="K11" s="16">
        <v>45643.649039351854</v>
      </c>
      <c r="L11" s="13">
        <v>2200.0</v>
      </c>
    </row>
    <row r="12" ht="15.75" customHeight="1">
      <c r="A12" s="12">
        <v>6.0</v>
      </c>
      <c r="B12" s="13" t="s">
        <v>58</v>
      </c>
      <c r="C12" s="13">
        <v>6439.0</v>
      </c>
      <c r="D12" s="13" t="s">
        <v>41</v>
      </c>
      <c r="E12" s="14">
        <v>44957.0</v>
      </c>
      <c r="F12" s="15">
        <v>20000.0</v>
      </c>
      <c r="G12" s="13" t="s">
        <v>25</v>
      </c>
      <c r="H12" s="15">
        <v>6606.81</v>
      </c>
      <c r="I12" s="15">
        <v>864.92</v>
      </c>
      <c r="J12" s="12">
        <v>583.0</v>
      </c>
      <c r="K12" s="16">
        <v>45643.649050925924</v>
      </c>
      <c r="L12" s="13">
        <v>6652.05</v>
      </c>
    </row>
    <row r="13" ht="15.75" customHeight="1">
      <c r="A13" s="12">
        <v>7.0</v>
      </c>
      <c r="B13" s="13" t="s">
        <v>59</v>
      </c>
      <c r="C13" s="13">
        <v>6421.0</v>
      </c>
      <c r="D13" s="13" t="s">
        <v>39</v>
      </c>
      <c r="E13" s="14">
        <v>44957.0</v>
      </c>
      <c r="F13" s="15">
        <v>30000.0</v>
      </c>
      <c r="G13" s="13" t="s">
        <v>36</v>
      </c>
      <c r="H13" s="15">
        <v>8796.44</v>
      </c>
      <c r="I13" s="15">
        <v>1169.45</v>
      </c>
      <c r="J13" s="12">
        <v>415.0</v>
      </c>
      <c r="K13" s="16">
        <v>45314.958333333336</v>
      </c>
      <c r="L13" s="13">
        <v>9000.0</v>
      </c>
    </row>
    <row r="14" ht="15.75" customHeight="1">
      <c r="A14" s="12">
        <v>8.0</v>
      </c>
      <c r="B14" s="13" t="s">
        <v>60</v>
      </c>
      <c r="C14" s="13">
        <v>9610.0</v>
      </c>
      <c r="D14" s="13" t="s">
        <v>24</v>
      </c>
      <c r="E14" s="14">
        <v>44995.0</v>
      </c>
      <c r="F14" s="15">
        <v>30000.0</v>
      </c>
      <c r="G14" s="13" t="s">
        <v>25</v>
      </c>
      <c r="H14" s="15">
        <v>25533.57</v>
      </c>
      <c r="I14" s="15">
        <v>19657.32</v>
      </c>
      <c r="J14" s="12">
        <v>573.0</v>
      </c>
      <c r="K14" s="16">
        <v>45180.385925925926</v>
      </c>
      <c r="L14" s="13">
        <v>4250.0</v>
      </c>
    </row>
    <row r="15" ht="15.75" customHeight="1">
      <c r="A15" s="12">
        <v>9.0</v>
      </c>
      <c r="B15" s="13" t="s">
        <v>61</v>
      </c>
      <c r="C15" s="13">
        <v>10509.0</v>
      </c>
      <c r="D15" s="13" t="s">
        <v>44</v>
      </c>
      <c r="E15" s="14">
        <v>45006.0</v>
      </c>
      <c r="F15" s="15">
        <v>30000.0</v>
      </c>
      <c r="G15" s="13" t="s">
        <v>25</v>
      </c>
      <c r="H15" s="15">
        <v>26037.23</v>
      </c>
      <c r="I15" s="15">
        <v>21091.66</v>
      </c>
      <c r="J15" s="12">
        <v>569.0</v>
      </c>
      <c r="K15" s="16">
        <v>45182.365381944444</v>
      </c>
      <c r="L15" s="13">
        <v>1100.0</v>
      </c>
    </row>
    <row r="16" ht="15.75" customHeight="1">
      <c r="A16" s="12">
        <v>10.0</v>
      </c>
      <c r="B16" s="13" t="s">
        <v>62</v>
      </c>
      <c r="C16" s="13">
        <v>18155.0</v>
      </c>
      <c r="D16" s="13" t="s">
        <v>45</v>
      </c>
      <c r="E16" s="14">
        <v>45095.0</v>
      </c>
      <c r="F16" s="15">
        <v>9500.0</v>
      </c>
      <c r="G16" s="13" t="s">
        <v>25</v>
      </c>
      <c r="H16" s="15">
        <v>9500.0</v>
      </c>
      <c r="I16" s="15">
        <v>5157.97</v>
      </c>
      <c r="J16" s="12">
        <v>578.0</v>
      </c>
      <c r="K16" s="16">
        <v>45643.64910879629</v>
      </c>
      <c r="L16" s="13" t="s">
        <v>23</v>
      </c>
    </row>
    <row r="17" ht="15.75" customHeight="1">
      <c r="A17" s="12">
        <v>11.0</v>
      </c>
      <c r="B17" s="13" t="s">
        <v>63</v>
      </c>
      <c r="C17" s="13">
        <v>22472.0</v>
      </c>
      <c r="D17" s="13" t="s">
        <v>45</v>
      </c>
      <c r="E17" s="14">
        <v>45112.0</v>
      </c>
      <c r="F17" s="15">
        <v>9500.0</v>
      </c>
      <c r="G17" s="13" t="s">
        <v>25</v>
      </c>
      <c r="H17" s="15">
        <v>9500.0</v>
      </c>
      <c r="I17" s="15">
        <v>4051.18</v>
      </c>
      <c r="J17" s="12">
        <v>561.0</v>
      </c>
      <c r="K17" s="16">
        <v>45579.4971875</v>
      </c>
      <c r="L17" s="13" t="s">
        <v>23</v>
      </c>
    </row>
    <row r="18" ht="15.75" customHeight="1">
      <c r="A18" s="12">
        <v>12.0</v>
      </c>
      <c r="B18" s="13" t="s">
        <v>64</v>
      </c>
      <c r="C18" s="13">
        <v>38081.0</v>
      </c>
      <c r="D18" s="13" t="s">
        <v>45</v>
      </c>
      <c r="E18" s="14">
        <v>45164.0</v>
      </c>
      <c r="F18" s="15">
        <v>9900.0</v>
      </c>
      <c r="G18" s="13" t="s">
        <v>25</v>
      </c>
      <c r="H18" s="15">
        <v>8655.17</v>
      </c>
      <c r="I18" s="15">
        <v>3112.94</v>
      </c>
      <c r="J18" s="12">
        <v>495.0</v>
      </c>
      <c r="K18" s="16">
        <v>45604.59886574074</v>
      </c>
      <c r="L18" s="13">
        <v>2353.63</v>
      </c>
    </row>
    <row r="19" ht="15.75" customHeight="1">
      <c r="A19" s="12">
        <v>21.0</v>
      </c>
      <c r="B19" s="13" t="s">
        <v>73</v>
      </c>
      <c r="C19" s="13">
        <v>208219.0</v>
      </c>
      <c r="D19" s="13" t="s">
        <v>45</v>
      </c>
      <c r="E19" s="14">
        <v>45465.0</v>
      </c>
      <c r="F19" s="15">
        <v>6000.0</v>
      </c>
      <c r="G19" s="13" t="s">
        <v>36</v>
      </c>
      <c r="H19" s="15">
        <v>6000.0</v>
      </c>
      <c r="I19" s="15">
        <v>2889.34</v>
      </c>
      <c r="J19" s="12">
        <v>208.0</v>
      </c>
      <c r="K19" s="16">
        <v>45559.958333333336</v>
      </c>
      <c r="L19" s="13">
        <v>500.0</v>
      </c>
    </row>
    <row r="20" ht="15.75" customHeight="1">
      <c r="A20" s="12">
        <v>22.0</v>
      </c>
      <c r="B20" s="13" t="s">
        <v>74</v>
      </c>
      <c r="C20" s="13">
        <v>203029.0</v>
      </c>
      <c r="D20" s="13" t="s">
        <v>45</v>
      </c>
      <c r="E20" s="14">
        <v>45457.0</v>
      </c>
      <c r="F20" s="15">
        <v>9900.0</v>
      </c>
      <c r="G20" s="13" t="s">
        <v>29</v>
      </c>
      <c r="H20" s="15">
        <v>9900.0</v>
      </c>
      <c r="I20" s="15">
        <v>4166.08</v>
      </c>
      <c r="J20" s="12">
        <v>216.0</v>
      </c>
      <c r="K20" s="16">
        <v>45472.0</v>
      </c>
      <c r="L20" s="13">
        <v>50.0</v>
      </c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ht="15.75" customHeight="1"/>
    <row r="34" ht="15.75" customHeight="1">
      <c r="B34" s="2" t="s">
        <v>85</v>
      </c>
      <c r="C34" s="4" t="s">
        <v>86</v>
      </c>
    </row>
    <row r="35" ht="15.75" customHeight="1">
      <c r="B35" s="2" t="s">
        <v>87</v>
      </c>
      <c r="C35" s="4" t="s">
        <v>88</v>
      </c>
    </row>
    <row r="36" ht="15.75" customHeight="1">
      <c r="B36" s="2" t="s">
        <v>89</v>
      </c>
      <c r="C36" s="4" t="s">
        <v>90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80</v>
      </c>
      <c r="B1" s="2" t="s">
        <v>91</v>
      </c>
      <c r="C1" s="2" t="s">
        <v>92</v>
      </c>
    </row>
    <row r="2">
      <c r="A2" s="2" t="s">
        <v>44</v>
      </c>
      <c r="B2" s="2">
        <v>1.0</v>
      </c>
      <c r="C2" s="17">
        <v>30000.0</v>
      </c>
    </row>
    <row r="3">
      <c r="A3" s="2" t="s">
        <v>24</v>
      </c>
      <c r="B3" s="2">
        <v>2.0</v>
      </c>
      <c r="C3" s="17">
        <v>65000.0</v>
      </c>
    </row>
    <row r="4">
      <c r="A4" s="2" t="s">
        <v>28</v>
      </c>
      <c r="B4" s="2">
        <v>1.0</v>
      </c>
      <c r="C4" s="17">
        <v>30000.0</v>
      </c>
    </row>
    <row r="5">
      <c r="A5" s="2" t="s">
        <v>41</v>
      </c>
      <c r="B5" s="2">
        <v>1.0</v>
      </c>
      <c r="C5" s="17">
        <v>20000.0</v>
      </c>
    </row>
    <row r="6">
      <c r="A6" s="2" t="s">
        <v>45</v>
      </c>
      <c r="B6" s="2">
        <v>5.0</v>
      </c>
      <c r="C6" s="17">
        <v>44800.0</v>
      </c>
    </row>
    <row r="7">
      <c r="A7" s="2" t="s">
        <v>39</v>
      </c>
      <c r="B7" s="2">
        <v>1.0</v>
      </c>
      <c r="C7" s="17">
        <v>30000.0</v>
      </c>
    </row>
    <row r="8">
      <c r="A8" s="2" t="s">
        <v>38</v>
      </c>
      <c r="B8" s="2">
        <v>1.0</v>
      </c>
      <c r="C8" s="17">
        <v>50000.0</v>
      </c>
    </row>
    <row r="9">
      <c r="A9" s="2" t="s">
        <v>26</v>
      </c>
      <c r="B9" s="2">
        <v>2.0</v>
      </c>
      <c r="C9" s="17">
        <v>100000.0</v>
      </c>
    </row>
    <row r="10">
      <c r="A10" s="2" t="s">
        <v>93</v>
      </c>
      <c r="B10" s="2">
        <v>14.0</v>
      </c>
      <c r="C10" s="17">
        <v>369800.0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8" t="s">
        <v>46</v>
      </c>
      <c r="B1" s="18" t="s">
        <v>47</v>
      </c>
      <c r="C1" s="18" t="s">
        <v>79</v>
      </c>
      <c r="D1" s="18" t="s">
        <v>80</v>
      </c>
      <c r="E1" s="18" t="s">
        <v>81</v>
      </c>
      <c r="F1" s="18" t="s">
        <v>49</v>
      </c>
      <c r="G1" s="18" t="s">
        <v>82</v>
      </c>
      <c r="H1" s="18" t="s">
        <v>50</v>
      </c>
      <c r="I1" s="18" t="s">
        <v>51</v>
      </c>
      <c r="J1" s="18" t="s">
        <v>52</v>
      </c>
      <c r="K1" s="19" t="s">
        <v>83</v>
      </c>
      <c r="L1" s="18" t="s">
        <v>84</v>
      </c>
    </row>
    <row r="2">
      <c r="A2" s="20">
        <v>1.0</v>
      </c>
      <c r="B2" s="2" t="s">
        <v>53</v>
      </c>
      <c r="C2" s="2">
        <v>10614.0</v>
      </c>
      <c r="D2" s="2" t="s">
        <v>26</v>
      </c>
      <c r="E2" s="21">
        <v>45008.0</v>
      </c>
      <c r="F2" s="17">
        <v>60000.0</v>
      </c>
      <c r="G2" s="2" t="s">
        <v>25</v>
      </c>
      <c r="H2" s="17">
        <v>47104.16</v>
      </c>
      <c r="I2" s="17">
        <v>23926.86</v>
      </c>
      <c r="J2" s="20">
        <v>525.0</v>
      </c>
      <c r="K2" s="19">
        <v>45251.958333333336</v>
      </c>
      <c r="L2" s="2">
        <v>1775.0</v>
      </c>
    </row>
    <row r="3">
      <c r="A3" s="20">
        <v>2.0</v>
      </c>
      <c r="B3" s="2" t="s">
        <v>54</v>
      </c>
      <c r="C3" s="2">
        <v>183.0</v>
      </c>
      <c r="D3" s="2" t="s">
        <v>24</v>
      </c>
      <c r="E3" s="21">
        <v>44834.0</v>
      </c>
      <c r="F3" s="17">
        <v>35000.0</v>
      </c>
      <c r="G3" s="2" t="s">
        <v>25</v>
      </c>
      <c r="H3" s="17">
        <v>11447.66</v>
      </c>
      <c r="I3" s="17">
        <v>1300.06</v>
      </c>
      <c r="J3" s="20">
        <v>552.0</v>
      </c>
      <c r="K3" s="19">
        <v>45568.606516203705</v>
      </c>
      <c r="L3" s="2">
        <v>1950.0</v>
      </c>
    </row>
    <row r="4">
      <c r="A4" s="20">
        <v>3.0</v>
      </c>
      <c r="B4" s="2" t="s">
        <v>55</v>
      </c>
      <c r="C4" s="2">
        <v>1146.0</v>
      </c>
      <c r="D4" s="2" t="s">
        <v>28</v>
      </c>
      <c r="E4" s="21">
        <v>44862.0</v>
      </c>
      <c r="F4" s="17">
        <v>30000.0</v>
      </c>
      <c r="G4" s="2" t="s">
        <v>29</v>
      </c>
      <c r="H4" s="17">
        <v>4410.2</v>
      </c>
      <c r="I4" s="17">
        <v>249.72</v>
      </c>
      <c r="J4" s="20">
        <v>482.0</v>
      </c>
      <c r="K4" s="19">
        <v>45206.0</v>
      </c>
      <c r="L4" s="2">
        <v>1200.0</v>
      </c>
    </row>
    <row r="5">
      <c r="A5" s="20">
        <v>4.0</v>
      </c>
      <c r="B5" s="2" t="s">
        <v>56</v>
      </c>
      <c r="C5" s="2">
        <v>4157.0</v>
      </c>
      <c r="D5" s="2" t="s">
        <v>26</v>
      </c>
      <c r="E5" s="21">
        <v>44915.0</v>
      </c>
      <c r="F5" s="17">
        <v>40000.0</v>
      </c>
      <c r="G5" s="2" t="s">
        <v>36</v>
      </c>
      <c r="H5" s="17">
        <v>11088.24</v>
      </c>
      <c r="I5" s="17">
        <v>1482.47</v>
      </c>
      <c r="J5" s="20">
        <v>457.0</v>
      </c>
      <c r="K5" s="19">
        <v>45272.958333333336</v>
      </c>
      <c r="L5" s="2">
        <v>3000.0</v>
      </c>
    </row>
    <row r="6">
      <c r="A6" s="20">
        <v>5.0</v>
      </c>
      <c r="B6" s="2" t="s">
        <v>57</v>
      </c>
      <c r="C6" s="2">
        <v>6127.0</v>
      </c>
      <c r="D6" s="2" t="s">
        <v>38</v>
      </c>
      <c r="E6" s="21">
        <v>44952.0</v>
      </c>
      <c r="F6" s="17">
        <v>50000.0</v>
      </c>
      <c r="G6" s="2" t="s">
        <v>25</v>
      </c>
      <c r="H6" s="17">
        <v>42219.24</v>
      </c>
      <c r="I6" s="17">
        <v>30483.14</v>
      </c>
      <c r="J6" s="20">
        <v>609.0</v>
      </c>
      <c r="K6" s="19">
        <v>45643.649039351854</v>
      </c>
      <c r="L6" s="2">
        <v>2200.0</v>
      </c>
    </row>
    <row r="7">
      <c r="A7" s="20">
        <v>6.0</v>
      </c>
      <c r="B7" s="2" t="s">
        <v>58</v>
      </c>
      <c r="C7" s="2">
        <v>6439.0</v>
      </c>
      <c r="D7" s="2" t="s">
        <v>41</v>
      </c>
      <c r="E7" s="21">
        <v>44957.0</v>
      </c>
      <c r="F7" s="17">
        <v>20000.0</v>
      </c>
      <c r="G7" s="2" t="s">
        <v>25</v>
      </c>
      <c r="H7" s="17">
        <v>6606.81</v>
      </c>
      <c r="I7" s="17">
        <v>864.92</v>
      </c>
      <c r="J7" s="20">
        <v>583.0</v>
      </c>
      <c r="K7" s="19">
        <v>45643.649050925924</v>
      </c>
      <c r="L7" s="2">
        <v>6652.05</v>
      </c>
    </row>
    <row r="8">
      <c r="A8" s="20">
        <v>7.0</v>
      </c>
      <c r="B8" s="2" t="s">
        <v>59</v>
      </c>
      <c r="C8" s="2">
        <v>6421.0</v>
      </c>
      <c r="D8" s="2" t="s">
        <v>39</v>
      </c>
      <c r="E8" s="21">
        <v>44957.0</v>
      </c>
      <c r="F8" s="17">
        <v>30000.0</v>
      </c>
      <c r="G8" s="2" t="s">
        <v>36</v>
      </c>
      <c r="H8" s="17">
        <v>8796.44</v>
      </c>
      <c r="I8" s="17">
        <v>1169.45</v>
      </c>
      <c r="J8" s="20">
        <v>415.0</v>
      </c>
      <c r="K8" s="19">
        <v>45314.958333333336</v>
      </c>
      <c r="L8" s="2">
        <v>9000.0</v>
      </c>
    </row>
    <row r="9">
      <c r="A9" s="20">
        <v>8.0</v>
      </c>
      <c r="B9" s="2" t="s">
        <v>60</v>
      </c>
      <c r="C9" s="2">
        <v>9610.0</v>
      </c>
      <c r="D9" s="2" t="s">
        <v>24</v>
      </c>
      <c r="E9" s="21">
        <v>44995.0</v>
      </c>
      <c r="F9" s="17">
        <v>30000.0</v>
      </c>
      <c r="G9" s="2" t="s">
        <v>25</v>
      </c>
      <c r="H9" s="17">
        <v>25533.57</v>
      </c>
      <c r="I9" s="17">
        <v>19657.32</v>
      </c>
      <c r="J9" s="20">
        <v>573.0</v>
      </c>
      <c r="K9" s="19">
        <v>45180.385925925926</v>
      </c>
      <c r="L9" s="2">
        <v>4250.0</v>
      </c>
    </row>
    <row r="10">
      <c r="A10" s="20">
        <v>9.0</v>
      </c>
      <c r="B10" s="2" t="s">
        <v>61</v>
      </c>
      <c r="C10" s="2">
        <v>10509.0</v>
      </c>
      <c r="D10" s="2" t="s">
        <v>44</v>
      </c>
      <c r="E10" s="21">
        <v>45006.0</v>
      </c>
      <c r="F10" s="17">
        <v>30000.0</v>
      </c>
      <c r="G10" s="2" t="s">
        <v>25</v>
      </c>
      <c r="H10" s="17">
        <v>26037.23</v>
      </c>
      <c r="I10" s="17">
        <v>21091.66</v>
      </c>
      <c r="J10" s="20">
        <v>569.0</v>
      </c>
      <c r="K10" s="19">
        <v>45182.365381944444</v>
      </c>
      <c r="L10" s="2">
        <v>1100.0</v>
      </c>
    </row>
    <row r="11">
      <c r="A11" s="20">
        <v>10.0</v>
      </c>
      <c r="B11" s="2" t="s">
        <v>62</v>
      </c>
      <c r="C11" s="2">
        <v>18155.0</v>
      </c>
      <c r="D11" s="2" t="s">
        <v>45</v>
      </c>
      <c r="E11" s="21">
        <v>45095.0</v>
      </c>
      <c r="F11" s="17">
        <v>9500.0</v>
      </c>
      <c r="G11" s="2" t="s">
        <v>25</v>
      </c>
      <c r="H11" s="17">
        <v>9500.0</v>
      </c>
      <c r="I11" s="17">
        <v>5157.97</v>
      </c>
      <c r="J11" s="20">
        <v>578.0</v>
      </c>
      <c r="K11" s="19">
        <v>45643.64910879629</v>
      </c>
      <c r="L11" s="2" t="s">
        <v>23</v>
      </c>
    </row>
    <row r="12">
      <c r="A12" s="20">
        <v>11.0</v>
      </c>
      <c r="B12" s="2" t="s">
        <v>63</v>
      </c>
      <c r="C12" s="2">
        <v>22472.0</v>
      </c>
      <c r="D12" s="2" t="s">
        <v>45</v>
      </c>
      <c r="E12" s="21">
        <v>45112.0</v>
      </c>
      <c r="F12" s="17">
        <v>9500.0</v>
      </c>
      <c r="G12" s="2" t="s">
        <v>25</v>
      </c>
      <c r="H12" s="17">
        <v>9500.0</v>
      </c>
      <c r="I12" s="17">
        <v>4051.18</v>
      </c>
      <c r="J12" s="20">
        <v>561.0</v>
      </c>
      <c r="K12" s="19">
        <v>45579.4971875</v>
      </c>
      <c r="L12" s="2" t="s">
        <v>23</v>
      </c>
    </row>
    <row r="13">
      <c r="A13" s="20">
        <v>12.0</v>
      </c>
      <c r="B13" s="2" t="s">
        <v>64</v>
      </c>
      <c r="C13" s="2">
        <v>38081.0</v>
      </c>
      <c r="D13" s="2" t="s">
        <v>45</v>
      </c>
      <c r="E13" s="21">
        <v>45164.0</v>
      </c>
      <c r="F13" s="17">
        <v>9900.0</v>
      </c>
      <c r="G13" s="2" t="s">
        <v>25</v>
      </c>
      <c r="H13" s="17">
        <v>8655.17</v>
      </c>
      <c r="I13" s="17">
        <v>3112.94</v>
      </c>
      <c r="J13" s="20">
        <v>495.0</v>
      </c>
      <c r="K13" s="19">
        <v>45604.59886574074</v>
      </c>
      <c r="L13" s="2">
        <v>2353.63</v>
      </c>
    </row>
    <row r="14">
      <c r="A14" s="20">
        <v>21.0</v>
      </c>
      <c r="B14" s="2" t="s">
        <v>73</v>
      </c>
      <c r="C14" s="2">
        <v>208219.0</v>
      </c>
      <c r="D14" s="2" t="s">
        <v>45</v>
      </c>
      <c r="E14" s="21">
        <v>45465.0</v>
      </c>
      <c r="F14" s="17">
        <v>6000.0</v>
      </c>
      <c r="G14" s="2" t="s">
        <v>36</v>
      </c>
      <c r="H14" s="17">
        <v>6000.0</v>
      </c>
      <c r="I14" s="17">
        <v>2889.34</v>
      </c>
      <c r="J14" s="20">
        <v>208.0</v>
      </c>
      <c r="K14" s="19">
        <v>45559.958333333336</v>
      </c>
      <c r="L14" s="2">
        <v>500.0</v>
      </c>
    </row>
    <row r="15">
      <c r="A15" s="20">
        <v>22.0</v>
      </c>
      <c r="B15" s="2" t="s">
        <v>74</v>
      </c>
      <c r="C15" s="2">
        <v>203029.0</v>
      </c>
      <c r="D15" s="2" t="s">
        <v>45</v>
      </c>
      <c r="E15" s="21">
        <v>45457.0</v>
      </c>
      <c r="F15" s="17">
        <v>9900.0</v>
      </c>
      <c r="G15" s="2" t="s">
        <v>29</v>
      </c>
      <c r="H15" s="17">
        <v>9900.0</v>
      </c>
      <c r="I15" s="17">
        <v>4166.08</v>
      </c>
      <c r="J15" s="20">
        <v>216.0</v>
      </c>
      <c r="K15" s="19">
        <v>45472.0</v>
      </c>
      <c r="L15" s="2">
        <v>50.0</v>
      </c>
    </row>
    <row r="16">
      <c r="A16" s="2" t="str">
        <f t="array" ref="A16">IFERROR(INDEX('Реестр'!A$2:A$1000, АГРЕГАТ(15, 6, (ROW('Реестр'!$A$2:$A$1000)-1)/ (('Реестр'!$O$2:$O$1000&lt;&gt;"Да")*('Реестр'!$A$2:$A$1000&lt;&gt;"")),ROW(A16))), 
"")</f>
        <v/>
      </c>
      <c r="B16" s="2" t="str">
        <f t="array" ref="B16">IFERROR(INDEX('Реестр'!B$2:B$1000, АГРЕГАТ(15, 6, (ROW('Реестр'!$A$2:$A$1000)-1)/ (('Реестр'!$O$2:$O$1000&lt;&gt;"Да")*('Реестр'!$A$2:$A$1000&lt;&gt;"")),ROW(B16))), 
"")</f>
        <v/>
      </c>
      <c r="C16" s="2" t="str">
        <f t="array" ref="C16">IFERROR(INDEX('Реестр'!C$2:C$1000, АГРЕГАТ(15, 6, (ROW('Реестр'!$A$2:$A$1000)-1)/ (('Реестр'!$O$2:$O$1000&lt;&gt;"Да")*('Реестр'!$A$2:$A$1000&lt;&gt;"")),ROW(C16))), 
"")</f>
        <v/>
      </c>
      <c r="D16" s="2" t="str">
        <f t="array" ref="D16">IFERROR(INDEX('Реестр'!D$2:D$1000, АГРЕГАТ(15, 6, (ROW('Реестр'!$A$2:$A$1000)-1)/ (('Реестр'!$O$2:$O$1000&lt;&gt;"Да")*('Реестр'!$A$2:$A$1000&lt;&gt;"")),ROW(D16))), 
"")</f>
        <v/>
      </c>
      <c r="E16" s="2" t="str">
        <f t="array" ref="E16">IFERROR(INDEX('Реестр'!E$2:E$1000, АГРЕГАТ(15, 6, (ROW('Реестр'!$A$2:$A$1000)-1)/ (('Реестр'!$O$2:$O$1000&lt;&gt;"Да")*('Реестр'!$A$2:$A$1000&lt;&gt;"")),ROW(E16))), 
"")</f>
        <v/>
      </c>
      <c r="F16" s="2" t="str">
        <f t="array" ref="F16">IFERROR(INDEX('Реестр'!F$2:F$1000, АГРЕГАТ(15, 6, (ROW('Реестр'!$A$2:$A$1000)-1)/ (('Реестр'!$O$2:$O$1000&lt;&gt;"Да")*('Реестр'!$A$2:$A$1000&lt;&gt;"")),ROW(F16))), 
"")</f>
        <v/>
      </c>
      <c r="G16" s="2" t="str">
        <f t="array" ref="G16">IFERROR(INDEX('Реестр'!G$2:G$1000, АГРЕГАТ(15, 6, (ROW('Реестр'!$A$2:$A$1000)-1)/ (('Реестр'!$O$2:$O$1000&lt;&gt;"Да")*('Реестр'!$A$2:$A$1000&lt;&gt;"")),ROW(G16))), 
"")</f>
        <v/>
      </c>
      <c r="H16" s="2" t="str">
        <f t="array" ref="H16">IFERROR(INDEX('Реестр'!H$2:H$1000, АГРЕГАТ(15, 6, (ROW('Реестр'!$A$2:$A$1000)-1)/ (('Реестр'!$O$2:$O$1000&lt;&gt;"Да")*('Реестр'!$A$2:$A$1000&lt;&gt;"")),ROW(H16))), 
"")</f>
        <v/>
      </c>
      <c r="I16" s="2" t="str">
        <f t="array" ref="I16">IFERROR(INDEX('Реестр'!I$2:I$1000, АГРЕГАТ(15, 6, (ROW('Реестр'!$A$2:$A$1000)-1)/ (('Реестр'!$O$2:$O$1000&lt;&gt;"Да")*('Реестр'!$A$2:$A$1000&lt;&gt;"")),ROW(I16))), 
"")</f>
        <v/>
      </c>
      <c r="J16" s="2" t="str">
        <f t="array" ref="J16">IFERROR(INDEX('Реестр'!J$2:J$1000, АГРЕГАТ(15, 6, (ROW('Реестр'!$A$2:$A$1000)-1)/ (('Реестр'!$O$2:$O$1000&lt;&gt;"Да")*('Реестр'!$A$2:$A$1000&lt;&gt;"")),ROW(J16))), 
"")</f>
        <v/>
      </c>
    </row>
    <row r="17">
      <c r="A17" s="2" t="str">
        <f t="array" ref="A17">IFERROR(INDEX('Реестр'!A$2:A$1000, АГРЕГАТ(15, 6, (ROW('Реестр'!$A$2:$A$1000)-1)/ (('Реестр'!$O$2:$O$1000&lt;&gt;"Да")*('Реестр'!$A$2:$A$1000&lt;&gt;"")),ROW(A17))), 
"")</f>
        <v/>
      </c>
      <c r="B17" s="2" t="str">
        <f t="array" ref="B17">IFERROR(INDEX('Реестр'!B$2:B$1000, АГРЕГАТ(15, 6, (ROW('Реестр'!$A$2:$A$1000)-1)/ (('Реестр'!$O$2:$O$1000&lt;&gt;"Да")*('Реестр'!$A$2:$A$1000&lt;&gt;"")),ROW(B17))), 
"")</f>
        <v/>
      </c>
      <c r="C17" s="2" t="str">
        <f t="array" ref="C17">IFERROR(INDEX('Реестр'!C$2:C$1000, АГРЕГАТ(15, 6, (ROW('Реестр'!$A$2:$A$1000)-1)/ (('Реестр'!$O$2:$O$1000&lt;&gt;"Да")*('Реестр'!$A$2:$A$1000&lt;&gt;"")),ROW(C17))), 
"")</f>
        <v/>
      </c>
      <c r="D17" s="2" t="str">
        <f t="array" ref="D17">IFERROR(INDEX('Реестр'!D$2:D$1000, АГРЕГАТ(15, 6, (ROW('Реестр'!$A$2:$A$1000)-1)/ (('Реестр'!$O$2:$O$1000&lt;&gt;"Да")*('Реестр'!$A$2:$A$1000&lt;&gt;"")),ROW(D17))), 
"")</f>
        <v/>
      </c>
      <c r="E17" s="2" t="str">
        <f t="array" ref="E17">IFERROR(INDEX('Реестр'!E$2:E$1000, АГРЕГАТ(15, 6, (ROW('Реестр'!$A$2:$A$1000)-1)/ (('Реестр'!$O$2:$O$1000&lt;&gt;"Да")*('Реестр'!$A$2:$A$1000&lt;&gt;"")),ROW(E17))), 
"")</f>
        <v/>
      </c>
      <c r="F17" s="2" t="str">
        <f t="array" ref="F17">IFERROR(INDEX('Реестр'!F$2:F$1000, АГРЕГАТ(15, 6, (ROW('Реестр'!$A$2:$A$1000)-1)/ (('Реестр'!$O$2:$O$1000&lt;&gt;"Да")*('Реестр'!$A$2:$A$1000&lt;&gt;"")),ROW(F17))), 
"")</f>
        <v/>
      </c>
      <c r="G17" s="2" t="str">
        <f t="array" ref="G17">IFERROR(INDEX('Реестр'!G$2:G$1000, АГРЕГАТ(15, 6, (ROW('Реестр'!$A$2:$A$1000)-1)/ (('Реестр'!$O$2:$O$1000&lt;&gt;"Да")*('Реестр'!$A$2:$A$1000&lt;&gt;"")),ROW(G17))), 
"")</f>
        <v/>
      </c>
      <c r="H17" s="2" t="str">
        <f t="array" ref="H17">IFERROR(INDEX('Реестр'!H$2:H$1000, АГРЕГАТ(15, 6, (ROW('Реестр'!$A$2:$A$1000)-1)/ (('Реестр'!$O$2:$O$1000&lt;&gt;"Да")*('Реестр'!$A$2:$A$1000&lt;&gt;"")),ROW(H17))), 
"")</f>
        <v/>
      </c>
      <c r="I17" s="2" t="str">
        <f t="array" ref="I17">IFERROR(INDEX('Реестр'!I$2:I$1000, АГРЕГАТ(15, 6, (ROW('Реестр'!$A$2:$A$1000)-1)/ (('Реестр'!$O$2:$O$1000&lt;&gt;"Да")*('Реестр'!$A$2:$A$1000&lt;&gt;"")),ROW(I17))), 
"")</f>
        <v/>
      </c>
      <c r="J17" s="2" t="str">
        <f t="array" ref="J17">IFERROR(INDEX('Реестр'!J$2:J$1000, АГРЕГАТ(15, 6, (ROW('Реестр'!$A$2:$A$1000)-1)/ (('Реестр'!$O$2:$O$1000&lt;&gt;"Да")*('Реестр'!$A$2:$A$1000&lt;&gt;"")),ROW(J17))), 
"")</f>
        <v/>
      </c>
    </row>
    <row r="18">
      <c r="A18" s="2" t="str">
        <f t="array" ref="A18">IFERROR(INDEX('Реестр'!A$2:A$1000, АГРЕГАТ(15, 6, (ROW('Реестр'!$A$2:$A$1000)-1)/ (('Реестр'!$O$2:$O$1000&lt;&gt;"Да")*('Реестр'!$A$2:$A$1000&lt;&gt;"")),ROW(A18))), 
"")</f>
        <v/>
      </c>
      <c r="B18" s="2" t="str">
        <f t="array" ref="B18">IFERROR(INDEX('Реестр'!B$2:B$1000, АГРЕГАТ(15, 6, (ROW('Реестр'!$A$2:$A$1000)-1)/ (('Реестр'!$O$2:$O$1000&lt;&gt;"Да")*('Реестр'!$A$2:$A$1000&lt;&gt;"")),ROW(B18))), 
"")</f>
        <v/>
      </c>
      <c r="C18" s="2" t="str">
        <f t="array" ref="C18">IFERROR(INDEX('Реестр'!C$2:C$1000, АГРЕГАТ(15, 6, (ROW('Реестр'!$A$2:$A$1000)-1)/ (('Реестр'!$O$2:$O$1000&lt;&gt;"Да")*('Реестр'!$A$2:$A$1000&lt;&gt;"")),ROW(C18))), 
"")</f>
        <v/>
      </c>
      <c r="D18" s="2" t="str">
        <f t="array" ref="D18">IFERROR(INDEX('Реестр'!D$2:D$1000, АГРЕГАТ(15, 6, (ROW('Реестр'!$A$2:$A$1000)-1)/ (('Реестр'!$O$2:$O$1000&lt;&gt;"Да")*('Реестр'!$A$2:$A$1000&lt;&gt;"")),ROW(D18))), 
"")</f>
        <v/>
      </c>
      <c r="E18" s="2" t="str">
        <f t="array" ref="E18">IFERROR(INDEX('Реестр'!E$2:E$1000, АГРЕГАТ(15, 6, (ROW('Реестр'!$A$2:$A$1000)-1)/ (('Реестр'!$O$2:$O$1000&lt;&gt;"Да")*('Реестр'!$A$2:$A$1000&lt;&gt;"")),ROW(E18))), 
"")</f>
        <v/>
      </c>
      <c r="F18" s="2" t="str">
        <f t="array" ref="F18">IFERROR(INDEX('Реестр'!F$2:F$1000, АГРЕГАТ(15, 6, (ROW('Реестр'!$A$2:$A$1000)-1)/ (('Реестр'!$O$2:$O$1000&lt;&gt;"Да")*('Реестр'!$A$2:$A$1000&lt;&gt;"")),ROW(F18))), 
"")</f>
        <v/>
      </c>
      <c r="G18" s="2" t="str">
        <f t="array" ref="G18">IFERROR(INDEX('Реестр'!G$2:G$1000, АГРЕГАТ(15, 6, (ROW('Реестр'!$A$2:$A$1000)-1)/ (('Реестр'!$O$2:$O$1000&lt;&gt;"Да")*('Реестр'!$A$2:$A$1000&lt;&gt;"")),ROW(G18))), 
"")</f>
        <v/>
      </c>
      <c r="H18" s="2" t="str">
        <f t="array" ref="H18">IFERROR(INDEX('Реестр'!H$2:H$1000, АГРЕГАТ(15, 6, (ROW('Реестр'!$A$2:$A$1000)-1)/ (('Реестр'!$O$2:$O$1000&lt;&gt;"Да")*('Реестр'!$A$2:$A$1000&lt;&gt;"")),ROW(H18))), 
"")</f>
        <v/>
      </c>
      <c r="I18" s="2" t="str">
        <f t="array" ref="I18">IFERROR(INDEX('Реестр'!I$2:I$1000, АГРЕГАТ(15, 6, (ROW('Реестр'!$A$2:$A$1000)-1)/ (('Реестр'!$O$2:$O$1000&lt;&gt;"Да")*('Реестр'!$A$2:$A$1000&lt;&gt;"")),ROW(I18))), 
"")</f>
        <v/>
      </c>
      <c r="J18" s="2" t="str">
        <f t="array" ref="J18">IFERROR(INDEX('Реестр'!J$2:J$1000, АГРЕГАТ(15, 6, (ROW('Реестр'!$A$2:$A$1000)-1)/ (('Реестр'!$O$2:$O$1000&lt;&gt;"Да")*('Реестр'!$A$2:$A$1000&lt;&gt;"")),ROW(J18))), 
"")</f>
        <v/>
      </c>
    </row>
    <row r="19">
      <c r="A19" s="2" t="str">
        <f t="array" ref="A19">IFERROR(INDEX('Реестр'!A$2:A$1000, АГРЕГАТ(15, 6, (ROW('Реестр'!$A$2:$A$1000)-1)/ (('Реестр'!$O$2:$O$1000&lt;&gt;"Да")*('Реестр'!$A$2:$A$1000&lt;&gt;"")),ROW(A19))), 
"")</f>
        <v/>
      </c>
      <c r="B19" s="2" t="str">
        <f t="array" ref="B19">IFERROR(INDEX('Реестр'!B$2:B$1000, АГРЕГАТ(15, 6, (ROW('Реестр'!$A$2:$A$1000)-1)/ (('Реестр'!$O$2:$O$1000&lt;&gt;"Да")*('Реестр'!$A$2:$A$1000&lt;&gt;"")),ROW(B19))), 
"")</f>
        <v/>
      </c>
      <c r="C19" s="2" t="str">
        <f t="array" ref="C19">IFERROR(INDEX('Реестр'!C$2:C$1000, АГРЕГАТ(15, 6, (ROW('Реестр'!$A$2:$A$1000)-1)/ (('Реестр'!$O$2:$O$1000&lt;&gt;"Да")*('Реестр'!$A$2:$A$1000&lt;&gt;"")),ROW(C19))), 
"")</f>
        <v/>
      </c>
      <c r="D19" s="2" t="str">
        <f t="array" ref="D19">IFERROR(INDEX('Реестр'!D$2:D$1000, АГРЕГАТ(15, 6, (ROW('Реестр'!$A$2:$A$1000)-1)/ (('Реестр'!$O$2:$O$1000&lt;&gt;"Да")*('Реестр'!$A$2:$A$1000&lt;&gt;"")),ROW(D19))), 
"")</f>
        <v/>
      </c>
      <c r="E19" s="2" t="str">
        <f t="array" ref="E19">IFERROR(INDEX('Реестр'!E$2:E$1000, АГРЕГАТ(15, 6, (ROW('Реестр'!$A$2:$A$1000)-1)/ (('Реестр'!$O$2:$O$1000&lt;&gt;"Да")*('Реестр'!$A$2:$A$1000&lt;&gt;"")),ROW(E19))), 
"")</f>
        <v/>
      </c>
      <c r="F19" s="2" t="str">
        <f t="array" ref="F19">IFERROR(INDEX('Реестр'!F$2:F$1000, АГРЕГАТ(15, 6, (ROW('Реестр'!$A$2:$A$1000)-1)/ (('Реестр'!$O$2:$O$1000&lt;&gt;"Да")*('Реестр'!$A$2:$A$1000&lt;&gt;"")),ROW(F19))), 
"")</f>
        <v/>
      </c>
      <c r="G19" s="2" t="str">
        <f t="array" ref="G19">IFERROR(INDEX('Реестр'!G$2:G$1000, АГРЕГАТ(15, 6, (ROW('Реестр'!$A$2:$A$1000)-1)/ (('Реестр'!$O$2:$O$1000&lt;&gt;"Да")*('Реестр'!$A$2:$A$1000&lt;&gt;"")),ROW(G19))), 
"")</f>
        <v/>
      </c>
      <c r="H19" s="2" t="str">
        <f t="array" ref="H19">IFERROR(INDEX('Реестр'!H$2:H$1000, АГРЕГАТ(15, 6, (ROW('Реестр'!$A$2:$A$1000)-1)/ (('Реестр'!$O$2:$O$1000&lt;&gt;"Да")*('Реестр'!$A$2:$A$1000&lt;&gt;"")),ROW(H19))), 
"")</f>
        <v/>
      </c>
      <c r="I19" s="2" t="str">
        <f t="array" ref="I19">IFERROR(INDEX('Реестр'!I$2:I$1000, АГРЕГАТ(15, 6, (ROW('Реестр'!$A$2:$A$1000)-1)/ (('Реестр'!$O$2:$O$1000&lt;&gt;"Да")*('Реестр'!$A$2:$A$1000&lt;&gt;"")),ROW(I19))), 
"")</f>
        <v/>
      </c>
      <c r="J19" s="2" t="str">
        <f t="array" ref="J19">IFERROR(INDEX('Реестр'!J$2:J$1000, АГРЕГАТ(15, 6, (ROW('Реестр'!$A$2:$A$1000)-1)/ (('Реестр'!$O$2:$O$1000&lt;&gt;"Да")*('Реестр'!$A$2:$A$1000&lt;&gt;"")),ROW(J19))), 
"")</f>
        <v/>
      </c>
    </row>
    <row r="20">
      <c r="A20" s="2" t="str">
        <f t="array" ref="A20">IFERROR(INDEX('Реестр'!A$2:A$1000, АГРЕГАТ(15, 6, (ROW('Реестр'!$A$2:$A$1000)-1)/ (('Реестр'!$O$2:$O$1000&lt;&gt;"Да")*('Реестр'!$A$2:$A$1000&lt;&gt;"")),ROW(A20))), 
"")</f>
        <v/>
      </c>
      <c r="B20" s="2" t="str">
        <f t="array" ref="B20">IFERROR(INDEX('Реестр'!B$2:B$1000, АГРЕГАТ(15, 6, (ROW('Реестр'!$A$2:$A$1000)-1)/ (('Реестр'!$O$2:$O$1000&lt;&gt;"Да")*('Реестр'!$A$2:$A$1000&lt;&gt;"")),ROW(B20))), 
"")</f>
        <v/>
      </c>
      <c r="C20" s="2" t="str">
        <f t="array" ref="C20">IFERROR(INDEX('Реестр'!C$2:C$1000, АГРЕГАТ(15, 6, (ROW('Реестр'!$A$2:$A$1000)-1)/ (('Реестр'!$O$2:$O$1000&lt;&gt;"Да")*('Реестр'!$A$2:$A$1000&lt;&gt;"")),ROW(C20))), 
"")</f>
        <v/>
      </c>
      <c r="D20" s="2" t="str">
        <f t="array" ref="D20">IFERROR(INDEX('Реестр'!D$2:D$1000, АГРЕГАТ(15, 6, (ROW('Реестр'!$A$2:$A$1000)-1)/ (('Реестр'!$O$2:$O$1000&lt;&gt;"Да")*('Реестр'!$A$2:$A$1000&lt;&gt;"")),ROW(D20))), 
"")</f>
        <v/>
      </c>
      <c r="E20" s="2" t="str">
        <f t="array" ref="E20">IFERROR(INDEX('Реестр'!E$2:E$1000, АГРЕГАТ(15, 6, (ROW('Реестр'!$A$2:$A$1000)-1)/ (('Реестр'!$O$2:$O$1000&lt;&gt;"Да")*('Реестр'!$A$2:$A$1000&lt;&gt;"")),ROW(E20))), 
"")</f>
        <v/>
      </c>
      <c r="F20" s="2" t="str">
        <f t="array" ref="F20">IFERROR(INDEX('Реестр'!F$2:F$1000, АГРЕГАТ(15, 6, (ROW('Реестр'!$A$2:$A$1000)-1)/ (('Реестр'!$O$2:$O$1000&lt;&gt;"Да")*('Реестр'!$A$2:$A$1000&lt;&gt;"")),ROW(F20))), 
"")</f>
        <v/>
      </c>
      <c r="G20" s="2" t="str">
        <f t="array" ref="G20">IFERROR(INDEX('Реестр'!G$2:G$1000, АГРЕГАТ(15, 6, (ROW('Реестр'!$A$2:$A$1000)-1)/ (('Реестр'!$O$2:$O$1000&lt;&gt;"Да")*('Реестр'!$A$2:$A$1000&lt;&gt;"")),ROW(G20))), 
"")</f>
        <v/>
      </c>
      <c r="H20" s="2" t="str">
        <f t="array" ref="H20">IFERROR(INDEX('Реестр'!H$2:H$1000, АГРЕГАТ(15, 6, (ROW('Реестр'!$A$2:$A$1000)-1)/ (('Реестр'!$O$2:$O$1000&lt;&gt;"Да")*('Реестр'!$A$2:$A$1000&lt;&gt;"")),ROW(H20))), 
"")</f>
        <v/>
      </c>
      <c r="I20" s="2" t="str">
        <f t="array" ref="I20">IFERROR(INDEX('Реестр'!I$2:I$1000, АГРЕГАТ(15, 6, (ROW('Реестр'!$A$2:$A$1000)-1)/ (('Реестр'!$O$2:$O$1000&lt;&gt;"Да")*('Реестр'!$A$2:$A$1000&lt;&gt;"")),ROW(I20))), 
"")</f>
        <v/>
      </c>
      <c r="J20" s="2" t="str">
        <f t="array" ref="J20">IFERROR(INDEX('Реестр'!J$2:J$1000, АГРЕГАТ(15, 6, (ROW('Реестр'!$A$2:$A$1000)-1)/ (('Реестр'!$O$2:$O$1000&lt;&gt;"Да")*('Реестр'!$A$2:$A$1000&lt;&gt;"")),ROW(J20))), 
"")</f>
        <v/>
      </c>
    </row>
    <row r="21">
      <c r="A21" s="2" t="str">
        <f t="array" ref="A21">IFERROR(INDEX('Реестр'!A$2:A$1000, АГРЕГАТ(15, 6, (ROW('Реестр'!$A$2:$A$1000)-1)/ (('Реестр'!$O$2:$O$1000&lt;&gt;"Да")*('Реестр'!$A$2:$A$1000&lt;&gt;"")),ROW(A21))), 
"")</f>
        <v/>
      </c>
      <c r="B21" s="2" t="str">
        <f t="array" ref="B21">IFERROR(INDEX('Реестр'!B$2:B$1000, АГРЕГАТ(15, 6, (ROW('Реестр'!$A$2:$A$1000)-1)/ (('Реестр'!$O$2:$O$1000&lt;&gt;"Да")*('Реестр'!$A$2:$A$1000&lt;&gt;"")),ROW(B21))), 
"")</f>
        <v/>
      </c>
      <c r="C21" s="2" t="str">
        <f t="array" ref="C21">IFERROR(INDEX('Реестр'!C$2:C$1000, АГРЕГАТ(15, 6, (ROW('Реестр'!$A$2:$A$1000)-1)/ (('Реестр'!$O$2:$O$1000&lt;&gt;"Да")*('Реестр'!$A$2:$A$1000&lt;&gt;"")),ROW(C21))), 
"")</f>
        <v/>
      </c>
      <c r="D21" s="2" t="str">
        <f t="array" ref="D21">IFERROR(INDEX('Реестр'!D$2:D$1000, АГРЕГАТ(15, 6, (ROW('Реестр'!$A$2:$A$1000)-1)/ (('Реестр'!$O$2:$O$1000&lt;&gt;"Да")*('Реестр'!$A$2:$A$1000&lt;&gt;"")),ROW(D21))), 
"")</f>
        <v/>
      </c>
      <c r="E21" s="2" t="str">
        <f t="array" ref="E21">IFERROR(INDEX('Реестр'!E$2:E$1000, АГРЕГАТ(15, 6, (ROW('Реестр'!$A$2:$A$1000)-1)/ (('Реестр'!$O$2:$O$1000&lt;&gt;"Да")*('Реестр'!$A$2:$A$1000&lt;&gt;"")),ROW(E21))), 
"")</f>
        <v/>
      </c>
      <c r="F21" s="2" t="str">
        <f t="array" ref="F21">IFERROR(INDEX('Реестр'!F$2:F$1000, АГРЕГАТ(15, 6, (ROW('Реестр'!$A$2:$A$1000)-1)/ (('Реестр'!$O$2:$O$1000&lt;&gt;"Да")*('Реестр'!$A$2:$A$1000&lt;&gt;"")),ROW(F21))), 
"")</f>
        <v/>
      </c>
      <c r="G21" s="2" t="str">
        <f t="array" ref="G21">IFERROR(INDEX('Реестр'!G$2:G$1000, АГРЕГАТ(15, 6, (ROW('Реестр'!$A$2:$A$1000)-1)/ (('Реестр'!$O$2:$O$1000&lt;&gt;"Да")*('Реестр'!$A$2:$A$1000&lt;&gt;"")),ROW(G21))), 
"")</f>
        <v/>
      </c>
      <c r="H21" s="2" t="str">
        <f t="array" ref="H21">IFERROR(INDEX('Реестр'!H$2:H$1000, АГРЕГАТ(15, 6, (ROW('Реестр'!$A$2:$A$1000)-1)/ (('Реестр'!$O$2:$O$1000&lt;&gt;"Да")*('Реестр'!$A$2:$A$1000&lt;&gt;"")),ROW(H21))), 
"")</f>
        <v/>
      </c>
      <c r="I21" s="2" t="str">
        <f t="array" ref="I21">IFERROR(INDEX('Реестр'!I$2:I$1000, АГРЕГАТ(15, 6, (ROW('Реестр'!$A$2:$A$1000)-1)/ (('Реестр'!$O$2:$O$1000&lt;&gt;"Да")*('Реестр'!$A$2:$A$1000&lt;&gt;"")),ROW(I21))), 
"")</f>
        <v/>
      </c>
      <c r="J21" s="2" t="str">
        <f t="array" ref="J21">IFERROR(INDEX('Реестр'!J$2:J$1000, АГРЕГАТ(15, 6, (ROW('Реестр'!$A$2:$A$1000)-1)/ (('Реестр'!$O$2:$O$1000&lt;&gt;"Да")*('Реестр'!$A$2:$A$1000&lt;&gt;"")),ROW(J21))), 
"")</f>
        <v/>
      </c>
    </row>
    <row r="22">
      <c r="A22" s="2" t="str">
        <f t="array" ref="A22">IFERROR(INDEX('Реестр'!A$2:A$1000, АГРЕГАТ(15, 6, (ROW('Реестр'!$A$2:$A$1000)-1)/ (('Реестр'!$O$2:$O$1000&lt;&gt;"Да")*('Реестр'!$A$2:$A$1000&lt;&gt;"")),ROW(A22))), 
"")</f>
        <v/>
      </c>
      <c r="B22" s="2" t="str">
        <f t="array" ref="B22">IFERROR(INDEX('Реестр'!B$2:B$1000, АГРЕГАТ(15, 6, (ROW('Реестр'!$A$2:$A$1000)-1)/ (('Реестр'!$O$2:$O$1000&lt;&gt;"Да")*('Реестр'!$A$2:$A$1000&lt;&gt;"")),ROW(B22))), 
"")</f>
        <v/>
      </c>
      <c r="C22" s="2" t="str">
        <f t="array" ref="C22">IFERROR(INDEX('Реестр'!C$2:C$1000, АГРЕГАТ(15, 6, (ROW('Реестр'!$A$2:$A$1000)-1)/ (('Реестр'!$O$2:$O$1000&lt;&gt;"Да")*('Реестр'!$A$2:$A$1000&lt;&gt;"")),ROW(C22))), 
"")</f>
        <v/>
      </c>
      <c r="D22" s="2" t="str">
        <f t="array" ref="D22">IFERROR(INDEX('Реестр'!D$2:D$1000, АГРЕГАТ(15, 6, (ROW('Реестр'!$A$2:$A$1000)-1)/ (('Реестр'!$O$2:$O$1000&lt;&gt;"Да")*('Реестр'!$A$2:$A$1000&lt;&gt;"")),ROW(D22))), 
"")</f>
        <v/>
      </c>
      <c r="E22" s="2" t="str">
        <f t="array" ref="E22">IFERROR(INDEX('Реестр'!E$2:E$1000, АГРЕГАТ(15, 6, (ROW('Реестр'!$A$2:$A$1000)-1)/ (('Реестр'!$O$2:$O$1000&lt;&gt;"Да")*('Реестр'!$A$2:$A$1000&lt;&gt;"")),ROW(E22))), 
"")</f>
        <v/>
      </c>
      <c r="F22" s="2" t="str">
        <f t="array" ref="F22">IFERROR(INDEX('Реестр'!F$2:F$1000, АГРЕГАТ(15, 6, (ROW('Реестр'!$A$2:$A$1000)-1)/ (('Реестр'!$O$2:$O$1000&lt;&gt;"Да")*('Реестр'!$A$2:$A$1000&lt;&gt;"")),ROW(F22))), 
"")</f>
        <v/>
      </c>
      <c r="G22" s="2" t="str">
        <f t="array" ref="G22">IFERROR(INDEX('Реестр'!G$2:G$1000, АГРЕГАТ(15, 6, (ROW('Реестр'!$A$2:$A$1000)-1)/ (('Реестр'!$O$2:$O$1000&lt;&gt;"Да")*('Реестр'!$A$2:$A$1000&lt;&gt;"")),ROW(G22))), 
"")</f>
        <v/>
      </c>
      <c r="H22" s="2" t="str">
        <f t="array" ref="H22">IFERROR(INDEX('Реестр'!H$2:H$1000, АГРЕГАТ(15, 6, (ROW('Реестр'!$A$2:$A$1000)-1)/ (('Реестр'!$O$2:$O$1000&lt;&gt;"Да")*('Реестр'!$A$2:$A$1000&lt;&gt;"")),ROW(H22))), 
"")</f>
        <v/>
      </c>
      <c r="I22" s="2" t="str">
        <f t="array" ref="I22">IFERROR(INDEX('Реестр'!I$2:I$1000, АГРЕГАТ(15, 6, (ROW('Реестр'!$A$2:$A$1000)-1)/ (('Реестр'!$O$2:$O$1000&lt;&gt;"Да")*('Реестр'!$A$2:$A$1000&lt;&gt;"")),ROW(I22))), 
"")</f>
        <v/>
      </c>
      <c r="J22" s="2" t="str">
        <f t="array" ref="J22">IFERROR(INDEX('Реестр'!J$2:J$1000, АГРЕГАТ(15, 6, (ROW('Реестр'!$A$2:$A$1000)-1)/ (('Реестр'!$O$2:$O$1000&lt;&gt;"Да")*('Реестр'!$A$2:$A$1000&lt;&gt;"")),ROW(J22))), 
"")</f>
        <v/>
      </c>
    </row>
    <row r="23">
      <c r="A23" s="2" t="str">
        <f t="array" ref="A23">IFERROR(INDEX('Реестр'!A$2:A$1000, АГРЕГАТ(15, 6, (ROW('Реестр'!$A$2:$A$1000)-1)/ (('Реестр'!$O$2:$O$1000&lt;&gt;"Да")*('Реестр'!$A$2:$A$1000&lt;&gt;"")),ROW(A23))), 
"")</f>
        <v/>
      </c>
      <c r="B23" s="2" t="str">
        <f t="array" ref="B23">IFERROR(INDEX('Реестр'!B$2:B$1000, АГРЕГАТ(15, 6, (ROW('Реестр'!$A$2:$A$1000)-1)/ (('Реестр'!$O$2:$O$1000&lt;&gt;"Да")*('Реестр'!$A$2:$A$1000&lt;&gt;"")),ROW(B23))), 
"")</f>
        <v/>
      </c>
      <c r="C23" s="2" t="str">
        <f t="array" ref="C23">IFERROR(INDEX('Реестр'!C$2:C$1000, АГРЕГАТ(15, 6, (ROW('Реестр'!$A$2:$A$1000)-1)/ (('Реестр'!$O$2:$O$1000&lt;&gt;"Да")*('Реестр'!$A$2:$A$1000&lt;&gt;"")),ROW(C23))), 
"")</f>
        <v/>
      </c>
      <c r="D23" s="2" t="str">
        <f t="array" ref="D23">IFERROR(INDEX('Реестр'!D$2:D$1000, АГРЕГАТ(15, 6, (ROW('Реестр'!$A$2:$A$1000)-1)/ (('Реестр'!$O$2:$O$1000&lt;&gt;"Да")*('Реестр'!$A$2:$A$1000&lt;&gt;"")),ROW(D23))), 
"")</f>
        <v/>
      </c>
      <c r="E23" s="2" t="str">
        <f t="array" ref="E23">IFERROR(INDEX('Реестр'!E$2:E$1000, АГРЕГАТ(15, 6, (ROW('Реестр'!$A$2:$A$1000)-1)/ (('Реестр'!$O$2:$O$1000&lt;&gt;"Да")*('Реестр'!$A$2:$A$1000&lt;&gt;"")),ROW(E23))), 
"")</f>
        <v/>
      </c>
      <c r="F23" s="2" t="str">
        <f t="array" ref="F23">IFERROR(INDEX('Реестр'!F$2:F$1000, АГРЕГАТ(15, 6, (ROW('Реестр'!$A$2:$A$1000)-1)/ (('Реестр'!$O$2:$O$1000&lt;&gt;"Да")*('Реестр'!$A$2:$A$1000&lt;&gt;"")),ROW(F23))), 
"")</f>
        <v/>
      </c>
      <c r="G23" s="2" t="str">
        <f t="array" ref="G23">IFERROR(INDEX('Реестр'!G$2:G$1000, АГРЕГАТ(15, 6, (ROW('Реестр'!$A$2:$A$1000)-1)/ (('Реестр'!$O$2:$O$1000&lt;&gt;"Да")*('Реестр'!$A$2:$A$1000&lt;&gt;"")),ROW(G23))), 
"")</f>
        <v/>
      </c>
      <c r="H23" s="2" t="str">
        <f t="array" ref="H23">IFERROR(INDEX('Реестр'!H$2:H$1000, АГРЕГАТ(15, 6, (ROW('Реестр'!$A$2:$A$1000)-1)/ (('Реестр'!$O$2:$O$1000&lt;&gt;"Да")*('Реестр'!$A$2:$A$1000&lt;&gt;"")),ROW(H23))), 
"")</f>
        <v/>
      </c>
      <c r="I23" s="2" t="str">
        <f t="array" ref="I23">IFERROR(INDEX('Реестр'!I$2:I$1000, АГРЕГАТ(15, 6, (ROW('Реестр'!$A$2:$A$1000)-1)/ (('Реестр'!$O$2:$O$1000&lt;&gt;"Да")*('Реестр'!$A$2:$A$1000&lt;&gt;"")),ROW(I23))), 
"")</f>
        <v/>
      </c>
      <c r="J23" s="2" t="str">
        <f t="array" ref="J23">IFERROR(INDEX('Реестр'!J$2:J$1000, АГРЕГАТ(15, 6, (ROW('Реестр'!$A$2:$A$1000)-1)/ (('Реестр'!$O$2:$O$1000&lt;&gt;"Да")*('Реестр'!$A$2:$A$1000&lt;&gt;"")),ROW(J23))), 
"")</f>
        <v/>
      </c>
    </row>
    <row r="24">
      <c r="A24" s="2" t="str">
        <f t="array" ref="A24">IFERROR(INDEX('Реестр'!A$2:A$1000, АГРЕГАТ(15, 6, (ROW('Реестр'!$A$2:$A$1000)-1)/ (('Реестр'!$O$2:$O$1000&lt;&gt;"Да")*('Реестр'!$A$2:$A$1000&lt;&gt;"")),ROW(A24))), 
"")</f>
        <v/>
      </c>
      <c r="B24" s="2" t="str">
        <f t="array" ref="B24">IFERROR(INDEX('Реестр'!B$2:B$1000, АГРЕГАТ(15, 6, (ROW('Реестр'!$A$2:$A$1000)-1)/ (('Реестр'!$O$2:$O$1000&lt;&gt;"Да")*('Реестр'!$A$2:$A$1000&lt;&gt;"")),ROW(B24))), 
"")</f>
        <v/>
      </c>
      <c r="C24" s="2" t="str">
        <f t="array" ref="C24">IFERROR(INDEX('Реестр'!C$2:C$1000, АГРЕГАТ(15, 6, (ROW('Реестр'!$A$2:$A$1000)-1)/ (('Реестр'!$O$2:$O$1000&lt;&gt;"Да")*('Реестр'!$A$2:$A$1000&lt;&gt;"")),ROW(C24))), 
"")</f>
        <v/>
      </c>
      <c r="D24" s="2" t="str">
        <f t="array" ref="D24">IFERROR(INDEX('Реестр'!D$2:D$1000, АГРЕГАТ(15, 6, (ROW('Реестр'!$A$2:$A$1000)-1)/ (('Реестр'!$O$2:$O$1000&lt;&gt;"Да")*('Реестр'!$A$2:$A$1000&lt;&gt;"")),ROW(D24))), 
"")</f>
        <v/>
      </c>
      <c r="E24" s="2" t="str">
        <f t="array" ref="E24">IFERROR(INDEX('Реестр'!E$2:E$1000, АГРЕГАТ(15, 6, (ROW('Реестр'!$A$2:$A$1000)-1)/ (('Реестр'!$O$2:$O$1000&lt;&gt;"Да")*('Реестр'!$A$2:$A$1000&lt;&gt;"")),ROW(E24))), 
"")</f>
        <v/>
      </c>
      <c r="F24" s="2" t="str">
        <f t="array" ref="F24">IFERROR(INDEX('Реестр'!F$2:F$1000, АГРЕГАТ(15, 6, (ROW('Реестр'!$A$2:$A$1000)-1)/ (('Реестр'!$O$2:$O$1000&lt;&gt;"Да")*('Реестр'!$A$2:$A$1000&lt;&gt;"")),ROW(F24))), 
"")</f>
        <v/>
      </c>
      <c r="G24" s="2" t="str">
        <f t="array" ref="G24">IFERROR(INDEX('Реестр'!G$2:G$1000, АГРЕГАТ(15, 6, (ROW('Реестр'!$A$2:$A$1000)-1)/ (('Реестр'!$O$2:$O$1000&lt;&gt;"Да")*('Реестр'!$A$2:$A$1000&lt;&gt;"")),ROW(G24))), 
"")</f>
        <v/>
      </c>
      <c r="H24" s="2" t="str">
        <f t="array" ref="H24">IFERROR(INDEX('Реестр'!H$2:H$1000, АГРЕГАТ(15, 6, (ROW('Реестр'!$A$2:$A$1000)-1)/ (('Реестр'!$O$2:$O$1000&lt;&gt;"Да")*('Реестр'!$A$2:$A$1000&lt;&gt;"")),ROW(H24))), 
"")</f>
        <v/>
      </c>
      <c r="I24" s="2" t="str">
        <f t="array" ref="I24">IFERROR(INDEX('Реестр'!I$2:I$1000, АГРЕГАТ(15, 6, (ROW('Реестр'!$A$2:$A$1000)-1)/ (('Реестр'!$O$2:$O$1000&lt;&gt;"Да")*('Реестр'!$A$2:$A$1000&lt;&gt;"")),ROW(I24))), 
"")</f>
        <v/>
      </c>
      <c r="J24" s="2" t="str">
        <f t="array" ref="J24">IFERROR(INDEX('Реестр'!J$2:J$1000, АГРЕГАТ(15, 6, (ROW('Реестр'!$A$2:$A$1000)-1)/ (('Реестр'!$O$2:$O$1000&lt;&gt;"Да")*('Реестр'!$A$2:$A$1000&lt;&gt;"")),ROW(J24))), 
"")</f>
        <v/>
      </c>
    </row>
    <row r="25">
      <c r="A25" s="2" t="str">
        <f t="array" ref="A25">IFERROR(INDEX('Реестр'!A$2:A$1000, АГРЕГАТ(15, 6, (ROW('Реестр'!$A$2:$A$1000)-1)/ (('Реестр'!$O$2:$O$1000&lt;&gt;"Да")*('Реестр'!$A$2:$A$1000&lt;&gt;"")),ROW(A25))), 
"")</f>
        <v/>
      </c>
      <c r="B25" s="2" t="str">
        <f t="array" ref="B25">IFERROR(INDEX('Реестр'!B$2:B$1000, АГРЕГАТ(15, 6, (ROW('Реестр'!$A$2:$A$1000)-1)/ (('Реестр'!$O$2:$O$1000&lt;&gt;"Да")*('Реестр'!$A$2:$A$1000&lt;&gt;"")),ROW(B25))), 
"")</f>
        <v/>
      </c>
      <c r="C25" s="2" t="str">
        <f t="array" ref="C25">IFERROR(INDEX('Реестр'!C$2:C$1000, АГРЕГАТ(15, 6, (ROW('Реестр'!$A$2:$A$1000)-1)/ (('Реестр'!$O$2:$O$1000&lt;&gt;"Да")*('Реестр'!$A$2:$A$1000&lt;&gt;"")),ROW(C25))), 
"")</f>
        <v/>
      </c>
      <c r="D25" s="2" t="str">
        <f t="array" ref="D25">IFERROR(INDEX('Реестр'!D$2:D$1000, АГРЕГАТ(15, 6, (ROW('Реестр'!$A$2:$A$1000)-1)/ (('Реестр'!$O$2:$O$1000&lt;&gt;"Да")*('Реестр'!$A$2:$A$1000&lt;&gt;"")),ROW(D25))), 
"")</f>
        <v/>
      </c>
      <c r="E25" s="2" t="str">
        <f t="array" ref="E25">IFERROR(INDEX('Реестр'!E$2:E$1000, АГРЕГАТ(15, 6, (ROW('Реестр'!$A$2:$A$1000)-1)/ (('Реестр'!$O$2:$O$1000&lt;&gt;"Да")*('Реестр'!$A$2:$A$1000&lt;&gt;"")),ROW(E25))), 
"")</f>
        <v/>
      </c>
      <c r="F25" s="2" t="str">
        <f t="array" ref="F25">IFERROR(INDEX('Реестр'!F$2:F$1000, АГРЕГАТ(15, 6, (ROW('Реестр'!$A$2:$A$1000)-1)/ (('Реестр'!$O$2:$O$1000&lt;&gt;"Да")*('Реестр'!$A$2:$A$1000&lt;&gt;"")),ROW(F25))), 
"")</f>
        <v/>
      </c>
      <c r="G25" s="2" t="str">
        <f t="array" ref="G25">IFERROR(INDEX('Реестр'!G$2:G$1000, АГРЕГАТ(15, 6, (ROW('Реестр'!$A$2:$A$1000)-1)/ (('Реестр'!$O$2:$O$1000&lt;&gt;"Да")*('Реестр'!$A$2:$A$1000&lt;&gt;"")),ROW(G25))), 
"")</f>
        <v/>
      </c>
      <c r="H25" s="2" t="str">
        <f t="array" ref="H25">IFERROR(INDEX('Реестр'!H$2:H$1000, АГРЕГАТ(15, 6, (ROW('Реестр'!$A$2:$A$1000)-1)/ (('Реестр'!$O$2:$O$1000&lt;&gt;"Да")*('Реестр'!$A$2:$A$1000&lt;&gt;"")),ROW(H25))), 
"")</f>
        <v/>
      </c>
      <c r="I25" s="2" t="str">
        <f t="array" ref="I25">IFERROR(INDEX('Реестр'!I$2:I$1000, АГРЕГАТ(15, 6, (ROW('Реестр'!$A$2:$A$1000)-1)/ (('Реестр'!$O$2:$O$1000&lt;&gt;"Да")*('Реестр'!$A$2:$A$1000&lt;&gt;"")),ROW(I25))), 
"")</f>
        <v/>
      </c>
      <c r="J25" s="2" t="str">
        <f t="array" ref="J25">IFERROR(INDEX('Реестр'!J$2:J$1000, АГРЕГАТ(15, 6, (ROW('Реестр'!$A$2:$A$1000)-1)/ (('Реестр'!$O$2:$O$1000&lt;&gt;"Да")*('Реестр'!$A$2:$A$1000&lt;&gt;"")),ROW(J25))), 
"")</f>
        <v/>
      </c>
    </row>
    <row r="26">
      <c r="A26" s="2" t="str">
        <f t="array" ref="A26">IFERROR(INDEX('Реестр'!A$2:A$1000, АГРЕГАТ(15, 6, (ROW('Реестр'!$A$2:$A$1000)-1)/ (('Реестр'!$O$2:$O$1000&lt;&gt;"Да")*('Реестр'!$A$2:$A$1000&lt;&gt;"")),ROW(A26))), 
"")</f>
        <v/>
      </c>
      <c r="B26" s="2" t="str">
        <f t="array" ref="B26">IFERROR(INDEX('Реестр'!B$2:B$1000, АГРЕГАТ(15, 6, (ROW('Реестр'!$A$2:$A$1000)-1)/ (('Реестр'!$O$2:$O$1000&lt;&gt;"Да")*('Реестр'!$A$2:$A$1000&lt;&gt;"")),ROW(B26))), 
"")</f>
        <v/>
      </c>
      <c r="C26" s="2" t="str">
        <f t="array" ref="C26">IFERROR(INDEX('Реестр'!C$2:C$1000, АГРЕГАТ(15, 6, (ROW('Реестр'!$A$2:$A$1000)-1)/ (('Реестр'!$O$2:$O$1000&lt;&gt;"Да")*('Реестр'!$A$2:$A$1000&lt;&gt;"")),ROW(C26))), 
"")</f>
        <v/>
      </c>
      <c r="D26" s="2" t="str">
        <f t="array" ref="D26">IFERROR(INDEX('Реестр'!D$2:D$1000, АГРЕГАТ(15, 6, (ROW('Реестр'!$A$2:$A$1000)-1)/ (('Реестр'!$O$2:$O$1000&lt;&gt;"Да")*('Реестр'!$A$2:$A$1000&lt;&gt;"")),ROW(D26))), 
"")</f>
        <v/>
      </c>
      <c r="E26" s="2" t="str">
        <f t="array" ref="E26">IFERROR(INDEX('Реестр'!E$2:E$1000, АГРЕГАТ(15, 6, (ROW('Реестр'!$A$2:$A$1000)-1)/ (('Реестр'!$O$2:$O$1000&lt;&gt;"Да")*('Реестр'!$A$2:$A$1000&lt;&gt;"")),ROW(E26))), 
"")</f>
        <v/>
      </c>
      <c r="F26" s="2" t="str">
        <f t="array" ref="F26">IFERROR(INDEX('Реестр'!F$2:F$1000, АГРЕГАТ(15, 6, (ROW('Реестр'!$A$2:$A$1000)-1)/ (('Реестр'!$O$2:$O$1000&lt;&gt;"Да")*('Реестр'!$A$2:$A$1000&lt;&gt;"")),ROW(F26))), 
"")</f>
        <v/>
      </c>
      <c r="G26" s="2" t="str">
        <f t="array" ref="G26">IFERROR(INDEX('Реестр'!G$2:G$1000, АГРЕГАТ(15, 6, (ROW('Реестр'!$A$2:$A$1000)-1)/ (('Реестр'!$O$2:$O$1000&lt;&gt;"Да")*('Реестр'!$A$2:$A$1000&lt;&gt;"")),ROW(G26))), 
"")</f>
        <v/>
      </c>
      <c r="H26" s="2" t="str">
        <f t="array" ref="H26">IFERROR(INDEX('Реестр'!H$2:H$1000, АГРЕГАТ(15, 6, (ROW('Реестр'!$A$2:$A$1000)-1)/ (('Реестр'!$O$2:$O$1000&lt;&gt;"Да")*('Реестр'!$A$2:$A$1000&lt;&gt;"")),ROW(H26))), 
"")</f>
        <v/>
      </c>
      <c r="I26" s="2" t="str">
        <f t="array" ref="I26">IFERROR(INDEX('Реестр'!I$2:I$1000, АГРЕГАТ(15, 6, (ROW('Реестр'!$A$2:$A$1000)-1)/ (('Реестр'!$O$2:$O$1000&lt;&gt;"Да")*('Реестр'!$A$2:$A$1000&lt;&gt;"")),ROW(I26))), 
"")</f>
        <v/>
      </c>
      <c r="J26" s="2" t="str">
        <f t="array" ref="J26">IFERROR(INDEX('Реестр'!J$2:J$1000, АГРЕГАТ(15, 6, (ROW('Реестр'!$A$2:$A$1000)-1)/ (('Реестр'!$O$2:$O$1000&lt;&gt;"Да")*('Реестр'!$A$2:$A$1000&lt;&gt;"")),ROW(J26))), 
"")</f>
        <v/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sheetData>
    <row r="1"/>
    <row r="2"/>
    <row r="3"/>
    <row r="4"/>
    <row r="5"/>
    <row r="6"/>
    <row r="7"/>
    <row r="8"/>
    <row r="9"/>
    <row r="10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1" t="s">
        <v>46</v>
      </c>
      <c r="B1" s="11" t="s">
        <v>47</v>
      </c>
      <c r="C1" s="11" t="s">
        <v>79</v>
      </c>
      <c r="D1" s="11" t="s">
        <v>80</v>
      </c>
      <c r="E1" s="11" t="s">
        <v>81</v>
      </c>
      <c r="F1" s="11" t="s">
        <v>49</v>
      </c>
      <c r="G1" s="11" t="s">
        <v>82</v>
      </c>
      <c r="H1" s="11" t="s">
        <v>50</v>
      </c>
      <c r="I1" s="11" t="s">
        <v>51</v>
      </c>
      <c r="J1" s="11" t="s">
        <v>52</v>
      </c>
      <c r="K1" s="16" t="s">
        <v>83</v>
      </c>
      <c r="L1" s="11" t="s">
        <v>84</v>
      </c>
      <c r="M1" s="4" t="s">
        <v>94</v>
      </c>
      <c r="N1" s="22" t="s">
        <v>95</v>
      </c>
      <c r="O1" s="22" t="s">
        <v>96</v>
      </c>
    </row>
    <row r="2">
      <c r="A2" s="23">
        <f>'отчет_1'!A2</f>
        <v>1</v>
      </c>
      <c r="B2" s="2" t="str">
        <f>'отчет_1'!B2</f>
        <v>003547</v>
      </c>
      <c r="C2" s="2">
        <f t="array" ref="C2">IFERROR(INDEX('отчет_2'!B:B, MATCH(B2, 'отчет_2'!L:L, 0)), "Не найден")</f>
        <v>10614</v>
      </c>
      <c r="D2" s="2" t="str">
        <f t="array" ref="D2">IFERROR(INDEX('отчет_2'!E:E, MATCH(B2, 'отчет_2'!L:L, 0)), "")</f>
        <v>Электросталь</v>
      </c>
      <c r="E2" s="21">
        <f>'отчет_1'!C2</f>
        <v>45008</v>
      </c>
      <c r="F2" s="17">
        <f>'отчет_1'!D2</f>
        <v>60000</v>
      </c>
      <c r="G2" s="2" t="str">
        <f t="array" ref="G2">IFERROR(INDEX('отчет_2'!I:I, MATCH(B2, 'отчет_2'!L:L, 0)), "")</f>
        <v>COLLECTOR</v>
      </c>
      <c r="H2" s="17">
        <f>'отчет_1'!E2</f>
        <v>47104.16</v>
      </c>
      <c r="I2" s="17">
        <f>'отчет_1'!F2</f>
        <v>23926.86</v>
      </c>
      <c r="J2" s="20">
        <f>'отчет_1'!G2</f>
        <v>525</v>
      </c>
      <c r="K2" s="19">
        <f t="array" ref="K2">IFERROR(INDEX('отчет_2'!J:J, MATCH(B2, 'отчет_2'!L:L, 0)), "")</f>
        <v>45251.95833</v>
      </c>
      <c r="L2" s="2">
        <f t="array" ref="L2">IFERROR(INDEX('отчет_2'!K:K, MATCH(B2, 'отчет_2'!L:L, 0)), "")</f>
        <v>1775</v>
      </c>
      <c r="M2" s="2" t="str">
        <f>IF(AND(C2&lt;&gt;"Не найден", COUNTIF('цессия'!B:B, C2)&gt;0), "Да", "")</f>
        <v/>
      </c>
      <c r="N2" s="2" t="str">
        <f t="shared" ref="N2:N23" si="1">IF(OR(G2="BANKRUPTCY", G2="REPAID", G2="EARLY_REPAID"), "Да", "")
</f>
        <v/>
      </c>
      <c r="O2" s="2" t="str">
        <f t="shared" ref="O2:O23" si="2">IF(OR(M2="Да", N2="Да"), "Да", "")
</f>
        <v/>
      </c>
      <c r="P2" s="2">
        <f t="shared" ref="P2:P23" si="3">IF(O2="Да", "", IF(A2="", "", COUNTIF($O$2:O2, "&lt;&gt;Да")-COUNTIF($O$2:O2, "Да")))
</f>
        <v>1</v>
      </c>
    </row>
    <row r="3">
      <c r="A3" s="23">
        <f>'отчет_1'!A3</f>
        <v>2</v>
      </c>
      <c r="B3" s="2" t="str">
        <f>'отчет_1'!B3</f>
        <v>000068</v>
      </c>
      <c r="C3" s="2">
        <f t="array" ref="C3">IFERROR(INDEX('отчет_2'!B:B, MATCH(B3, 'отчет_2'!L:L, 0)), "Не найден")</f>
        <v>183</v>
      </c>
      <c r="D3" s="2" t="str">
        <f t="array" ref="D3">IFERROR(INDEX('отчет_2'!E:E, MATCH(B3, 'отчет_2'!L:L, 0)), "")</f>
        <v>Белгород</v>
      </c>
      <c r="E3" s="21">
        <f>'отчет_1'!C3</f>
        <v>44834</v>
      </c>
      <c r="F3" s="17">
        <f>'отчет_1'!D3</f>
        <v>35000</v>
      </c>
      <c r="G3" s="2" t="str">
        <f t="array" ref="G3">IFERROR(INDEX('отчет_2'!I:I, MATCH(B3, 'отчет_2'!L:L, 0)), "")</f>
        <v>COLLECTOR</v>
      </c>
      <c r="H3" s="17">
        <f>'отчет_1'!E3</f>
        <v>11447.66</v>
      </c>
      <c r="I3" s="17">
        <f>'отчет_1'!F3</f>
        <v>1300.06</v>
      </c>
      <c r="J3" s="20">
        <f>'отчет_1'!G3</f>
        <v>552</v>
      </c>
      <c r="K3" s="19">
        <f t="array" ref="K3">IFERROR(INDEX('отчет_2'!J:J, MATCH(B3, 'отчет_2'!L:L, 0)), "")</f>
        <v>45568.60652</v>
      </c>
      <c r="L3" s="2">
        <f t="array" ref="L3">IFERROR(INDEX('отчет_2'!K:K, MATCH(B3, 'отчет_2'!L:L, 0)), "")</f>
        <v>1950</v>
      </c>
      <c r="M3" s="2" t="str">
        <f>IF(AND(C3&lt;&gt;"Не найден", COUNTIF('цессия'!B:B, C3)&gt;0), "Да", "")</f>
        <v/>
      </c>
      <c r="N3" s="2" t="str">
        <f t="shared" si="1"/>
        <v/>
      </c>
      <c r="O3" s="2" t="str">
        <f t="shared" si="2"/>
        <v/>
      </c>
      <c r="P3" s="2">
        <f t="shared" si="3"/>
        <v>2</v>
      </c>
    </row>
    <row r="4">
      <c r="A4" s="23">
        <f>'отчет_1'!A4</f>
        <v>3</v>
      </c>
      <c r="B4" s="2" t="str">
        <f>'отчет_1'!B4</f>
        <v>000389</v>
      </c>
      <c r="C4" s="2">
        <f t="array" ref="C4">IFERROR(INDEX('отчет_2'!B:B, MATCH(B4, 'отчет_2'!L:L, 0)), "Не найден")</f>
        <v>1146</v>
      </c>
      <c r="D4" s="2" t="str">
        <f t="array" ref="D4">IFERROR(INDEX('отчет_2'!E:E, MATCH(B4, 'отчет_2'!L:L, 0)), "")</f>
        <v>Вологда</v>
      </c>
      <c r="E4" s="21">
        <f>'отчет_1'!C4</f>
        <v>44862</v>
      </c>
      <c r="F4" s="17">
        <f>'отчет_1'!D4</f>
        <v>30000</v>
      </c>
      <c r="G4" s="2" t="str">
        <f t="array" ref="G4">IFERROR(INDEX('отчет_2'!I:I, MATCH(B4, 'отчет_2'!L:L, 0)), "")</f>
        <v>DELINQUENT</v>
      </c>
      <c r="H4" s="17">
        <f>'отчет_1'!E4</f>
        <v>4410.2</v>
      </c>
      <c r="I4" s="17">
        <f>'отчет_1'!F4</f>
        <v>249.72</v>
      </c>
      <c r="J4" s="20">
        <f>'отчет_1'!G4</f>
        <v>482</v>
      </c>
      <c r="K4" s="19">
        <f t="array" ref="K4">IFERROR(INDEX('отчет_2'!J:J, MATCH(B4, 'отчет_2'!L:L, 0)), "")</f>
        <v>45206</v>
      </c>
      <c r="L4" s="2">
        <f t="array" ref="L4">IFERROR(INDEX('отчет_2'!K:K, MATCH(B4, 'отчет_2'!L:L, 0)), "")</f>
        <v>1200</v>
      </c>
      <c r="M4" s="2" t="str">
        <f>IF(AND(C4&lt;&gt;"Не найден", COUNTIF('цессия'!B:B, C4)&gt;0), "Да", "")</f>
        <v/>
      </c>
      <c r="N4" s="2" t="str">
        <f t="shared" si="1"/>
        <v/>
      </c>
      <c r="O4" s="2" t="str">
        <f t="shared" si="2"/>
        <v/>
      </c>
      <c r="P4" s="2">
        <f t="shared" si="3"/>
        <v>3</v>
      </c>
    </row>
    <row r="5">
      <c r="A5" s="23">
        <f>'отчет_1'!A5</f>
        <v>4</v>
      </c>
      <c r="B5" s="2" t="str">
        <f>'отчет_1'!B5</f>
        <v>001393</v>
      </c>
      <c r="C5" s="2">
        <f t="array" ref="C5">IFERROR(INDEX('отчет_2'!B:B, MATCH(B5, 'отчет_2'!L:L, 0)), "Не найден")</f>
        <v>4157</v>
      </c>
      <c r="D5" s="2" t="str">
        <f t="array" ref="D5">IFERROR(INDEX('отчет_2'!E:E, MATCH(B5, 'отчет_2'!L:L, 0)), "")</f>
        <v>Электросталь</v>
      </c>
      <c r="E5" s="21">
        <f>'отчет_1'!C5</f>
        <v>44915</v>
      </c>
      <c r="F5" s="17">
        <f>'отчет_1'!D5</f>
        <v>40000</v>
      </c>
      <c r="G5" s="2" t="str">
        <f t="array" ref="G5">IFERROR(INDEX('отчет_2'!I:I, MATCH(B5, 'отчет_2'!L:L, 0)), "")</f>
        <v>ACTIVE_SB</v>
      </c>
      <c r="H5" s="17">
        <f>'отчет_1'!E5</f>
        <v>11088.24</v>
      </c>
      <c r="I5" s="17">
        <f>'отчет_1'!F5</f>
        <v>1482.47</v>
      </c>
      <c r="J5" s="20">
        <f>'отчет_1'!G5</f>
        <v>457</v>
      </c>
      <c r="K5" s="19">
        <f t="array" ref="K5">IFERROR(INDEX('отчет_2'!J:J, MATCH(B5, 'отчет_2'!L:L, 0)), "")</f>
        <v>45272.95833</v>
      </c>
      <c r="L5" s="2">
        <f t="array" ref="L5">IFERROR(INDEX('отчет_2'!K:K, MATCH(B5, 'отчет_2'!L:L, 0)), "")</f>
        <v>3000</v>
      </c>
      <c r="M5" s="2" t="str">
        <f>IF(AND(C5&lt;&gt;"Не найден", COUNTIF('цессия'!B:B, C5)&gt;0), "Да", "")</f>
        <v/>
      </c>
      <c r="N5" s="2" t="str">
        <f t="shared" si="1"/>
        <v/>
      </c>
      <c r="O5" s="2" t="str">
        <f t="shared" si="2"/>
        <v/>
      </c>
      <c r="P5" s="2">
        <f t="shared" si="3"/>
        <v>4</v>
      </c>
    </row>
    <row r="6">
      <c r="A6" s="23">
        <f>'отчет_1'!A6</f>
        <v>5</v>
      </c>
      <c r="B6" s="2" t="str">
        <f>'отчет_1'!B6</f>
        <v>002050</v>
      </c>
      <c r="C6" s="2">
        <f t="array" ref="C6">IFERROR(INDEX('отчет_2'!B:B, MATCH(B6, 'отчет_2'!L:L, 0)), "Не найден")</f>
        <v>6127</v>
      </c>
      <c r="D6" s="2" t="str">
        <f t="array" ref="D6">IFERROR(INDEX('отчет_2'!E:E, MATCH(B6, 'отчет_2'!L:L, 0)), "")</f>
        <v>Санкт-Петербург</v>
      </c>
      <c r="E6" s="21">
        <f>'отчет_1'!C6</f>
        <v>44952</v>
      </c>
      <c r="F6" s="17">
        <f>'отчет_1'!D6</f>
        <v>50000</v>
      </c>
      <c r="G6" s="2" t="str">
        <f t="array" ref="G6">IFERROR(INDEX('отчет_2'!I:I, MATCH(B6, 'отчет_2'!L:L, 0)), "")</f>
        <v>COLLECTOR</v>
      </c>
      <c r="H6" s="17">
        <f>'отчет_1'!E6</f>
        <v>42219.24</v>
      </c>
      <c r="I6" s="17">
        <f>'отчет_1'!F6</f>
        <v>30483.14</v>
      </c>
      <c r="J6" s="20">
        <f>'отчет_1'!G6</f>
        <v>609</v>
      </c>
      <c r="K6" s="19">
        <f t="array" ref="K6">IFERROR(INDEX('отчет_2'!J:J, MATCH(B6, 'отчет_2'!L:L, 0)), "")</f>
        <v>45643.64904</v>
      </c>
      <c r="L6" s="2">
        <f t="array" ref="L6">IFERROR(INDEX('отчет_2'!K:K, MATCH(B6, 'отчет_2'!L:L, 0)), "")</f>
        <v>2200</v>
      </c>
      <c r="M6" s="2" t="str">
        <f>IF(AND(C6&lt;&gt;"Не найден", COUNTIF('цессия'!B:B, C6)&gt;0), "Да", "")</f>
        <v/>
      </c>
      <c r="N6" s="2" t="str">
        <f t="shared" si="1"/>
        <v/>
      </c>
      <c r="O6" s="2" t="str">
        <f t="shared" si="2"/>
        <v/>
      </c>
      <c r="P6" s="2">
        <f t="shared" si="3"/>
        <v>5</v>
      </c>
    </row>
    <row r="7">
      <c r="A7" s="23">
        <f>'отчет_1'!A7</f>
        <v>6</v>
      </c>
      <c r="B7" s="2" t="str">
        <f>'отчет_1'!B7</f>
        <v>002154</v>
      </c>
      <c r="C7" s="2">
        <f t="array" ref="C7">IFERROR(INDEX('отчет_2'!B:B, MATCH(B7, 'отчет_2'!L:L, 0)), "Не найден")</f>
        <v>6439</v>
      </c>
      <c r="D7" s="2" t="str">
        <f t="array" ref="D7">IFERROR(INDEX('отчет_2'!E:E, MATCH(B7, 'отчет_2'!L:L, 0)), "")</f>
        <v>Курск</v>
      </c>
      <c r="E7" s="21">
        <f>'отчет_1'!C7</f>
        <v>44957</v>
      </c>
      <c r="F7" s="17">
        <f>'отчет_1'!D7</f>
        <v>20000</v>
      </c>
      <c r="G7" s="2" t="str">
        <f t="array" ref="G7">IFERROR(INDEX('отчет_2'!I:I, MATCH(B7, 'отчет_2'!L:L, 0)), "")</f>
        <v>COLLECTOR</v>
      </c>
      <c r="H7" s="17">
        <f>'отчет_1'!E7</f>
        <v>6606.81</v>
      </c>
      <c r="I7" s="17">
        <f>'отчет_1'!F7</f>
        <v>864.92</v>
      </c>
      <c r="J7" s="20">
        <f>'отчет_1'!G7</f>
        <v>583</v>
      </c>
      <c r="K7" s="19">
        <f t="array" ref="K7">IFERROR(INDEX('отчет_2'!J:J, MATCH(B7, 'отчет_2'!L:L, 0)), "")</f>
        <v>45643.64905</v>
      </c>
      <c r="L7" s="2">
        <f t="array" ref="L7">IFERROR(INDEX('отчет_2'!K:K, MATCH(B7, 'отчет_2'!L:L, 0)), "")</f>
        <v>6652.05</v>
      </c>
      <c r="M7" s="2" t="str">
        <f>IF(AND(C7&lt;&gt;"Не найден", COUNTIF('цессия'!B:B, C7)&gt;0), "Да", "")</f>
        <v/>
      </c>
      <c r="N7" s="2" t="str">
        <f t="shared" si="1"/>
        <v/>
      </c>
      <c r="O7" s="2" t="str">
        <f t="shared" si="2"/>
        <v/>
      </c>
      <c r="P7" s="2">
        <f t="shared" si="3"/>
        <v>6</v>
      </c>
    </row>
    <row r="8">
      <c r="A8" s="23">
        <f>'отчет_1'!A8</f>
        <v>7</v>
      </c>
      <c r="B8" s="2" t="str">
        <f>'отчет_1'!B8</f>
        <v>002148</v>
      </c>
      <c r="C8" s="2">
        <f t="array" ref="C8">IFERROR(INDEX('отчет_2'!B:B, MATCH(B8, 'отчет_2'!L:L, 0)), "Не найден")</f>
        <v>6421</v>
      </c>
      <c r="D8" s="2" t="str">
        <f t="array" ref="D8">IFERROR(INDEX('отчет_2'!E:E, MATCH(B8, 'отчет_2'!L:L, 0)), "")</f>
        <v>Пенза</v>
      </c>
      <c r="E8" s="21">
        <f>'отчет_1'!C8</f>
        <v>44957</v>
      </c>
      <c r="F8" s="17">
        <f>'отчет_1'!D8</f>
        <v>30000</v>
      </c>
      <c r="G8" s="2" t="str">
        <f t="array" ref="G8">IFERROR(INDEX('отчет_2'!I:I, MATCH(B8, 'отчет_2'!L:L, 0)), "")</f>
        <v>ACTIVE_SB</v>
      </c>
      <c r="H8" s="17">
        <f>'отчет_1'!E8</f>
        <v>8796.44</v>
      </c>
      <c r="I8" s="17">
        <f>'отчет_1'!F8</f>
        <v>1169.45</v>
      </c>
      <c r="J8" s="20">
        <f>'отчет_1'!G8</f>
        <v>415</v>
      </c>
      <c r="K8" s="19">
        <f t="array" ref="K8">IFERROR(INDEX('отчет_2'!J:J, MATCH(B8, 'отчет_2'!L:L, 0)), "")</f>
        <v>45314.95833</v>
      </c>
      <c r="L8" s="2">
        <f t="array" ref="L8">IFERROR(INDEX('отчет_2'!K:K, MATCH(B8, 'отчет_2'!L:L, 0)), "")</f>
        <v>9000</v>
      </c>
      <c r="M8" s="2" t="str">
        <f>IF(AND(C8&lt;&gt;"Не найден", COUNTIF('цессия'!B:B, C8)&gt;0), "Да", "")</f>
        <v/>
      </c>
      <c r="N8" s="2" t="str">
        <f t="shared" si="1"/>
        <v/>
      </c>
      <c r="O8" s="2" t="str">
        <f t="shared" si="2"/>
        <v/>
      </c>
      <c r="P8" s="2">
        <f t="shared" si="3"/>
        <v>7</v>
      </c>
    </row>
    <row r="9">
      <c r="A9" s="23">
        <f>'отчет_1'!A9</f>
        <v>8</v>
      </c>
      <c r="B9" s="2" t="str">
        <f>'отчет_1'!B9</f>
        <v>003211</v>
      </c>
      <c r="C9" s="2">
        <f t="array" ref="C9">IFERROR(INDEX('отчет_2'!B:B, MATCH(B9, 'отчет_2'!L:L, 0)), "Не найден")</f>
        <v>9610</v>
      </c>
      <c r="D9" s="2" t="str">
        <f t="array" ref="D9">IFERROR(INDEX('отчет_2'!E:E, MATCH(B9, 'отчет_2'!L:L, 0)), "")</f>
        <v>Белгород</v>
      </c>
      <c r="E9" s="21">
        <f>'отчет_1'!C9</f>
        <v>44995</v>
      </c>
      <c r="F9" s="17">
        <f>'отчет_1'!D9</f>
        <v>30000</v>
      </c>
      <c r="G9" s="2" t="str">
        <f t="array" ref="G9">IFERROR(INDEX('отчет_2'!I:I, MATCH(B9, 'отчет_2'!L:L, 0)), "")</f>
        <v>COLLECTOR</v>
      </c>
      <c r="H9" s="17">
        <f>'отчет_1'!E9</f>
        <v>25533.57</v>
      </c>
      <c r="I9" s="17">
        <f>'отчет_1'!F9</f>
        <v>19657.32</v>
      </c>
      <c r="J9" s="20">
        <f>'отчет_1'!G9</f>
        <v>573</v>
      </c>
      <c r="K9" s="19">
        <f t="array" ref="K9">IFERROR(INDEX('отчет_2'!J:J, MATCH(B9, 'отчет_2'!L:L, 0)), "")</f>
        <v>45180.38593</v>
      </c>
      <c r="L9" s="2">
        <f t="array" ref="L9">IFERROR(INDEX('отчет_2'!K:K, MATCH(B9, 'отчет_2'!L:L, 0)), "")</f>
        <v>4250</v>
      </c>
      <c r="M9" s="2" t="str">
        <f>IF(AND(C9&lt;&gt;"Не найден", COUNTIF('цессия'!B:B, C9)&gt;0), "Да", "")</f>
        <v/>
      </c>
      <c r="N9" s="2" t="str">
        <f t="shared" si="1"/>
        <v/>
      </c>
      <c r="O9" s="2" t="str">
        <f t="shared" si="2"/>
        <v/>
      </c>
      <c r="P9" s="2">
        <f t="shared" si="3"/>
        <v>8</v>
      </c>
    </row>
    <row r="10">
      <c r="A10" s="23">
        <f>'отчет_1'!A10</f>
        <v>9</v>
      </c>
      <c r="B10" s="2" t="str">
        <f>'отчет_1'!B10</f>
        <v>003512</v>
      </c>
      <c r="C10" s="2">
        <f t="array" ref="C10">IFERROR(INDEX('отчет_2'!B:B, MATCH(B10, 'отчет_2'!L:L, 0)), "Не найден")</f>
        <v>10509</v>
      </c>
      <c r="D10" s="2" t="str">
        <f t="array" ref="D10">IFERROR(INDEX('отчет_2'!E:E, MATCH(B10, 'отчет_2'!L:L, 0)), "")</f>
        <v>Астрахань</v>
      </c>
      <c r="E10" s="21">
        <f>'отчет_1'!C10</f>
        <v>45006</v>
      </c>
      <c r="F10" s="17">
        <f>'отчет_1'!D10</f>
        <v>30000</v>
      </c>
      <c r="G10" s="2" t="str">
        <f t="array" ref="G10">IFERROR(INDEX('отчет_2'!I:I, MATCH(B10, 'отчет_2'!L:L, 0)), "")</f>
        <v>COLLECTOR</v>
      </c>
      <c r="H10" s="17">
        <f>'отчет_1'!E10</f>
        <v>26037.23</v>
      </c>
      <c r="I10" s="17">
        <f>'отчет_1'!F10</f>
        <v>21091.66</v>
      </c>
      <c r="J10" s="20">
        <f>'отчет_1'!G10</f>
        <v>569</v>
      </c>
      <c r="K10" s="19">
        <f t="array" ref="K10">IFERROR(INDEX('отчет_2'!J:J, MATCH(B10, 'отчет_2'!L:L, 0)), "")</f>
        <v>45182.36538</v>
      </c>
      <c r="L10" s="2">
        <f t="array" ref="L10">IFERROR(INDEX('отчет_2'!K:K, MATCH(B10, 'отчет_2'!L:L, 0)), "")</f>
        <v>1100</v>
      </c>
      <c r="M10" s="2" t="str">
        <f>IF(AND(C10&lt;&gt;"Не найден", COUNTIF('цессия'!B:B, C10)&gt;0), "Да", "")</f>
        <v/>
      </c>
      <c r="N10" s="2" t="str">
        <f t="shared" si="1"/>
        <v/>
      </c>
      <c r="O10" s="2" t="str">
        <f t="shared" si="2"/>
        <v/>
      </c>
      <c r="P10" s="2">
        <f t="shared" si="3"/>
        <v>9</v>
      </c>
    </row>
    <row r="11">
      <c r="A11" s="23">
        <f>'отчет_1'!A11</f>
        <v>10</v>
      </c>
      <c r="B11" s="2" t="str">
        <f>'отчет_1'!B11</f>
        <v>006081</v>
      </c>
      <c r="C11" s="2">
        <f t="array" ref="C11">IFERROR(INDEX('отчет_2'!B:B, MATCH(B11, 'отчет_2'!L:L, 0)), "Не найден")</f>
        <v>18155</v>
      </c>
      <c r="D11" s="2" t="str">
        <f t="array" ref="D11">IFERROR(INDEX('отчет_2'!E:E, MATCH(B11, 'отчет_2'!L:L, 0)), "")</f>
        <v>Онлайн</v>
      </c>
      <c r="E11" s="21">
        <f>'отчет_1'!C11</f>
        <v>45095</v>
      </c>
      <c r="F11" s="17">
        <f>'отчет_1'!D11</f>
        <v>9500</v>
      </c>
      <c r="G11" s="2" t="str">
        <f t="array" ref="G11">IFERROR(INDEX('отчет_2'!I:I, MATCH(B11, 'отчет_2'!L:L, 0)), "")</f>
        <v>COLLECTOR</v>
      </c>
      <c r="H11" s="17">
        <f>'отчет_1'!E11</f>
        <v>9500</v>
      </c>
      <c r="I11" s="17">
        <f>'отчет_1'!F11</f>
        <v>5157.97</v>
      </c>
      <c r="J11" s="20">
        <f>'отчет_1'!G11</f>
        <v>578</v>
      </c>
      <c r="K11" s="19">
        <f t="array" ref="K11">IFERROR(INDEX('отчет_2'!J:J, MATCH(B11, 'отчет_2'!L:L, 0)), "")</f>
        <v>45643.64911</v>
      </c>
      <c r="L11" s="2" t="str">
        <f t="array" ref="L11">IFERROR(INDEX('отчет_2'!K:K, MATCH(B11, 'отчет_2'!L:L, 0)), "")</f>
        <v>\N</v>
      </c>
      <c r="M11" s="2" t="str">
        <f>IF(AND(C11&lt;&gt;"Не найден", COUNTIF('цессия'!B:B, C11)&gt;0), "Да", "")</f>
        <v/>
      </c>
      <c r="N11" s="2" t="str">
        <f t="shared" si="1"/>
        <v/>
      </c>
      <c r="O11" s="2" t="str">
        <f t="shared" si="2"/>
        <v/>
      </c>
      <c r="P11" s="2">
        <f t="shared" si="3"/>
        <v>10</v>
      </c>
    </row>
    <row r="12">
      <c r="A12" s="23">
        <f>'отчет_1'!A12</f>
        <v>11</v>
      </c>
      <c r="B12" s="2" t="str">
        <f>'отчет_1'!B12</f>
        <v>007524</v>
      </c>
      <c r="C12" s="2">
        <f t="array" ref="C12">IFERROR(INDEX('отчет_2'!B:B, MATCH(B12, 'отчет_2'!L:L, 0)), "Не найден")</f>
        <v>22472</v>
      </c>
      <c r="D12" s="2" t="str">
        <f t="array" ref="D12">IFERROR(INDEX('отчет_2'!E:E, MATCH(B12, 'отчет_2'!L:L, 0)), "")</f>
        <v>Онлайн</v>
      </c>
      <c r="E12" s="21">
        <f>'отчет_1'!C12</f>
        <v>45112</v>
      </c>
      <c r="F12" s="17">
        <f>'отчет_1'!D12</f>
        <v>9500</v>
      </c>
      <c r="G12" s="2" t="str">
        <f t="array" ref="G12">IFERROR(INDEX('отчет_2'!I:I, MATCH(B12, 'отчет_2'!L:L, 0)), "")</f>
        <v>COLLECTOR</v>
      </c>
      <c r="H12" s="17">
        <f>'отчет_1'!E12</f>
        <v>9500</v>
      </c>
      <c r="I12" s="17">
        <f>'отчет_1'!F12</f>
        <v>4051.18</v>
      </c>
      <c r="J12" s="20">
        <f>'отчет_1'!G12</f>
        <v>561</v>
      </c>
      <c r="K12" s="19">
        <f t="array" ref="K12">IFERROR(INDEX('отчет_2'!J:J, MATCH(B12, 'отчет_2'!L:L, 0)), "")</f>
        <v>45579.49719</v>
      </c>
      <c r="L12" s="2" t="str">
        <f t="array" ref="L12">IFERROR(INDEX('отчет_2'!K:K, MATCH(B12, 'отчет_2'!L:L, 0)), "")</f>
        <v>\N</v>
      </c>
      <c r="M12" s="2" t="str">
        <f>IF(AND(C12&lt;&gt;"Не найден", COUNTIF('цессия'!B:B, C12)&gt;0), "Да", "")</f>
        <v/>
      </c>
      <c r="N12" s="2" t="str">
        <f t="shared" si="1"/>
        <v/>
      </c>
      <c r="O12" s="2" t="str">
        <f t="shared" si="2"/>
        <v/>
      </c>
      <c r="P12" s="2">
        <f t="shared" si="3"/>
        <v>11</v>
      </c>
    </row>
    <row r="13">
      <c r="A13" s="23">
        <f>'отчет_1'!A13</f>
        <v>12</v>
      </c>
      <c r="B13" s="2" t="str">
        <f>'отчет_1'!B13</f>
        <v>012728</v>
      </c>
      <c r="C13" s="2">
        <f t="array" ref="C13">IFERROR(INDEX('отчет_2'!B:B, MATCH(B13, 'отчет_2'!L:L, 0)), "Не найден")</f>
        <v>38081</v>
      </c>
      <c r="D13" s="2" t="str">
        <f t="array" ref="D13">IFERROR(INDEX('отчет_2'!E:E, MATCH(B13, 'отчет_2'!L:L, 0)), "")</f>
        <v>Онлайн</v>
      </c>
      <c r="E13" s="21">
        <f>'отчет_1'!C13</f>
        <v>45164</v>
      </c>
      <c r="F13" s="17">
        <f>'отчет_1'!D13</f>
        <v>9900</v>
      </c>
      <c r="G13" s="2" t="str">
        <f t="array" ref="G13">IFERROR(INDEX('отчет_2'!I:I, MATCH(B13, 'отчет_2'!L:L, 0)), "")</f>
        <v>COLLECTOR</v>
      </c>
      <c r="H13" s="17">
        <f>'отчет_1'!E13</f>
        <v>8655.17</v>
      </c>
      <c r="I13" s="17">
        <f>'отчет_1'!F13</f>
        <v>3112.94</v>
      </c>
      <c r="J13" s="20">
        <f>'отчет_1'!G13</f>
        <v>495</v>
      </c>
      <c r="K13" s="19">
        <f t="array" ref="K13">IFERROR(INDEX('отчет_2'!J:J, MATCH(B13, 'отчет_2'!L:L, 0)), "")</f>
        <v>45604.59887</v>
      </c>
      <c r="L13" s="2">
        <f t="array" ref="L13">IFERROR(INDEX('отчет_2'!K:K, MATCH(B13, 'отчет_2'!L:L, 0)), "")</f>
        <v>2353.63</v>
      </c>
      <c r="M13" s="2" t="str">
        <f>IF(AND(C13&lt;&gt;"Не найден", COUNTIF('цессия'!B:B, C13)&gt;0), "Да", "")</f>
        <v/>
      </c>
      <c r="N13" s="2" t="str">
        <f t="shared" si="1"/>
        <v/>
      </c>
      <c r="O13" s="2" t="str">
        <f t="shared" si="2"/>
        <v/>
      </c>
      <c r="P13" s="2">
        <f t="shared" si="3"/>
        <v>12</v>
      </c>
    </row>
    <row r="14">
      <c r="A14" s="23">
        <f>'отчет_1'!A14</f>
        <v>13</v>
      </c>
      <c r="B14" s="2" t="str">
        <f>'отчет_1'!B14</f>
        <v>023629</v>
      </c>
      <c r="C14" s="2">
        <f t="array" ref="C14">IFERROR(INDEX('отчет_2'!B:B, MATCH(B14, 'отчет_2'!L:L, 0)), "Не найден")</f>
        <v>70784</v>
      </c>
      <c r="D14" s="2" t="str">
        <f t="array" ref="D14">IFERROR(INDEX('отчет_2'!E:E, MATCH(B14, 'отчет_2'!L:L, 0)), "")</f>
        <v>Онлайн</v>
      </c>
      <c r="E14" s="21">
        <f>'отчет_1'!C14</f>
        <v>45237</v>
      </c>
      <c r="F14" s="17">
        <f>'отчет_1'!D14</f>
        <v>9900</v>
      </c>
      <c r="G14" s="2" t="str">
        <f t="array" ref="G14">IFERROR(INDEX('отчет_2'!I:I, MATCH(B14, 'отчет_2'!L:L, 0)), "")</f>
        <v>COLLECTOR</v>
      </c>
      <c r="H14" s="17">
        <f>'отчет_1'!E14</f>
        <v>9900</v>
      </c>
      <c r="I14" s="17">
        <f>'отчет_1'!F14</f>
        <v>4221.74</v>
      </c>
      <c r="J14" s="20">
        <f>'отчет_1'!G14</f>
        <v>436</v>
      </c>
      <c r="K14" s="19">
        <f t="array" ref="K14">IFERROR(INDEX('отчет_2'!J:J, MATCH(B14, 'отчет_2'!L:L, 0)), "")</f>
        <v>45568.52747</v>
      </c>
      <c r="L14" s="2" t="str">
        <f t="array" ref="L14">IFERROR(INDEX('отчет_2'!K:K, MATCH(B14, 'отчет_2'!L:L, 0)), "")</f>
        <v>\N</v>
      </c>
      <c r="M14" s="2" t="str">
        <f>IF(AND(C14&lt;&gt;"Не найден", COUNTIF('цессия'!B:B, C14)&gt;0), "Да", "")</f>
        <v>Да</v>
      </c>
      <c r="N14" s="2" t="str">
        <f t="shared" si="1"/>
        <v/>
      </c>
      <c r="O14" s="2" t="str">
        <f t="shared" si="2"/>
        <v>Да</v>
      </c>
      <c r="P14" s="2" t="str">
        <f t="shared" si="3"/>
        <v/>
      </c>
    </row>
    <row r="15">
      <c r="A15" s="23">
        <f>'отчет_1'!A15</f>
        <v>14</v>
      </c>
      <c r="B15" s="2" t="str">
        <f>'отчет_1'!B15</f>
        <v>026146</v>
      </c>
      <c r="C15" s="2">
        <f t="array" ref="C15">IFERROR(INDEX('отчет_2'!B:B, MATCH(B15, 'отчет_2'!L:L, 0)), "Не найден")</f>
        <v>78335</v>
      </c>
      <c r="D15" s="2" t="str">
        <f t="array" ref="D15">IFERROR(INDEX('отчет_2'!E:E, MATCH(B15, 'отчет_2'!L:L, 0)), "")</f>
        <v>Онлайн</v>
      </c>
      <c r="E15" s="21">
        <f>'отчет_1'!C15</f>
        <v>45249</v>
      </c>
      <c r="F15" s="17">
        <f>'отчет_1'!D15</f>
        <v>9900</v>
      </c>
      <c r="G15" s="2" t="str">
        <f t="array" ref="G15">IFERROR(INDEX('отчет_2'!I:I, MATCH(B15, 'отчет_2'!L:L, 0)), "")</f>
        <v>COLLECTOR</v>
      </c>
      <c r="H15" s="17">
        <f>'отчет_1'!E15</f>
        <v>4660.48</v>
      </c>
      <c r="I15" s="17">
        <f>'отчет_1'!F15</f>
        <v>0</v>
      </c>
      <c r="J15" s="20">
        <f>'отчет_1'!G15</f>
        <v>382</v>
      </c>
      <c r="K15" s="19">
        <f t="array" ref="K15">IFERROR(INDEX('отчет_2'!J:J, MATCH(B15, 'отчет_2'!L:L, 0)), "")</f>
        <v>45568.55196</v>
      </c>
      <c r="L15" s="2">
        <f t="array" ref="L15">IFERROR(INDEX('отчет_2'!K:K, MATCH(B15, 'отчет_2'!L:L, 0)), "")</f>
        <v>2400</v>
      </c>
      <c r="M15" s="2" t="str">
        <f>IF(AND(C15&lt;&gt;"Не найден", COUNTIF('цессия'!B:B, C15)&gt;0), "Да", "")</f>
        <v>Да</v>
      </c>
      <c r="N15" s="2" t="str">
        <f t="shared" si="1"/>
        <v/>
      </c>
      <c r="O15" s="2" t="str">
        <f t="shared" si="2"/>
        <v>Да</v>
      </c>
      <c r="P15" s="2" t="str">
        <f t="shared" si="3"/>
        <v/>
      </c>
    </row>
    <row r="16">
      <c r="A16" s="23">
        <f>'отчет_1'!A16</f>
        <v>15</v>
      </c>
      <c r="B16" s="2" t="str">
        <f>'отчет_1'!B16</f>
        <v>027112</v>
      </c>
      <c r="C16" s="2">
        <f t="array" ref="C16">IFERROR(INDEX('отчет_2'!B:B, MATCH(B16, 'отчет_2'!L:L, 0)), "Не найден")</f>
        <v>81233</v>
      </c>
      <c r="D16" s="2" t="str">
        <f t="array" ref="D16">IFERROR(INDEX('отчет_2'!E:E, MATCH(B16, 'отчет_2'!L:L, 0)), "")</f>
        <v>Онлайн</v>
      </c>
      <c r="E16" s="21">
        <f>'отчет_1'!C16</f>
        <v>45253</v>
      </c>
      <c r="F16" s="17">
        <f>'отчет_1'!D16</f>
        <v>9900</v>
      </c>
      <c r="G16" s="2" t="str">
        <f t="array" ref="G16">IFERROR(INDEX('отчет_2'!I:I, MATCH(B16, 'отчет_2'!L:L, 0)), "")</f>
        <v>COLLECTOR</v>
      </c>
      <c r="H16" s="17">
        <f>'отчет_1'!E16</f>
        <v>9900</v>
      </c>
      <c r="I16" s="17">
        <f>'отчет_1'!F16</f>
        <v>4221.74</v>
      </c>
      <c r="J16" s="20">
        <f>'отчет_1'!G16</f>
        <v>420</v>
      </c>
      <c r="K16" s="19">
        <f t="array" ref="K16">IFERROR(INDEX('отчет_2'!J:J, MATCH(B16, 'отчет_2'!L:L, 0)), "")</f>
        <v>45568.52747</v>
      </c>
      <c r="L16" s="2" t="str">
        <f t="array" ref="L16">IFERROR(INDEX('отчет_2'!K:K, MATCH(B16, 'отчет_2'!L:L, 0)), "")</f>
        <v>\N</v>
      </c>
      <c r="M16" s="2" t="str">
        <f>IF(AND(C16&lt;&gt;"Не найден", COUNTIF('цессия'!B:B, C16)&gt;0), "Да", "")</f>
        <v>Да</v>
      </c>
      <c r="N16" s="2" t="str">
        <f t="shared" si="1"/>
        <v/>
      </c>
      <c r="O16" s="2" t="str">
        <f t="shared" si="2"/>
        <v>Да</v>
      </c>
      <c r="P16" s="2" t="str">
        <f t="shared" si="3"/>
        <v/>
      </c>
    </row>
    <row r="17">
      <c r="A17" s="23">
        <f>'отчет_1'!A17</f>
        <v>16</v>
      </c>
      <c r="B17" s="2" t="str">
        <f>'отчет_1'!B17</f>
        <v>029454</v>
      </c>
      <c r="C17" s="2">
        <f t="array" ref="C17">IFERROR(INDEX('отчет_2'!B:B, MATCH(B17, 'отчет_2'!L:L, 0)), "Не найден")</f>
        <v>88259</v>
      </c>
      <c r="D17" s="2" t="str">
        <f t="array" ref="D17">IFERROR(INDEX('отчет_2'!E:E, MATCH(B17, 'отчет_2'!L:L, 0)), "")</f>
        <v>Онлайн</v>
      </c>
      <c r="E17" s="21">
        <f>'отчет_1'!C17</f>
        <v>45265</v>
      </c>
      <c r="F17" s="17">
        <f>'отчет_1'!D17</f>
        <v>9900</v>
      </c>
      <c r="G17" s="2" t="str">
        <f t="array" ref="G17">IFERROR(INDEX('отчет_2'!I:I, MATCH(B17, 'отчет_2'!L:L, 0)), "")</f>
        <v>COLLECTOR</v>
      </c>
      <c r="H17" s="17">
        <f>'отчет_1'!E17</f>
        <v>8655.17</v>
      </c>
      <c r="I17" s="17">
        <f>'отчет_1'!F17</f>
        <v>3112.94</v>
      </c>
      <c r="J17" s="20">
        <f>'отчет_1'!G17</f>
        <v>394</v>
      </c>
      <c r="K17" s="19">
        <f t="array" ref="K17">IFERROR(INDEX('отчет_2'!J:J, MATCH(B17, 'отчет_2'!L:L, 0)), "")</f>
        <v>45568.52747</v>
      </c>
      <c r="L17" s="2">
        <f t="array" ref="L17">IFERROR(INDEX('отчет_2'!K:K, MATCH(B17, 'отчет_2'!L:L, 0)), "")</f>
        <v>2353.63</v>
      </c>
      <c r="M17" s="2" t="str">
        <f>IF(AND(C17&lt;&gt;"Не найден", COUNTIF('цессия'!B:B, C17)&gt;0), "Да", "")</f>
        <v>Да</v>
      </c>
      <c r="N17" s="2" t="str">
        <f t="shared" si="1"/>
        <v/>
      </c>
      <c r="O17" s="2" t="str">
        <f t="shared" si="2"/>
        <v>Да</v>
      </c>
      <c r="P17" s="2" t="str">
        <f t="shared" si="3"/>
        <v/>
      </c>
    </row>
    <row r="18">
      <c r="A18" s="23">
        <f>'отчет_1'!A18</f>
        <v>17</v>
      </c>
      <c r="B18" s="2" t="str">
        <f>'отчет_1'!B18</f>
        <v>035084</v>
      </c>
      <c r="C18" s="2">
        <f t="array" ref="C18">IFERROR(INDEX('отчет_2'!B:B, MATCH(B18, 'отчет_2'!L:L, 0)), "Не найден")</f>
        <v>104036</v>
      </c>
      <c r="D18" s="2" t="str">
        <f t="array" ref="D18">IFERROR(INDEX('отчет_2'!E:E, MATCH(B18, 'отчет_2'!L:L, 0)), "")</f>
        <v>Онлайн</v>
      </c>
      <c r="E18" s="21">
        <f>'отчет_1'!C18</f>
        <v>45295</v>
      </c>
      <c r="F18" s="17">
        <f>'отчет_1'!D18</f>
        <v>9900</v>
      </c>
      <c r="G18" s="2" t="str">
        <f t="array" ref="G18">IFERROR(INDEX('отчет_2'!I:I, MATCH(B18, 'отчет_2'!L:L, 0)), "")</f>
        <v>COLLECTOR</v>
      </c>
      <c r="H18" s="17">
        <f>'отчет_1'!E18</f>
        <v>7270.92</v>
      </c>
      <c r="I18" s="17">
        <f>'отчет_1'!F18</f>
        <v>2143.56</v>
      </c>
      <c r="J18" s="20">
        <f>'отчет_1'!G18</f>
        <v>350</v>
      </c>
      <c r="K18" s="19">
        <f t="array" ref="K18">IFERROR(INDEX('отчет_2'!J:J, MATCH(B18, 'отчет_2'!L:L, 0)), "")</f>
        <v>45568.55196</v>
      </c>
      <c r="L18" s="2">
        <f t="array" ref="L18">IFERROR(INDEX('отчет_2'!K:K, MATCH(B18, 'отчет_2'!L:L, 0)), "")</f>
        <v>2347.26</v>
      </c>
      <c r="M18" s="2" t="str">
        <f>IF(AND(C18&lt;&gt;"Не найден", COUNTIF('цессия'!B:B, C18)&gt;0), "Да", "")</f>
        <v>Да</v>
      </c>
      <c r="N18" s="2" t="str">
        <f t="shared" si="1"/>
        <v/>
      </c>
      <c r="O18" s="2" t="str">
        <f t="shared" si="2"/>
        <v>Да</v>
      </c>
      <c r="P18" s="2" t="str">
        <f t="shared" si="3"/>
        <v/>
      </c>
    </row>
    <row r="19">
      <c r="A19" s="23">
        <f>'отчет_1'!A19</f>
        <v>18</v>
      </c>
      <c r="B19" s="2" t="str">
        <f>'отчет_1'!B19</f>
        <v>037654</v>
      </c>
      <c r="C19" s="2">
        <f t="array" ref="C19">IFERROR(INDEX('отчет_2'!B:B, MATCH(B19, 'отчет_2'!L:L, 0)), "Не найден")</f>
        <v>109897</v>
      </c>
      <c r="D19" s="2" t="str">
        <f t="array" ref="D19">IFERROR(INDEX('отчет_2'!E:E, MATCH(B19, 'отчет_2'!L:L, 0)), "")</f>
        <v>Онлайн</v>
      </c>
      <c r="E19" s="21">
        <f>'отчет_1'!C19</f>
        <v>45306</v>
      </c>
      <c r="F19" s="17">
        <f>'отчет_1'!D19</f>
        <v>9900</v>
      </c>
      <c r="G19" s="2" t="str">
        <f t="array" ref="G19">IFERROR(INDEX('отчет_2'!I:I, MATCH(B19, 'отчет_2'!L:L, 0)), "")</f>
        <v>COLLECTOR</v>
      </c>
      <c r="H19" s="17">
        <f>'отчет_1'!E19</f>
        <v>7270.92</v>
      </c>
      <c r="I19" s="17">
        <f>'отчет_1'!F19</f>
        <v>2143.56</v>
      </c>
      <c r="J19" s="20">
        <f>'отчет_1'!G19</f>
        <v>339</v>
      </c>
      <c r="K19" s="19">
        <f t="array" ref="K19">IFERROR(INDEX('отчет_2'!J:J, MATCH(B19, 'отчет_2'!L:L, 0)), "")</f>
        <v>45568.55196</v>
      </c>
      <c r="L19" s="2">
        <f t="array" ref="L19">IFERROR(INDEX('отчет_2'!K:K, MATCH(B19, 'отчет_2'!L:L, 0)), "")</f>
        <v>2353.63</v>
      </c>
      <c r="M19" s="2" t="str">
        <f>IF(AND(C19&lt;&gt;"Не найден", COUNTIF('цессия'!B:B, C19)&gt;0), "Да", "")</f>
        <v>Да</v>
      </c>
      <c r="N19" s="2" t="str">
        <f t="shared" si="1"/>
        <v/>
      </c>
      <c r="O19" s="2" t="str">
        <f t="shared" si="2"/>
        <v>Да</v>
      </c>
      <c r="P19" s="2" t="str">
        <f t="shared" si="3"/>
        <v/>
      </c>
    </row>
    <row r="20">
      <c r="A20" s="23">
        <f>'отчет_1'!A20</f>
        <v>19</v>
      </c>
      <c r="B20" s="2" t="str">
        <f>'отчет_1'!B20</f>
        <v>039952</v>
      </c>
      <c r="C20" s="2">
        <f t="array" ref="C20">IFERROR(INDEX('отчет_2'!B:B, MATCH(B20, 'отчет_2'!L:L, 0)), "Не найден")</f>
        <v>116791</v>
      </c>
      <c r="D20" s="2" t="str">
        <f t="array" ref="D20">IFERROR(INDEX('отчет_2'!E:E, MATCH(B20, 'отчет_2'!L:L, 0)), "")</f>
        <v>Онлайн</v>
      </c>
      <c r="E20" s="21">
        <f>'отчет_1'!C20</f>
        <v>45316</v>
      </c>
      <c r="F20" s="17">
        <f>'отчет_1'!D20</f>
        <v>9900</v>
      </c>
      <c r="G20" s="2" t="str">
        <f t="array" ref="G20">IFERROR(INDEX('отчет_2'!I:I, MATCH(B20, 'отчет_2'!L:L, 0)), "")</f>
        <v>COLLECTOR</v>
      </c>
      <c r="H20" s="17">
        <f>'отчет_1'!E20</f>
        <v>8655.17</v>
      </c>
      <c r="I20" s="17">
        <f>'отчет_1'!F20</f>
        <v>3112.94</v>
      </c>
      <c r="J20" s="20">
        <f>'отчет_1'!G20</f>
        <v>343</v>
      </c>
      <c r="K20" s="19">
        <f t="array" ref="K20">IFERROR(INDEX('отчет_2'!J:J, MATCH(B20, 'отчет_2'!L:L, 0)), "")</f>
        <v>45568.55196</v>
      </c>
      <c r="L20" s="2">
        <f t="array" ref="L20">IFERROR(INDEX('отчет_2'!K:K, MATCH(B20, 'отчет_2'!L:L, 0)), "")</f>
        <v>2353.63</v>
      </c>
      <c r="M20" s="2" t="str">
        <f>IF(AND(C20&lt;&gt;"Не найден", COUNTIF('цессия'!B:B, C20)&gt;0), "Да", "")</f>
        <v>Да</v>
      </c>
      <c r="N20" s="2" t="str">
        <f t="shared" si="1"/>
        <v/>
      </c>
      <c r="O20" s="2" t="str">
        <f t="shared" si="2"/>
        <v>Да</v>
      </c>
      <c r="P20" s="2" t="str">
        <f t="shared" si="3"/>
        <v/>
      </c>
    </row>
    <row r="21">
      <c r="A21" s="23">
        <f>'отчет_1'!A21</f>
        <v>20</v>
      </c>
      <c r="B21" s="2" t="str">
        <f>'отчет_1'!B21</f>
        <v>042997</v>
      </c>
      <c r="C21" s="2">
        <f t="array" ref="C21">IFERROR(INDEX('отчет_2'!B:B, MATCH(B21, 'отчет_2'!L:L, 0)), "Не найден")</f>
        <v>125922</v>
      </c>
      <c r="D21" s="2" t="str">
        <f t="array" ref="D21">IFERROR(INDEX('отчет_2'!E:E, MATCH(B21, 'отчет_2'!L:L, 0)), "")</f>
        <v>Онлайн</v>
      </c>
      <c r="E21" s="21">
        <f>'отчет_1'!C21</f>
        <v>45330</v>
      </c>
      <c r="F21" s="17">
        <f>'отчет_1'!D21</f>
        <v>13300</v>
      </c>
      <c r="G21" s="2" t="str">
        <f t="array" ref="G21">IFERROR(INDEX('отчет_2'!I:I, MATCH(B21, 'отчет_2'!L:L, 0)), "")</f>
        <v>COLLECTOR</v>
      </c>
      <c r="H21" s="17">
        <f>'отчет_1'!E21</f>
        <v>11627.66</v>
      </c>
      <c r="I21" s="17">
        <f>'отчет_1'!F21</f>
        <v>4182</v>
      </c>
      <c r="J21" s="20">
        <f>'отчет_1'!G21</f>
        <v>329</v>
      </c>
      <c r="K21" s="19">
        <f t="array" ref="K21">IFERROR(INDEX('отчет_2'!J:J, MATCH(B21, 'отчет_2'!L:L, 0)), "")</f>
        <v>45568.55196</v>
      </c>
      <c r="L21" s="2">
        <f t="array" ref="L21">IFERROR(INDEX('отчет_2'!K:K, MATCH(B21, 'отчет_2'!L:L, 0)), "")</f>
        <v>2000</v>
      </c>
      <c r="M21" s="2" t="str">
        <f>IF(AND(C21&lt;&gt;"Не найден", COUNTIF('цессия'!B:B, C21)&gt;0), "Да", "")</f>
        <v>Да</v>
      </c>
      <c r="N21" s="2" t="str">
        <f t="shared" si="1"/>
        <v/>
      </c>
      <c r="O21" s="2" t="str">
        <f t="shared" si="2"/>
        <v>Да</v>
      </c>
      <c r="P21" s="2" t="str">
        <f t="shared" si="3"/>
        <v/>
      </c>
    </row>
    <row r="22">
      <c r="A22" s="23">
        <f>'отчет_1'!A22</f>
        <v>21</v>
      </c>
      <c r="B22" s="2" t="str">
        <f>'отчет_1'!B22</f>
        <v>070431</v>
      </c>
      <c r="C22" s="2">
        <f t="array" ref="C22">IFERROR(INDEX('отчет_2'!B:B, MATCH(B22, 'отчет_2'!L:L, 0)), "Не найден")</f>
        <v>208219</v>
      </c>
      <c r="D22" s="2" t="str">
        <f t="array" ref="D22">IFERROR(INDEX('отчет_2'!E:E, MATCH(B22, 'отчет_2'!L:L, 0)), "")</f>
        <v>Онлайн</v>
      </c>
      <c r="E22" s="21">
        <f>'отчет_1'!C22</f>
        <v>45465</v>
      </c>
      <c r="F22" s="17">
        <f>'отчет_1'!D22</f>
        <v>6000</v>
      </c>
      <c r="G22" s="2" t="str">
        <f t="array" ref="G22">IFERROR(INDEX('отчет_2'!I:I, MATCH(B22, 'отчет_2'!L:L, 0)), "")</f>
        <v>ACTIVE_SB</v>
      </c>
      <c r="H22" s="17">
        <f>'отчет_1'!E22</f>
        <v>6000</v>
      </c>
      <c r="I22" s="17">
        <f>'отчет_1'!F22</f>
        <v>2889.34</v>
      </c>
      <c r="J22" s="20">
        <f>'отчет_1'!G22</f>
        <v>208</v>
      </c>
      <c r="K22" s="19">
        <f t="array" ref="K22">IFERROR(INDEX('отчет_2'!J:J, MATCH(B22, 'отчет_2'!L:L, 0)), "")</f>
        <v>45559.95833</v>
      </c>
      <c r="L22" s="2">
        <f t="array" ref="L22">IFERROR(INDEX('отчет_2'!K:K, MATCH(B22, 'отчет_2'!L:L, 0)), "")</f>
        <v>500</v>
      </c>
      <c r="M22" s="2" t="str">
        <f>IF(AND(C22&lt;&gt;"Не найден", COUNTIF('цессия'!B:B, C22)&gt;0), "Да", "")</f>
        <v/>
      </c>
      <c r="N22" s="2" t="str">
        <f t="shared" si="1"/>
        <v/>
      </c>
      <c r="O22" s="2" t="str">
        <f t="shared" si="2"/>
        <v/>
      </c>
      <c r="P22" s="2">
        <f t="shared" si="3"/>
        <v>5</v>
      </c>
    </row>
    <row r="23">
      <c r="A23" s="23">
        <f>'отчет_1'!A23</f>
        <v>22</v>
      </c>
      <c r="B23" s="2" t="str">
        <f>'отчет_1'!B23</f>
        <v>068701</v>
      </c>
      <c r="C23" s="2">
        <f t="array" ref="C23">IFERROR(INDEX('отчет_2'!B:B, MATCH(B23, 'отчет_2'!L:L, 0)), "Не найден")</f>
        <v>203029</v>
      </c>
      <c r="D23" s="2" t="str">
        <f t="array" ref="D23">IFERROR(INDEX('отчет_2'!E:E, MATCH(B23, 'отчет_2'!L:L, 0)), "")</f>
        <v>Онлайн</v>
      </c>
      <c r="E23" s="21">
        <f>'отчет_1'!C23</f>
        <v>45457</v>
      </c>
      <c r="F23" s="17">
        <f>'отчет_1'!D23</f>
        <v>9900</v>
      </c>
      <c r="G23" s="2" t="str">
        <f t="array" ref="G23">IFERROR(INDEX('отчет_2'!I:I, MATCH(B23, 'отчет_2'!L:L, 0)), "")</f>
        <v>DELINQUENT</v>
      </c>
      <c r="H23" s="17">
        <f>'отчет_1'!E23</f>
        <v>9900</v>
      </c>
      <c r="I23" s="17">
        <f>'отчет_1'!F23</f>
        <v>4166.08</v>
      </c>
      <c r="J23" s="20">
        <f>'отчет_1'!G23</f>
        <v>216</v>
      </c>
      <c r="K23" s="19">
        <f t="array" ref="K23">IFERROR(INDEX('отчет_2'!J:J, MATCH(B23, 'отчет_2'!L:L, 0)), "")</f>
        <v>45472</v>
      </c>
      <c r="L23" s="2">
        <f t="array" ref="L23">IFERROR(INDEX('отчет_2'!K:K, MATCH(B23, 'отчет_2'!L:L, 0)), "")</f>
        <v>50</v>
      </c>
      <c r="M23" s="2" t="str">
        <f>IF(AND(C23&lt;&gt;"Не найден", COUNTIF('цессия'!B:B, C23)&gt;0), "Да", "")</f>
        <v/>
      </c>
      <c r="N23" s="2" t="str">
        <f t="shared" si="1"/>
        <v/>
      </c>
      <c r="O23" s="2" t="str">
        <f t="shared" si="2"/>
        <v/>
      </c>
      <c r="P23" s="2">
        <f t="shared" si="3"/>
        <v>6</v>
      </c>
    </row>
    <row r="24">
      <c r="A24" s="24" t="str">
        <f>'отчет_1'!A24</f>
        <v/>
      </c>
      <c r="K24" s="19"/>
    </row>
    <row r="25">
      <c r="K25" s="19"/>
    </row>
    <row r="26">
      <c r="K26" s="19"/>
    </row>
    <row r="27">
      <c r="K27" s="19"/>
    </row>
    <row r="28">
      <c r="K28" s="19"/>
    </row>
    <row r="29">
      <c r="K29" s="19"/>
    </row>
    <row r="30">
      <c r="K30" s="19"/>
    </row>
    <row r="31">
      <c r="K31" s="19"/>
    </row>
    <row r="32">
      <c r="K32" s="19"/>
    </row>
    <row r="33">
      <c r="K33" s="19"/>
    </row>
    <row r="34">
      <c r="K34" s="19"/>
    </row>
    <row r="35">
      <c r="K35" s="19"/>
    </row>
    <row r="36">
      <c r="K36" s="19"/>
    </row>
    <row r="37">
      <c r="K37" s="19"/>
    </row>
    <row r="38">
      <c r="K38" s="19"/>
    </row>
    <row r="39">
      <c r="K39" s="19"/>
    </row>
    <row r="40">
      <c r="K40" s="19"/>
    </row>
    <row r="41">
      <c r="K41" s="19"/>
    </row>
    <row r="42">
      <c r="K42" s="19"/>
    </row>
    <row r="43">
      <c r="K43" s="19"/>
    </row>
    <row r="44">
      <c r="K44" s="19"/>
    </row>
    <row r="45">
      <c r="K45" s="19"/>
    </row>
    <row r="46">
      <c r="K46" s="19"/>
    </row>
    <row r="47">
      <c r="K47" s="19"/>
    </row>
    <row r="48">
      <c r="K48" s="19"/>
    </row>
    <row r="49">
      <c r="K49" s="19"/>
    </row>
    <row r="50">
      <c r="K50" s="19"/>
    </row>
    <row r="51">
      <c r="K51" s="19"/>
    </row>
    <row r="52">
      <c r="K52" s="19"/>
    </row>
    <row r="53">
      <c r="K53" s="19"/>
    </row>
    <row r="54">
      <c r="K54" s="19"/>
    </row>
    <row r="55">
      <c r="K55" s="19"/>
    </row>
    <row r="56">
      <c r="K56" s="19"/>
    </row>
    <row r="57">
      <c r="K57" s="19"/>
    </row>
    <row r="58">
      <c r="K58" s="19"/>
    </row>
    <row r="59">
      <c r="K59" s="19"/>
    </row>
    <row r="60">
      <c r="K60" s="19"/>
    </row>
    <row r="61">
      <c r="K61" s="19"/>
    </row>
    <row r="62">
      <c r="K62" s="19"/>
    </row>
    <row r="63">
      <c r="K63" s="19"/>
    </row>
    <row r="64">
      <c r="K64" s="19"/>
    </row>
    <row r="65">
      <c r="K65" s="19"/>
    </row>
    <row r="66">
      <c r="K66" s="19"/>
    </row>
    <row r="67">
      <c r="K67" s="19"/>
    </row>
    <row r="68">
      <c r="K68" s="19"/>
    </row>
    <row r="69">
      <c r="K69" s="19"/>
    </row>
    <row r="70">
      <c r="K70" s="19"/>
    </row>
    <row r="71">
      <c r="K71" s="19"/>
    </row>
    <row r="72">
      <c r="K72" s="19"/>
    </row>
    <row r="73">
      <c r="K73" s="19"/>
    </row>
    <row r="74">
      <c r="K74" s="19"/>
    </row>
    <row r="75">
      <c r="K75" s="19"/>
    </row>
    <row r="76">
      <c r="K76" s="19"/>
    </row>
    <row r="77">
      <c r="K77" s="19"/>
    </row>
    <row r="78">
      <c r="K78" s="19"/>
    </row>
    <row r="79">
      <c r="K79" s="19"/>
    </row>
    <row r="80">
      <c r="K80" s="19"/>
    </row>
    <row r="81">
      <c r="K81" s="19"/>
    </row>
    <row r="82">
      <c r="K82" s="19"/>
    </row>
    <row r="83">
      <c r="K83" s="19"/>
    </row>
    <row r="84">
      <c r="K84" s="19"/>
    </row>
    <row r="85">
      <c r="K85" s="19"/>
    </row>
    <row r="86">
      <c r="K86" s="19"/>
    </row>
    <row r="87">
      <c r="K87" s="19"/>
    </row>
    <row r="88">
      <c r="K88" s="19"/>
    </row>
    <row r="89">
      <c r="K89" s="19"/>
    </row>
    <row r="90">
      <c r="K90" s="19"/>
    </row>
    <row r="91">
      <c r="K91" s="19"/>
    </row>
    <row r="92">
      <c r="K92" s="19"/>
    </row>
    <row r="93">
      <c r="K93" s="19"/>
    </row>
    <row r="94">
      <c r="K94" s="19"/>
    </row>
    <row r="95">
      <c r="K95" s="19"/>
    </row>
    <row r="96">
      <c r="K96" s="19"/>
    </row>
    <row r="97">
      <c r="K97" s="19"/>
    </row>
    <row r="98">
      <c r="K98" s="19"/>
    </row>
    <row r="99">
      <c r="K99" s="19"/>
    </row>
    <row r="100">
      <c r="K100" s="19"/>
    </row>
    <row r="101">
      <c r="K101" s="19"/>
    </row>
    <row r="102">
      <c r="K102" s="19"/>
    </row>
    <row r="103">
      <c r="K103" s="19"/>
    </row>
    <row r="104">
      <c r="K104" s="19"/>
    </row>
    <row r="105">
      <c r="K105" s="19"/>
    </row>
    <row r="106">
      <c r="K106" s="19"/>
    </row>
    <row r="107">
      <c r="K107" s="19"/>
    </row>
    <row r="108">
      <c r="K108" s="19"/>
    </row>
    <row r="109">
      <c r="K109" s="19"/>
    </row>
    <row r="110">
      <c r="K110" s="19"/>
    </row>
    <row r="111">
      <c r="K111" s="19"/>
    </row>
    <row r="112">
      <c r="K112" s="19"/>
    </row>
    <row r="113">
      <c r="K113" s="19"/>
    </row>
    <row r="114">
      <c r="K114" s="19"/>
    </row>
    <row r="115">
      <c r="K115" s="19"/>
    </row>
    <row r="116">
      <c r="K116" s="19"/>
    </row>
    <row r="117">
      <c r="K117" s="19"/>
    </row>
    <row r="118">
      <c r="K118" s="19"/>
    </row>
    <row r="119">
      <c r="K119" s="19"/>
    </row>
    <row r="120">
      <c r="K120" s="19"/>
    </row>
    <row r="121">
      <c r="K121" s="19"/>
    </row>
    <row r="122">
      <c r="K122" s="19"/>
    </row>
    <row r="123">
      <c r="K123" s="19"/>
    </row>
    <row r="124">
      <c r="K124" s="19"/>
    </row>
    <row r="125">
      <c r="K125" s="19"/>
    </row>
    <row r="126">
      <c r="K126" s="19"/>
    </row>
    <row r="127">
      <c r="K127" s="19"/>
    </row>
    <row r="128">
      <c r="K128" s="19"/>
    </row>
    <row r="129">
      <c r="K129" s="19"/>
    </row>
    <row r="130">
      <c r="K130" s="19"/>
    </row>
    <row r="131">
      <c r="K131" s="19"/>
    </row>
    <row r="132">
      <c r="K132" s="19"/>
    </row>
    <row r="133">
      <c r="K133" s="19"/>
    </row>
    <row r="134">
      <c r="K134" s="19"/>
    </row>
    <row r="135">
      <c r="K135" s="19"/>
    </row>
    <row r="136">
      <c r="K136" s="19"/>
    </row>
    <row r="137">
      <c r="K137" s="19"/>
    </row>
    <row r="138">
      <c r="K138" s="19"/>
    </row>
    <row r="139">
      <c r="K139" s="19"/>
    </row>
    <row r="140">
      <c r="K140" s="19"/>
    </row>
    <row r="141">
      <c r="K141" s="19"/>
    </row>
    <row r="142">
      <c r="K142" s="19"/>
    </row>
    <row r="143">
      <c r="K143" s="19"/>
    </row>
    <row r="144">
      <c r="K144" s="19"/>
    </row>
    <row r="145">
      <c r="K145" s="19"/>
    </row>
    <row r="146">
      <c r="K146" s="19"/>
    </row>
    <row r="147">
      <c r="K147" s="19"/>
    </row>
    <row r="148">
      <c r="K148" s="19"/>
    </row>
    <row r="149">
      <c r="K149" s="19"/>
    </row>
    <row r="150">
      <c r="K150" s="19"/>
    </row>
    <row r="151">
      <c r="K151" s="19"/>
    </row>
    <row r="152">
      <c r="K152" s="19"/>
    </row>
    <row r="153">
      <c r="K153" s="19"/>
    </row>
    <row r="154">
      <c r="K154" s="19"/>
    </row>
    <row r="155">
      <c r="K155" s="19"/>
    </row>
    <row r="156">
      <c r="K156" s="19"/>
    </row>
    <row r="157">
      <c r="K157" s="19"/>
    </row>
    <row r="158">
      <c r="K158" s="19"/>
    </row>
    <row r="159">
      <c r="K159" s="19"/>
    </row>
    <row r="160">
      <c r="K160" s="19"/>
    </row>
    <row r="161">
      <c r="K161" s="19"/>
    </row>
    <row r="162">
      <c r="K162" s="19"/>
    </row>
    <row r="163">
      <c r="K163" s="19"/>
    </row>
    <row r="164">
      <c r="K164" s="19"/>
    </row>
    <row r="165">
      <c r="K165" s="19"/>
    </row>
    <row r="166">
      <c r="K166" s="19"/>
    </row>
    <row r="167">
      <c r="K167" s="19"/>
    </row>
    <row r="168">
      <c r="K168" s="19"/>
    </row>
    <row r="169">
      <c r="K169" s="19"/>
    </row>
    <row r="170">
      <c r="K170" s="19"/>
    </row>
    <row r="171">
      <c r="K171" s="19"/>
    </row>
    <row r="172">
      <c r="K172" s="19"/>
    </row>
    <row r="173">
      <c r="K173" s="19"/>
    </row>
    <row r="174">
      <c r="K174" s="19"/>
    </row>
    <row r="175">
      <c r="K175" s="19"/>
    </row>
    <row r="176">
      <c r="K176" s="19"/>
    </row>
    <row r="177">
      <c r="K177" s="19"/>
    </row>
    <row r="178">
      <c r="K178" s="19"/>
    </row>
    <row r="179">
      <c r="K179" s="19"/>
    </row>
    <row r="180">
      <c r="K180" s="19"/>
    </row>
    <row r="181">
      <c r="K181" s="19"/>
    </row>
    <row r="182">
      <c r="K182" s="19"/>
    </row>
    <row r="183">
      <c r="K183" s="19"/>
    </row>
    <row r="184">
      <c r="K184" s="19"/>
    </row>
    <row r="185">
      <c r="K185" s="19"/>
    </row>
    <row r="186">
      <c r="K186" s="19"/>
    </row>
    <row r="187">
      <c r="K187" s="19"/>
    </row>
    <row r="188">
      <c r="K188" s="19"/>
    </row>
    <row r="189">
      <c r="K189" s="19"/>
    </row>
    <row r="190">
      <c r="K190" s="19"/>
    </row>
    <row r="191">
      <c r="K191" s="19"/>
    </row>
    <row r="192">
      <c r="K192" s="19"/>
    </row>
    <row r="193">
      <c r="K193" s="19"/>
    </row>
    <row r="194">
      <c r="K194" s="19"/>
    </row>
    <row r="195">
      <c r="K195" s="19"/>
    </row>
    <row r="196">
      <c r="K196" s="19"/>
    </row>
    <row r="197">
      <c r="K197" s="19"/>
    </row>
    <row r="198">
      <c r="K198" s="19"/>
    </row>
    <row r="199">
      <c r="K199" s="19"/>
    </row>
    <row r="200">
      <c r="K200" s="19"/>
    </row>
    <row r="201">
      <c r="K201" s="19"/>
    </row>
    <row r="202">
      <c r="K202" s="19"/>
    </row>
    <row r="203">
      <c r="K203" s="19"/>
    </row>
    <row r="204">
      <c r="K204" s="19"/>
    </row>
    <row r="205">
      <c r="K205" s="19"/>
    </row>
    <row r="206">
      <c r="K206" s="19"/>
    </row>
    <row r="207">
      <c r="K207" s="19"/>
    </row>
    <row r="208">
      <c r="K208" s="19"/>
    </row>
    <row r="209">
      <c r="K209" s="19"/>
    </row>
    <row r="210">
      <c r="K210" s="19"/>
    </row>
    <row r="211">
      <c r="K211" s="19"/>
    </row>
    <row r="212">
      <c r="K212" s="19"/>
    </row>
    <row r="213">
      <c r="K213" s="19"/>
    </row>
    <row r="214">
      <c r="K214" s="19"/>
    </row>
    <row r="215">
      <c r="K215" s="19"/>
    </row>
    <row r="216">
      <c r="K216" s="19"/>
    </row>
    <row r="217">
      <c r="K217" s="19"/>
    </row>
    <row r="218">
      <c r="K218" s="19"/>
    </row>
    <row r="219">
      <c r="K219" s="19"/>
    </row>
    <row r="220">
      <c r="K220" s="19"/>
    </row>
    <row r="221">
      <c r="K221" s="19"/>
    </row>
    <row r="222">
      <c r="K222" s="19"/>
    </row>
    <row r="223">
      <c r="K223" s="19"/>
    </row>
    <row r="224">
      <c r="K224" s="19"/>
    </row>
    <row r="225">
      <c r="K225" s="19"/>
    </row>
    <row r="226">
      <c r="K226" s="19"/>
    </row>
    <row r="227">
      <c r="K227" s="19"/>
    </row>
    <row r="228">
      <c r="K228" s="19"/>
    </row>
    <row r="229">
      <c r="K229" s="19"/>
    </row>
    <row r="230">
      <c r="K230" s="19"/>
    </row>
    <row r="231">
      <c r="K231" s="19"/>
    </row>
    <row r="232">
      <c r="K232" s="19"/>
    </row>
    <row r="233">
      <c r="K233" s="19"/>
    </row>
    <row r="234">
      <c r="K234" s="19"/>
    </row>
    <row r="235">
      <c r="K235" s="19"/>
    </row>
    <row r="236">
      <c r="K236" s="19"/>
    </row>
    <row r="237">
      <c r="K237" s="19"/>
    </row>
    <row r="238">
      <c r="K238" s="19"/>
    </row>
    <row r="239">
      <c r="K239" s="19"/>
    </row>
    <row r="240">
      <c r="K240" s="19"/>
    </row>
    <row r="241">
      <c r="K241" s="19"/>
    </row>
    <row r="242">
      <c r="K242" s="19"/>
    </row>
    <row r="243">
      <c r="K243" s="19"/>
    </row>
    <row r="244">
      <c r="K244" s="19"/>
    </row>
    <row r="245">
      <c r="K245" s="19"/>
    </row>
    <row r="246">
      <c r="K246" s="19"/>
    </row>
    <row r="247">
      <c r="K247" s="19"/>
    </row>
    <row r="248">
      <c r="K248" s="19"/>
    </row>
    <row r="249">
      <c r="K249" s="19"/>
    </row>
    <row r="250">
      <c r="K250" s="19"/>
    </row>
    <row r="251">
      <c r="K251" s="19"/>
    </row>
    <row r="252">
      <c r="K252" s="19"/>
    </row>
    <row r="253">
      <c r="K253" s="19"/>
    </row>
    <row r="254">
      <c r="K254" s="19"/>
    </row>
    <row r="255">
      <c r="K255" s="19"/>
    </row>
    <row r="256">
      <c r="K256" s="19"/>
    </row>
    <row r="257">
      <c r="K257" s="19"/>
    </row>
    <row r="258">
      <c r="K258" s="19"/>
    </row>
    <row r="259">
      <c r="K259" s="19"/>
    </row>
    <row r="260">
      <c r="K260" s="19"/>
    </row>
    <row r="261">
      <c r="K261" s="19"/>
    </row>
    <row r="262">
      <c r="K262" s="19"/>
    </row>
    <row r="263">
      <c r="K263" s="19"/>
    </row>
    <row r="264">
      <c r="K264" s="19"/>
    </row>
    <row r="265">
      <c r="K265" s="19"/>
    </row>
    <row r="266">
      <c r="K266" s="19"/>
    </row>
    <row r="267">
      <c r="K267" s="19"/>
    </row>
    <row r="268">
      <c r="K268" s="19"/>
    </row>
    <row r="269">
      <c r="K269" s="19"/>
    </row>
    <row r="270">
      <c r="K270" s="19"/>
    </row>
    <row r="271">
      <c r="K271" s="19"/>
    </row>
    <row r="272">
      <c r="K272" s="19"/>
    </row>
    <row r="273">
      <c r="K273" s="19"/>
    </row>
    <row r="274">
      <c r="K274" s="19"/>
    </row>
    <row r="275">
      <c r="K275" s="19"/>
    </row>
    <row r="276">
      <c r="K276" s="19"/>
    </row>
    <row r="277">
      <c r="K277" s="19"/>
    </row>
    <row r="278">
      <c r="K278" s="19"/>
    </row>
    <row r="279">
      <c r="K279" s="19"/>
    </row>
    <row r="280">
      <c r="K280" s="19"/>
    </row>
    <row r="281">
      <c r="K281" s="19"/>
    </row>
    <row r="282">
      <c r="K282" s="19"/>
    </row>
    <row r="283">
      <c r="K283" s="19"/>
    </row>
    <row r="284">
      <c r="K284" s="19"/>
    </row>
    <row r="285">
      <c r="K285" s="19"/>
    </row>
    <row r="286">
      <c r="K286" s="19"/>
    </row>
    <row r="287">
      <c r="K287" s="19"/>
    </row>
    <row r="288">
      <c r="K288" s="19"/>
    </row>
    <row r="289">
      <c r="K289" s="19"/>
    </row>
    <row r="290">
      <c r="K290" s="19"/>
    </row>
    <row r="291">
      <c r="K291" s="19"/>
    </row>
    <row r="292">
      <c r="K292" s="19"/>
    </row>
    <row r="293">
      <c r="K293" s="19"/>
    </row>
    <row r="294">
      <c r="K294" s="19"/>
    </row>
    <row r="295">
      <c r="K295" s="19"/>
    </row>
    <row r="296">
      <c r="K296" s="19"/>
    </row>
    <row r="297">
      <c r="K297" s="19"/>
    </row>
    <row r="298">
      <c r="K298" s="19"/>
    </row>
    <row r="299">
      <c r="K299" s="19"/>
    </row>
    <row r="300">
      <c r="K300" s="19"/>
    </row>
    <row r="301">
      <c r="K301" s="19"/>
    </row>
    <row r="302">
      <c r="K302" s="19"/>
    </row>
    <row r="303">
      <c r="K303" s="19"/>
    </row>
    <row r="304">
      <c r="K304" s="19"/>
    </row>
    <row r="305">
      <c r="K305" s="19"/>
    </row>
    <row r="306">
      <c r="K306" s="19"/>
    </row>
    <row r="307">
      <c r="K307" s="19"/>
    </row>
    <row r="308">
      <c r="K308" s="19"/>
    </row>
    <row r="309">
      <c r="K309" s="19"/>
    </row>
    <row r="310">
      <c r="K310" s="19"/>
    </row>
    <row r="311">
      <c r="K311" s="19"/>
    </row>
    <row r="312">
      <c r="K312" s="19"/>
    </row>
    <row r="313">
      <c r="K313" s="19"/>
    </row>
    <row r="314">
      <c r="K314" s="19"/>
    </row>
    <row r="315">
      <c r="K315" s="19"/>
    </row>
    <row r="316">
      <c r="K316" s="19"/>
    </row>
    <row r="317">
      <c r="K317" s="19"/>
    </row>
    <row r="318">
      <c r="K318" s="19"/>
    </row>
    <row r="319">
      <c r="K319" s="19"/>
    </row>
    <row r="320">
      <c r="K320" s="19"/>
    </row>
    <row r="321">
      <c r="K321" s="19"/>
    </row>
    <row r="322">
      <c r="K322" s="19"/>
    </row>
    <row r="323">
      <c r="K323" s="19"/>
    </row>
    <row r="324">
      <c r="K324" s="19"/>
    </row>
    <row r="325">
      <c r="K325" s="19"/>
    </row>
    <row r="326">
      <c r="K326" s="19"/>
    </row>
    <row r="327">
      <c r="K327" s="19"/>
    </row>
    <row r="328">
      <c r="K328" s="19"/>
    </row>
    <row r="329">
      <c r="K329" s="19"/>
    </row>
    <row r="330">
      <c r="K330" s="19"/>
    </row>
    <row r="331">
      <c r="K331" s="19"/>
    </row>
    <row r="332">
      <c r="K332" s="19"/>
    </row>
    <row r="333">
      <c r="K333" s="19"/>
    </row>
    <row r="334">
      <c r="K334" s="19"/>
    </row>
    <row r="335">
      <c r="K335" s="19"/>
    </row>
    <row r="336">
      <c r="K336" s="19"/>
    </row>
    <row r="337">
      <c r="K337" s="19"/>
    </row>
    <row r="338">
      <c r="K338" s="19"/>
    </row>
    <row r="339">
      <c r="K339" s="19"/>
    </row>
    <row r="340">
      <c r="K340" s="19"/>
    </row>
    <row r="341">
      <c r="K341" s="19"/>
    </row>
    <row r="342">
      <c r="K342" s="19"/>
    </row>
    <row r="343">
      <c r="K343" s="19"/>
    </row>
    <row r="344">
      <c r="K344" s="19"/>
    </row>
    <row r="345">
      <c r="K345" s="19"/>
    </row>
    <row r="346">
      <c r="K346" s="19"/>
    </row>
    <row r="347">
      <c r="K347" s="19"/>
    </row>
    <row r="348">
      <c r="K348" s="19"/>
    </row>
    <row r="349">
      <c r="K349" s="19"/>
    </row>
    <row r="350">
      <c r="K350" s="19"/>
    </row>
    <row r="351">
      <c r="K351" s="19"/>
    </row>
    <row r="352">
      <c r="K352" s="19"/>
    </row>
    <row r="353">
      <c r="K353" s="19"/>
    </row>
    <row r="354">
      <c r="K354" s="19"/>
    </row>
    <row r="355">
      <c r="K355" s="19"/>
    </row>
    <row r="356">
      <c r="K356" s="19"/>
    </row>
    <row r="357">
      <c r="K357" s="19"/>
    </row>
    <row r="358">
      <c r="K358" s="19"/>
    </row>
    <row r="359">
      <c r="K359" s="19"/>
    </row>
    <row r="360">
      <c r="K360" s="19"/>
    </row>
    <row r="361">
      <c r="K361" s="19"/>
    </row>
    <row r="362">
      <c r="K362" s="19"/>
    </row>
    <row r="363">
      <c r="K363" s="19"/>
    </row>
    <row r="364">
      <c r="K364" s="19"/>
    </row>
    <row r="365">
      <c r="K365" s="19"/>
    </row>
    <row r="366">
      <c r="K366" s="19"/>
    </row>
    <row r="367">
      <c r="K367" s="19"/>
    </row>
    <row r="368">
      <c r="K368" s="19"/>
    </row>
    <row r="369">
      <c r="K369" s="19"/>
    </row>
    <row r="370">
      <c r="K370" s="19"/>
    </row>
    <row r="371">
      <c r="K371" s="19"/>
    </row>
    <row r="372">
      <c r="K372" s="19"/>
    </row>
    <row r="373">
      <c r="K373" s="19"/>
    </row>
    <row r="374">
      <c r="K374" s="19"/>
    </row>
    <row r="375">
      <c r="K375" s="19"/>
    </row>
    <row r="376">
      <c r="K376" s="19"/>
    </row>
    <row r="377">
      <c r="K377" s="19"/>
    </row>
    <row r="378">
      <c r="K378" s="19"/>
    </row>
    <row r="379">
      <c r="K379" s="19"/>
    </row>
    <row r="380">
      <c r="K380" s="19"/>
    </row>
    <row r="381">
      <c r="K381" s="19"/>
    </row>
    <row r="382">
      <c r="K382" s="19"/>
    </row>
    <row r="383">
      <c r="K383" s="19"/>
    </row>
    <row r="384">
      <c r="K384" s="19"/>
    </row>
    <row r="385">
      <c r="K385" s="19"/>
    </row>
    <row r="386">
      <c r="K386" s="19"/>
    </row>
    <row r="387">
      <c r="K387" s="19"/>
    </row>
    <row r="388">
      <c r="K388" s="19"/>
    </row>
    <row r="389">
      <c r="K389" s="19"/>
    </row>
    <row r="390">
      <c r="K390" s="19"/>
    </row>
    <row r="391">
      <c r="K391" s="19"/>
    </row>
    <row r="392">
      <c r="K392" s="19"/>
    </row>
    <row r="393">
      <c r="K393" s="19"/>
    </row>
    <row r="394">
      <c r="K394" s="19"/>
    </row>
    <row r="395">
      <c r="K395" s="19"/>
    </row>
    <row r="396">
      <c r="K396" s="19"/>
    </row>
    <row r="397">
      <c r="K397" s="19"/>
    </row>
    <row r="398">
      <c r="K398" s="19"/>
    </row>
    <row r="399">
      <c r="K399" s="19"/>
    </row>
    <row r="400">
      <c r="K400" s="19"/>
    </row>
    <row r="401">
      <c r="K401" s="19"/>
    </row>
    <row r="402">
      <c r="K402" s="19"/>
    </row>
    <row r="403">
      <c r="K403" s="19"/>
    </row>
    <row r="404">
      <c r="K404" s="19"/>
    </row>
    <row r="405">
      <c r="K405" s="19"/>
    </row>
    <row r="406">
      <c r="K406" s="19"/>
    </row>
    <row r="407">
      <c r="K407" s="19"/>
    </row>
    <row r="408">
      <c r="K408" s="19"/>
    </row>
    <row r="409">
      <c r="K409" s="19"/>
    </row>
    <row r="410">
      <c r="K410" s="19"/>
    </row>
    <row r="411">
      <c r="K411" s="19"/>
    </row>
    <row r="412">
      <c r="K412" s="19"/>
    </row>
    <row r="413">
      <c r="K413" s="19"/>
    </row>
    <row r="414">
      <c r="K414" s="19"/>
    </row>
    <row r="415">
      <c r="K415" s="19"/>
    </row>
    <row r="416">
      <c r="K416" s="19"/>
    </row>
    <row r="417">
      <c r="K417" s="19"/>
    </row>
    <row r="418">
      <c r="K418" s="19"/>
    </row>
    <row r="419">
      <c r="K419" s="19"/>
    </row>
    <row r="420">
      <c r="K420" s="19"/>
    </row>
    <row r="421">
      <c r="K421" s="19"/>
    </row>
    <row r="422">
      <c r="K422" s="19"/>
    </row>
    <row r="423">
      <c r="K423" s="19"/>
    </row>
    <row r="424">
      <c r="K424" s="19"/>
    </row>
    <row r="425">
      <c r="K425" s="19"/>
    </row>
    <row r="426">
      <c r="K426" s="19"/>
    </row>
    <row r="427">
      <c r="K427" s="19"/>
    </row>
    <row r="428">
      <c r="K428" s="19"/>
    </row>
    <row r="429">
      <c r="K429" s="19"/>
    </row>
    <row r="430">
      <c r="K430" s="19"/>
    </row>
    <row r="431">
      <c r="K431" s="19"/>
    </row>
    <row r="432">
      <c r="K432" s="19"/>
    </row>
    <row r="433">
      <c r="K433" s="19"/>
    </row>
    <row r="434">
      <c r="K434" s="19"/>
    </row>
    <row r="435">
      <c r="K435" s="19"/>
    </row>
    <row r="436">
      <c r="K436" s="19"/>
    </row>
    <row r="437">
      <c r="K437" s="19"/>
    </row>
    <row r="438">
      <c r="K438" s="19"/>
    </row>
    <row r="439">
      <c r="K439" s="19"/>
    </row>
    <row r="440">
      <c r="K440" s="19"/>
    </row>
    <row r="441">
      <c r="K441" s="19"/>
    </row>
    <row r="442">
      <c r="K442" s="19"/>
    </row>
    <row r="443">
      <c r="K443" s="19"/>
    </row>
    <row r="444">
      <c r="K444" s="19"/>
    </row>
    <row r="445">
      <c r="K445" s="19"/>
    </row>
    <row r="446">
      <c r="K446" s="19"/>
    </row>
    <row r="447">
      <c r="K447" s="19"/>
    </row>
    <row r="448">
      <c r="K448" s="19"/>
    </row>
    <row r="449">
      <c r="K449" s="19"/>
    </row>
    <row r="450">
      <c r="K450" s="19"/>
    </row>
    <row r="451">
      <c r="K451" s="19"/>
    </row>
    <row r="452">
      <c r="K452" s="19"/>
    </row>
    <row r="453">
      <c r="K453" s="19"/>
    </row>
    <row r="454">
      <c r="K454" s="19"/>
    </row>
    <row r="455">
      <c r="K455" s="19"/>
    </row>
    <row r="456">
      <c r="K456" s="19"/>
    </row>
    <row r="457">
      <c r="K457" s="19"/>
    </row>
    <row r="458">
      <c r="K458" s="19"/>
    </row>
    <row r="459">
      <c r="K459" s="19"/>
    </row>
    <row r="460">
      <c r="K460" s="19"/>
    </row>
    <row r="461">
      <c r="K461" s="19"/>
    </row>
    <row r="462">
      <c r="K462" s="19"/>
    </row>
    <row r="463">
      <c r="K463" s="19"/>
    </row>
    <row r="464">
      <c r="K464" s="19"/>
    </row>
    <row r="465">
      <c r="K465" s="19"/>
    </row>
    <row r="466">
      <c r="K466" s="19"/>
    </row>
    <row r="467">
      <c r="K467" s="19"/>
    </row>
    <row r="468">
      <c r="K468" s="19"/>
    </row>
    <row r="469">
      <c r="K469" s="19"/>
    </row>
    <row r="470">
      <c r="K470" s="19"/>
    </row>
    <row r="471">
      <c r="K471" s="19"/>
    </row>
    <row r="472">
      <c r="K472" s="19"/>
    </row>
    <row r="473">
      <c r="K473" s="19"/>
    </row>
    <row r="474">
      <c r="K474" s="19"/>
    </row>
    <row r="475">
      <c r="K475" s="19"/>
    </row>
    <row r="476">
      <c r="K476" s="19"/>
    </row>
    <row r="477">
      <c r="K477" s="19"/>
    </row>
    <row r="478">
      <c r="K478" s="19"/>
    </row>
    <row r="479">
      <c r="K479" s="19"/>
    </row>
    <row r="480">
      <c r="K480" s="19"/>
    </row>
    <row r="481">
      <c r="K481" s="19"/>
    </row>
    <row r="482">
      <c r="K482" s="19"/>
    </row>
    <row r="483">
      <c r="K483" s="19"/>
    </row>
    <row r="484">
      <c r="K484" s="19"/>
    </row>
    <row r="485">
      <c r="K485" s="19"/>
    </row>
    <row r="486">
      <c r="K486" s="19"/>
    </row>
    <row r="487">
      <c r="K487" s="19"/>
    </row>
    <row r="488">
      <c r="K488" s="19"/>
    </row>
    <row r="489">
      <c r="K489" s="19"/>
    </row>
    <row r="490">
      <c r="K490" s="19"/>
    </row>
    <row r="491">
      <c r="K491" s="19"/>
    </row>
    <row r="492">
      <c r="K492" s="19"/>
    </row>
    <row r="493">
      <c r="K493" s="19"/>
    </row>
    <row r="494">
      <c r="K494" s="19"/>
    </row>
    <row r="495">
      <c r="K495" s="19"/>
    </row>
    <row r="496">
      <c r="K496" s="19"/>
    </row>
    <row r="497">
      <c r="K497" s="19"/>
    </row>
    <row r="498">
      <c r="K498" s="19"/>
    </row>
    <row r="499">
      <c r="K499" s="19"/>
    </row>
    <row r="500">
      <c r="K500" s="19"/>
    </row>
    <row r="501">
      <c r="K501" s="19"/>
    </row>
    <row r="502">
      <c r="K502" s="19"/>
    </row>
    <row r="503">
      <c r="K503" s="19"/>
    </row>
    <row r="504">
      <c r="K504" s="19"/>
    </row>
    <row r="505">
      <c r="K505" s="19"/>
    </row>
    <row r="506">
      <c r="K506" s="19"/>
    </row>
    <row r="507">
      <c r="K507" s="19"/>
    </row>
    <row r="508">
      <c r="K508" s="19"/>
    </row>
    <row r="509">
      <c r="K509" s="19"/>
    </row>
    <row r="510">
      <c r="K510" s="19"/>
    </row>
    <row r="511">
      <c r="K511" s="19"/>
    </row>
    <row r="512">
      <c r="K512" s="19"/>
    </row>
    <row r="513">
      <c r="K513" s="19"/>
    </row>
    <row r="514">
      <c r="K514" s="19"/>
    </row>
    <row r="515">
      <c r="K515" s="19"/>
    </row>
    <row r="516">
      <c r="K516" s="19"/>
    </row>
    <row r="517">
      <c r="K517" s="19"/>
    </row>
    <row r="518">
      <c r="K518" s="19"/>
    </row>
    <row r="519">
      <c r="K519" s="19"/>
    </row>
    <row r="520">
      <c r="K520" s="19"/>
    </row>
    <row r="521">
      <c r="K521" s="19"/>
    </row>
    <row r="522">
      <c r="K522" s="19"/>
    </row>
    <row r="523">
      <c r="K523" s="19"/>
    </row>
    <row r="524">
      <c r="K524" s="19"/>
    </row>
    <row r="525">
      <c r="K525" s="19"/>
    </row>
    <row r="526">
      <c r="K526" s="19"/>
    </row>
    <row r="527">
      <c r="K527" s="19"/>
    </row>
    <row r="528">
      <c r="K528" s="19"/>
    </row>
    <row r="529">
      <c r="K529" s="19"/>
    </row>
    <row r="530">
      <c r="K530" s="19"/>
    </row>
    <row r="531">
      <c r="K531" s="19"/>
    </row>
    <row r="532">
      <c r="K532" s="19"/>
    </row>
    <row r="533">
      <c r="K533" s="19"/>
    </row>
    <row r="534">
      <c r="K534" s="19"/>
    </row>
    <row r="535">
      <c r="K535" s="19"/>
    </row>
    <row r="536">
      <c r="K536" s="19"/>
    </row>
    <row r="537">
      <c r="K537" s="19"/>
    </row>
    <row r="538">
      <c r="K538" s="19"/>
    </row>
    <row r="539">
      <c r="K539" s="19"/>
    </row>
    <row r="540">
      <c r="K540" s="19"/>
    </row>
    <row r="541">
      <c r="K541" s="19"/>
    </row>
    <row r="542">
      <c r="K542" s="19"/>
    </row>
    <row r="543">
      <c r="K543" s="19"/>
    </row>
    <row r="544">
      <c r="K544" s="19"/>
    </row>
    <row r="545">
      <c r="K545" s="19"/>
    </row>
    <row r="546">
      <c r="K546" s="19"/>
    </row>
    <row r="547">
      <c r="K547" s="19"/>
    </row>
    <row r="548">
      <c r="K548" s="19"/>
    </row>
    <row r="549">
      <c r="K549" s="19"/>
    </row>
    <row r="550">
      <c r="K550" s="19"/>
    </row>
    <row r="551">
      <c r="K551" s="19"/>
    </row>
    <row r="552">
      <c r="K552" s="19"/>
    </row>
    <row r="553">
      <c r="K553" s="19"/>
    </row>
    <row r="554">
      <c r="K554" s="19"/>
    </row>
    <row r="555">
      <c r="K555" s="19"/>
    </row>
    <row r="556">
      <c r="K556" s="19"/>
    </row>
    <row r="557">
      <c r="K557" s="19"/>
    </row>
    <row r="558">
      <c r="K558" s="19"/>
    </row>
    <row r="559">
      <c r="K559" s="19"/>
    </row>
    <row r="560">
      <c r="K560" s="19"/>
    </row>
    <row r="561">
      <c r="K561" s="19"/>
    </row>
    <row r="562">
      <c r="K562" s="19"/>
    </row>
    <row r="563">
      <c r="K563" s="19"/>
    </row>
    <row r="564">
      <c r="K564" s="19"/>
    </row>
    <row r="565">
      <c r="K565" s="19"/>
    </row>
    <row r="566">
      <c r="K566" s="19"/>
    </row>
    <row r="567">
      <c r="K567" s="19"/>
    </row>
    <row r="568">
      <c r="K568" s="19"/>
    </row>
    <row r="569">
      <c r="K569" s="19"/>
    </row>
    <row r="570">
      <c r="K570" s="19"/>
    </row>
    <row r="571">
      <c r="K571" s="19"/>
    </row>
    <row r="572">
      <c r="K572" s="19"/>
    </row>
    <row r="573">
      <c r="K573" s="19"/>
    </row>
    <row r="574">
      <c r="K574" s="19"/>
    </row>
    <row r="575">
      <c r="K575" s="19"/>
    </row>
    <row r="576">
      <c r="K576" s="19"/>
    </row>
    <row r="577">
      <c r="K577" s="19"/>
    </row>
    <row r="578">
      <c r="K578" s="19"/>
    </row>
    <row r="579">
      <c r="K579" s="19"/>
    </row>
    <row r="580">
      <c r="K580" s="19"/>
    </row>
    <row r="581">
      <c r="K581" s="19"/>
    </row>
    <row r="582">
      <c r="K582" s="19"/>
    </row>
    <row r="583">
      <c r="K583" s="19"/>
    </row>
    <row r="584">
      <c r="K584" s="19"/>
    </row>
    <row r="585">
      <c r="K585" s="19"/>
    </row>
    <row r="586">
      <c r="K586" s="19"/>
    </row>
    <row r="587">
      <c r="K587" s="19"/>
    </row>
    <row r="588">
      <c r="K588" s="19"/>
    </row>
    <row r="589">
      <c r="K589" s="19"/>
    </row>
    <row r="590">
      <c r="K590" s="19"/>
    </row>
    <row r="591">
      <c r="K591" s="19"/>
    </row>
    <row r="592">
      <c r="K592" s="19"/>
    </row>
    <row r="593">
      <c r="K593" s="19"/>
    </row>
    <row r="594">
      <c r="K594" s="19"/>
    </row>
    <row r="595">
      <c r="K595" s="19"/>
    </row>
    <row r="596">
      <c r="K596" s="19"/>
    </row>
    <row r="597">
      <c r="K597" s="19"/>
    </row>
    <row r="598">
      <c r="K598" s="19"/>
    </row>
    <row r="599">
      <c r="K599" s="19"/>
    </row>
    <row r="600">
      <c r="K600" s="19"/>
    </row>
    <row r="601">
      <c r="K601" s="19"/>
    </row>
    <row r="602">
      <c r="K602" s="19"/>
    </row>
    <row r="603">
      <c r="K603" s="19"/>
    </row>
    <row r="604">
      <c r="K604" s="19"/>
    </row>
    <row r="605">
      <c r="K605" s="19"/>
    </row>
    <row r="606">
      <c r="K606" s="19"/>
    </row>
    <row r="607">
      <c r="K607" s="19"/>
    </row>
    <row r="608">
      <c r="K608" s="19"/>
    </row>
    <row r="609">
      <c r="K609" s="19"/>
    </row>
    <row r="610">
      <c r="K610" s="19"/>
    </row>
    <row r="611">
      <c r="K611" s="19"/>
    </row>
    <row r="612">
      <c r="K612" s="19"/>
    </row>
    <row r="613">
      <c r="K613" s="19"/>
    </row>
    <row r="614">
      <c r="K614" s="19"/>
    </row>
    <row r="615">
      <c r="K615" s="19"/>
    </row>
    <row r="616">
      <c r="K616" s="19"/>
    </row>
    <row r="617">
      <c r="K617" s="19"/>
    </row>
    <row r="618">
      <c r="K618" s="19"/>
    </row>
    <row r="619">
      <c r="K619" s="19"/>
    </row>
    <row r="620">
      <c r="K620" s="19"/>
    </row>
    <row r="621">
      <c r="K621" s="19"/>
    </row>
    <row r="622">
      <c r="K622" s="19"/>
    </row>
    <row r="623">
      <c r="K623" s="19"/>
    </row>
    <row r="624">
      <c r="K624" s="19"/>
    </row>
    <row r="625">
      <c r="K625" s="19"/>
    </row>
    <row r="626">
      <c r="K626" s="19"/>
    </row>
    <row r="627">
      <c r="K627" s="19"/>
    </row>
    <row r="628">
      <c r="K628" s="19"/>
    </row>
    <row r="629">
      <c r="K629" s="19"/>
    </row>
    <row r="630">
      <c r="K630" s="19"/>
    </row>
    <row r="631">
      <c r="K631" s="19"/>
    </row>
    <row r="632">
      <c r="K632" s="19"/>
    </row>
    <row r="633">
      <c r="K633" s="19"/>
    </row>
    <row r="634">
      <c r="K634" s="19"/>
    </row>
    <row r="635">
      <c r="K635" s="19"/>
    </row>
    <row r="636">
      <c r="K636" s="19"/>
    </row>
    <row r="637">
      <c r="K637" s="19"/>
    </row>
    <row r="638">
      <c r="K638" s="19"/>
    </row>
    <row r="639">
      <c r="K639" s="19"/>
    </row>
    <row r="640">
      <c r="K640" s="19"/>
    </row>
    <row r="641">
      <c r="K641" s="19"/>
    </row>
    <row r="642">
      <c r="K642" s="19"/>
    </row>
    <row r="643">
      <c r="K643" s="19"/>
    </row>
    <row r="644">
      <c r="K644" s="19"/>
    </row>
    <row r="645">
      <c r="K645" s="19"/>
    </row>
    <row r="646">
      <c r="K646" s="19"/>
    </row>
    <row r="647">
      <c r="K647" s="19"/>
    </row>
    <row r="648">
      <c r="K648" s="19"/>
    </row>
    <row r="649">
      <c r="K649" s="19"/>
    </row>
    <row r="650">
      <c r="K650" s="19"/>
    </row>
    <row r="651">
      <c r="K651" s="19"/>
    </row>
    <row r="652">
      <c r="K652" s="19"/>
    </row>
    <row r="653">
      <c r="K653" s="19"/>
    </row>
    <row r="654">
      <c r="K654" s="19"/>
    </row>
    <row r="655">
      <c r="K655" s="19"/>
    </row>
    <row r="656">
      <c r="K656" s="19"/>
    </row>
    <row r="657">
      <c r="K657" s="19"/>
    </row>
    <row r="658">
      <c r="K658" s="19"/>
    </row>
    <row r="659">
      <c r="K659" s="19"/>
    </row>
    <row r="660">
      <c r="K660" s="19"/>
    </row>
    <row r="661">
      <c r="K661" s="19"/>
    </row>
    <row r="662">
      <c r="K662" s="19"/>
    </row>
    <row r="663">
      <c r="K663" s="19"/>
    </row>
    <row r="664">
      <c r="K664" s="19"/>
    </row>
    <row r="665">
      <c r="K665" s="19"/>
    </row>
    <row r="666">
      <c r="K666" s="19"/>
    </row>
    <row r="667">
      <c r="K667" s="19"/>
    </row>
    <row r="668">
      <c r="K668" s="19"/>
    </row>
    <row r="669">
      <c r="K669" s="19"/>
    </row>
    <row r="670">
      <c r="K670" s="19"/>
    </row>
    <row r="671">
      <c r="K671" s="19"/>
    </row>
    <row r="672">
      <c r="K672" s="19"/>
    </row>
    <row r="673">
      <c r="K673" s="19"/>
    </row>
    <row r="674">
      <c r="K674" s="19"/>
    </row>
    <row r="675">
      <c r="K675" s="19"/>
    </row>
    <row r="676">
      <c r="K676" s="19"/>
    </row>
    <row r="677">
      <c r="K677" s="19"/>
    </row>
    <row r="678">
      <c r="K678" s="19"/>
    </row>
    <row r="679">
      <c r="K679" s="19"/>
    </row>
    <row r="680">
      <c r="K680" s="19"/>
    </row>
    <row r="681">
      <c r="K681" s="19"/>
    </row>
    <row r="682">
      <c r="K682" s="19"/>
    </row>
    <row r="683">
      <c r="K683" s="19"/>
    </row>
    <row r="684">
      <c r="K684" s="19"/>
    </row>
    <row r="685">
      <c r="K685" s="19"/>
    </row>
    <row r="686">
      <c r="K686" s="19"/>
    </row>
    <row r="687">
      <c r="K687" s="19"/>
    </row>
    <row r="688">
      <c r="K688" s="19"/>
    </row>
    <row r="689">
      <c r="K689" s="19"/>
    </row>
    <row r="690">
      <c r="K690" s="19"/>
    </row>
    <row r="691">
      <c r="K691" s="19"/>
    </row>
    <row r="692">
      <c r="K692" s="19"/>
    </row>
    <row r="693">
      <c r="K693" s="19"/>
    </row>
    <row r="694">
      <c r="K694" s="19"/>
    </row>
    <row r="695">
      <c r="K695" s="19"/>
    </row>
    <row r="696">
      <c r="K696" s="19"/>
    </row>
    <row r="697">
      <c r="K697" s="19"/>
    </row>
    <row r="698">
      <c r="K698" s="19"/>
    </row>
    <row r="699">
      <c r="K699" s="19"/>
    </row>
    <row r="700">
      <c r="K700" s="19"/>
    </row>
    <row r="701">
      <c r="K701" s="19"/>
    </row>
    <row r="702">
      <c r="K702" s="19"/>
    </row>
    <row r="703">
      <c r="K703" s="19"/>
    </row>
    <row r="704">
      <c r="K704" s="19"/>
    </row>
    <row r="705">
      <c r="K705" s="19"/>
    </row>
    <row r="706">
      <c r="K706" s="19"/>
    </row>
    <row r="707">
      <c r="K707" s="19"/>
    </row>
    <row r="708">
      <c r="K708" s="19"/>
    </row>
    <row r="709">
      <c r="K709" s="19"/>
    </row>
    <row r="710">
      <c r="K710" s="19"/>
    </row>
    <row r="711">
      <c r="K711" s="19"/>
    </row>
    <row r="712">
      <c r="K712" s="19"/>
    </row>
    <row r="713">
      <c r="K713" s="19"/>
    </row>
    <row r="714">
      <c r="K714" s="19"/>
    </row>
    <row r="715">
      <c r="K715" s="19"/>
    </row>
    <row r="716">
      <c r="K716" s="19"/>
    </row>
    <row r="717">
      <c r="K717" s="19"/>
    </row>
    <row r="718">
      <c r="K718" s="19"/>
    </row>
    <row r="719">
      <c r="K719" s="19"/>
    </row>
    <row r="720">
      <c r="K720" s="19"/>
    </row>
    <row r="721">
      <c r="K721" s="19"/>
    </row>
    <row r="722">
      <c r="K722" s="19"/>
    </row>
    <row r="723">
      <c r="K723" s="19"/>
    </row>
    <row r="724">
      <c r="K724" s="19"/>
    </row>
    <row r="725">
      <c r="K725" s="19"/>
    </row>
    <row r="726">
      <c r="K726" s="19"/>
    </row>
    <row r="727">
      <c r="K727" s="19"/>
    </row>
    <row r="728">
      <c r="K728" s="19"/>
    </row>
    <row r="729">
      <c r="K729" s="19"/>
    </row>
    <row r="730">
      <c r="K730" s="19"/>
    </row>
    <row r="731">
      <c r="K731" s="19"/>
    </row>
    <row r="732">
      <c r="K732" s="19"/>
    </row>
    <row r="733">
      <c r="K733" s="19"/>
    </row>
    <row r="734">
      <c r="K734" s="19"/>
    </row>
    <row r="735">
      <c r="K735" s="19"/>
    </row>
    <row r="736">
      <c r="K736" s="19"/>
    </row>
    <row r="737">
      <c r="K737" s="19"/>
    </row>
    <row r="738">
      <c r="K738" s="19"/>
    </row>
    <row r="739">
      <c r="K739" s="19"/>
    </row>
    <row r="740">
      <c r="K740" s="19"/>
    </row>
    <row r="741">
      <c r="K741" s="19"/>
    </row>
    <row r="742">
      <c r="K742" s="19"/>
    </row>
    <row r="743">
      <c r="K743" s="19"/>
    </row>
    <row r="744">
      <c r="K744" s="19"/>
    </row>
    <row r="745">
      <c r="K745" s="19"/>
    </row>
    <row r="746">
      <c r="K746" s="19"/>
    </row>
    <row r="747">
      <c r="K747" s="19"/>
    </row>
    <row r="748">
      <c r="K748" s="19"/>
    </row>
    <row r="749">
      <c r="K749" s="19"/>
    </row>
    <row r="750">
      <c r="K750" s="19"/>
    </row>
    <row r="751">
      <c r="K751" s="19"/>
    </row>
    <row r="752">
      <c r="K752" s="19"/>
    </row>
    <row r="753">
      <c r="K753" s="19"/>
    </row>
    <row r="754">
      <c r="K754" s="19"/>
    </row>
    <row r="755">
      <c r="K755" s="19"/>
    </row>
    <row r="756">
      <c r="K756" s="19"/>
    </row>
    <row r="757">
      <c r="K757" s="19"/>
    </row>
    <row r="758">
      <c r="K758" s="19"/>
    </row>
    <row r="759">
      <c r="K759" s="19"/>
    </row>
    <row r="760">
      <c r="K760" s="19"/>
    </row>
    <row r="761">
      <c r="K761" s="19"/>
    </row>
    <row r="762">
      <c r="K762" s="19"/>
    </row>
    <row r="763">
      <c r="K763" s="19"/>
    </row>
    <row r="764">
      <c r="K764" s="19"/>
    </row>
    <row r="765">
      <c r="K765" s="19"/>
    </row>
    <row r="766">
      <c r="K766" s="19"/>
    </row>
    <row r="767">
      <c r="K767" s="19"/>
    </row>
    <row r="768">
      <c r="K768" s="19"/>
    </row>
    <row r="769">
      <c r="K769" s="19"/>
    </row>
    <row r="770">
      <c r="K770" s="19"/>
    </row>
    <row r="771">
      <c r="K771" s="19"/>
    </row>
    <row r="772">
      <c r="K772" s="19"/>
    </row>
    <row r="773">
      <c r="K773" s="19"/>
    </row>
    <row r="774">
      <c r="K774" s="19"/>
    </row>
    <row r="775">
      <c r="K775" s="19"/>
    </row>
    <row r="776">
      <c r="K776" s="19"/>
    </row>
    <row r="777">
      <c r="K777" s="19"/>
    </row>
    <row r="778">
      <c r="K778" s="19"/>
    </row>
    <row r="779">
      <c r="K779" s="19"/>
    </row>
    <row r="780">
      <c r="K780" s="19"/>
    </row>
    <row r="781">
      <c r="K781" s="19"/>
    </row>
    <row r="782">
      <c r="K782" s="19"/>
    </row>
    <row r="783">
      <c r="K783" s="19"/>
    </row>
    <row r="784">
      <c r="K784" s="19"/>
    </row>
    <row r="785">
      <c r="K785" s="19"/>
    </row>
    <row r="786">
      <c r="K786" s="19"/>
    </row>
    <row r="787">
      <c r="K787" s="19"/>
    </row>
    <row r="788">
      <c r="K788" s="19"/>
    </row>
    <row r="789">
      <c r="K789" s="19"/>
    </row>
    <row r="790">
      <c r="K790" s="19"/>
    </row>
    <row r="791">
      <c r="K791" s="19"/>
    </row>
    <row r="792">
      <c r="K792" s="19"/>
    </row>
    <row r="793">
      <c r="K793" s="19"/>
    </row>
    <row r="794">
      <c r="K794" s="19"/>
    </row>
    <row r="795">
      <c r="K795" s="19"/>
    </row>
    <row r="796">
      <c r="K796" s="19"/>
    </row>
    <row r="797">
      <c r="K797" s="19"/>
    </row>
    <row r="798">
      <c r="K798" s="19"/>
    </row>
    <row r="799">
      <c r="K799" s="19"/>
    </row>
    <row r="800">
      <c r="K800" s="19"/>
    </row>
    <row r="801">
      <c r="K801" s="19"/>
    </row>
    <row r="802">
      <c r="K802" s="19"/>
    </row>
    <row r="803">
      <c r="K803" s="19"/>
    </row>
    <row r="804">
      <c r="K804" s="19"/>
    </row>
    <row r="805">
      <c r="K805" s="19"/>
    </row>
    <row r="806">
      <c r="K806" s="19"/>
    </row>
    <row r="807">
      <c r="K807" s="19"/>
    </row>
    <row r="808">
      <c r="K808" s="19"/>
    </row>
    <row r="809">
      <c r="K809" s="19"/>
    </row>
    <row r="810">
      <c r="K810" s="19"/>
    </row>
    <row r="811">
      <c r="K811" s="19"/>
    </row>
    <row r="812">
      <c r="K812" s="19"/>
    </row>
    <row r="813">
      <c r="K813" s="19"/>
    </row>
    <row r="814">
      <c r="K814" s="19"/>
    </row>
    <row r="815">
      <c r="K815" s="19"/>
    </row>
    <row r="816">
      <c r="K816" s="19"/>
    </row>
    <row r="817">
      <c r="K817" s="19"/>
    </row>
    <row r="818">
      <c r="K818" s="19"/>
    </row>
    <row r="819">
      <c r="K819" s="19"/>
    </row>
    <row r="820">
      <c r="K820" s="19"/>
    </row>
    <row r="821">
      <c r="K821" s="19"/>
    </row>
    <row r="822">
      <c r="K822" s="19"/>
    </row>
    <row r="823">
      <c r="K823" s="19"/>
    </row>
    <row r="824">
      <c r="K824" s="19"/>
    </row>
    <row r="825">
      <c r="K825" s="19"/>
    </row>
    <row r="826">
      <c r="K826" s="19"/>
    </row>
    <row r="827">
      <c r="K827" s="19"/>
    </row>
    <row r="828">
      <c r="K828" s="19"/>
    </row>
    <row r="829">
      <c r="K829" s="19"/>
    </row>
    <row r="830">
      <c r="K830" s="19"/>
    </row>
    <row r="831">
      <c r="K831" s="19"/>
    </row>
    <row r="832">
      <c r="K832" s="19"/>
    </row>
    <row r="833">
      <c r="K833" s="19"/>
    </row>
    <row r="834">
      <c r="K834" s="19"/>
    </row>
    <row r="835">
      <c r="K835" s="19"/>
    </row>
    <row r="836">
      <c r="K836" s="19"/>
    </row>
    <row r="837">
      <c r="K837" s="19"/>
    </row>
    <row r="838">
      <c r="K838" s="19"/>
    </row>
    <row r="839">
      <c r="K839" s="19"/>
    </row>
    <row r="840">
      <c r="K840" s="19"/>
    </row>
    <row r="841">
      <c r="K841" s="19"/>
    </row>
    <row r="842">
      <c r="K842" s="19"/>
    </row>
    <row r="843">
      <c r="K843" s="19"/>
    </row>
    <row r="844">
      <c r="K844" s="19"/>
    </row>
    <row r="845">
      <c r="K845" s="19"/>
    </row>
    <row r="846">
      <c r="K846" s="19"/>
    </row>
    <row r="847">
      <c r="K847" s="19"/>
    </row>
    <row r="848">
      <c r="K848" s="19"/>
    </row>
    <row r="849">
      <c r="K849" s="19"/>
    </row>
    <row r="850">
      <c r="K850" s="19"/>
    </row>
    <row r="851">
      <c r="K851" s="19"/>
    </row>
    <row r="852">
      <c r="K852" s="19"/>
    </row>
    <row r="853">
      <c r="K853" s="19"/>
    </row>
    <row r="854">
      <c r="K854" s="19"/>
    </row>
    <row r="855">
      <c r="K855" s="19"/>
    </row>
    <row r="856">
      <c r="K856" s="19"/>
    </row>
    <row r="857">
      <c r="K857" s="19"/>
    </row>
    <row r="858">
      <c r="K858" s="19"/>
    </row>
    <row r="859">
      <c r="K859" s="19"/>
    </row>
    <row r="860">
      <c r="K860" s="19"/>
    </row>
    <row r="861">
      <c r="K861" s="19"/>
    </row>
    <row r="862">
      <c r="K862" s="19"/>
    </row>
    <row r="863">
      <c r="K863" s="19"/>
    </row>
    <row r="864">
      <c r="K864" s="19"/>
    </row>
    <row r="865">
      <c r="K865" s="19"/>
    </row>
    <row r="866">
      <c r="K866" s="19"/>
    </row>
    <row r="867">
      <c r="K867" s="19"/>
    </row>
    <row r="868">
      <c r="K868" s="19"/>
    </row>
    <row r="869">
      <c r="K869" s="19"/>
    </row>
    <row r="870">
      <c r="K870" s="19"/>
    </row>
    <row r="871">
      <c r="K871" s="19"/>
    </row>
    <row r="872">
      <c r="K872" s="19"/>
    </row>
    <row r="873">
      <c r="K873" s="19"/>
    </row>
    <row r="874">
      <c r="K874" s="19"/>
    </row>
    <row r="875">
      <c r="K875" s="19"/>
    </row>
    <row r="876">
      <c r="K876" s="19"/>
    </row>
    <row r="877">
      <c r="K877" s="19"/>
    </row>
    <row r="878">
      <c r="K878" s="19"/>
    </row>
    <row r="879">
      <c r="K879" s="19"/>
    </row>
    <row r="880">
      <c r="K880" s="19"/>
    </row>
    <row r="881">
      <c r="K881" s="19"/>
    </row>
    <row r="882">
      <c r="K882" s="19"/>
    </row>
    <row r="883">
      <c r="K883" s="19"/>
    </row>
    <row r="884">
      <c r="K884" s="19"/>
    </row>
    <row r="885">
      <c r="K885" s="19"/>
    </row>
    <row r="886">
      <c r="K886" s="19"/>
    </row>
    <row r="887">
      <c r="K887" s="19"/>
    </row>
    <row r="888">
      <c r="K888" s="19"/>
    </row>
    <row r="889">
      <c r="K889" s="19"/>
    </row>
    <row r="890">
      <c r="K890" s="19"/>
    </row>
    <row r="891">
      <c r="K891" s="19"/>
    </row>
    <row r="892">
      <c r="K892" s="19"/>
    </row>
    <row r="893">
      <c r="K893" s="19"/>
    </row>
    <row r="894">
      <c r="K894" s="19"/>
    </row>
    <row r="895">
      <c r="K895" s="19"/>
    </row>
    <row r="896">
      <c r="K896" s="19"/>
    </row>
    <row r="897">
      <c r="K897" s="19"/>
    </row>
    <row r="898">
      <c r="K898" s="19"/>
    </row>
    <row r="899">
      <c r="K899" s="19"/>
    </row>
    <row r="900">
      <c r="K900" s="19"/>
    </row>
    <row r="901">
      <c r="K901" s="19"/>
    </row>
    <row r="902">
      <c r="K902" s="19"/>
    </row>
    <row r="903">
      <c r="K903" s="19"/>
    </row>
    <row r="904">
      <c r="K904" s="19"/>
    </row>
    <row r="905">
      <c r="K905" s="19"/>
    </row>
    <row r="906">
      <c r="K906" s="19"/>
    </row>
    <row r="907">
      <c r="K907" s="19"/>
    </row>
    <row r="908">
      <c r="K908" s="19"/>
    </row>
    <row r="909">
      <c r="K909" s="19"/>
    </row>
    <row r="910">
      <c r="K910" s="19"/>
    </row>
    <row r="911">
      <c r="K911" s="19"/>
    </row>
    <row r="912">
      <c r="K912" s="19"/>
    </row>
    <row r="913">
      <c r="K913" s="19"/>
    </row>
    <row r="914">
      <c r="K914" s="19"/>
    </row>
    <row r="915">
      <c r="K915" s="19"/>
    </row>
    <row r="916">
      <c r="K916" s="19"/>
    </row>
    <row r="917">
      <c r="K917" s="19"/>
    </row>
    <row r="918">
      <c r="K918" s="19"/>
    </row>
    <row r="919">
      <c r="K919" s="19"/>
    </row>
    <row r="920">
      <c r="K920" s="19"/>
    </row>
    <row r="921">
      <c r="K921" s="19"/>
    </row>
    <row r="922">
      <c r="K922" s="19"/>
    </row>
    <row r="923">
      <c r="K923" s="19"/>
    </row>
    <row r="924">
      <c r="K924" s="19"/>
    </row>
    <row r="925">
      <c r="K925" s="19"/>
    </row>
    <row r="926">
      <c r="K926" s="19"/>
    </row>
    <row r="927">
      <c r="K927" s="19"/>
    </row>
    <row r="928">
      <c r="K928" s="19"/>
    </row>
    <row r="929">
      <c r="K929" s="19"/>
    </row>
    <row r="930">
      <c r="K930" s="19"/>
    </row>
    <row r="931">
      <c r="K931" s="19"/>
    </row>
    <row r="932">
      <c r="K932" s="19"/>
    </row>
    <row r="933">
      <c r="K933" s="19"/>
    </row>
    <row r="934">
      <c r="K934" s="19"/>
    </row>
    <row r="935">
      <c r="K935" s="19"/>
    </row>
    <row r="936">
      <c r="K936" s="19"/>
    </row>
    <row r="937">
      <c r="K937" s="19"/>
    </row>
    <row r="938">
      <c r="K938" s="19"/>
    </row>
    <row r="939">
      <c r="K939" s="19"/>
    </row>
    <row r="940">
      <c r="K940" s="19"/>
    </row>
    <row r="941">
      <c r="K941" s="19"/>
    </row>
    <row r="942">
      <c r="K942" s="19"/>
    </row>
    <row r="943">
      <c r="K943" s="19"/>
    </row>
    <row r="944">
      <c r="K944" s="19"/>
    </row>
    <row r="945">
      <c r="K945" s="19"/>
    </row>
    <row r="946">
      <c r="K946" s="19"/>
    </row>
    <row r="947">
      <c r="K947" s="19"/>
    </row>
    <row r="948">
      <c r="K948" s="19"/>
    </row>
    <row r="949">
      <c r="K949" s="19"/>
    </row>
    <row r="950">
      <c r="K950" s="19"/>
    </row>
    <row r="951">
      <c r="K951" s="19"/>
    </row>
    <row r="952">
      <c r="K952" s="19"/>
    </row>
    <row r="953">
      <c r="K953" s="19"/>
    </row>
    <row r="954">
      <c r="K954" s="19"/>
    </row>
    <row r="955">
      <c r="K955" s="19"/>
    </row>
    <row r="956">
      <c r="K956" s="19"/>
    </row>
    <row r="957">
      <c r="K957" s="19"/>
    </row>
    <row r="958">
      <c r="K958" s="19"/>
    </row>
    <row r="959">
      <c r="K959" s="19"/>
    </row>
    <row r="960">
      <c r="K960" s="19"/>
    </row>
    <row r="961">
      <c r="K961" s="19"/>
    </row>
    <row r="962">
      <c r="K962" s="19"/>
    </row>
    <row r="963">
      <c r="K963" s="19"/>
    </row>
    <row r="964">
      <c r="K964" s="19"/>
    </row>
    <row r="965">
      <c r="K965" s="19"/>
    </row>
    <row r="966">
      <c r="K966" s="19"/>
    </row>
    <row r="967">
      <c r="K967" s="19"/>
    </row>
    <row r="968">
      <c r="K968" s="19"/>
    </row>
    <row r="969">
      <c r="K969" s="19"/>
    </row>
    <row r="970">
      <c r="K970" s="19"/>
    </row>
    <row r="971">
      <c r="K971" s="19"/>
    </row>
    <row r="972">
      <c r="K972" s="19"/>
    </row>
    <row r="973">
      <c r="K973" s="19"/>
    </row>
    <row r="974">
      <c r="K974" s="19"/>
    </row>
    <row r="975">
      <c r="K975" s="19"/>
    </row>
    <row r="976">
      <c r="K976" s="19"/>
    </row>
    <row r="977">
      <c r="K977" s="19"/>
    </row>
    <row r="978">
      <c r="K978" s="19"/>
    </row>
    <row r="979">
      <c r="K979" s="19"/>
    </row>
    <row r="980">
      <c r="K980" s="19"/>
    </row>
    <row r="981">
      <c r="K981" s="19"/>
    </row>
    <row r="982">
      <c r="K982" s="19"/>
    </row>
    <row r="983">
      <c r="K983" s="19"/>
    </row>
    <row r="984">
      <c r="K984" s="19"/>
    </row>
    <row r="985">
      <c r="K985" s="19"/>
    </row>
    <row r="986">
      <c r="K986" s="19"/>
    </row>
    <row r="987">
      <c r="K987" s="19"/>
    </row>
    <row r="988">
      <c r="K988" s="19"/>
    </row>
    <row r="989">
      <c r="K989" s="19"/>
    </row>
    <row r="990">
      <c r="K990" s="19"/>
    </row>
    <row r="991">
      <c r="K991" s="19"/>
    </row>
    <row r="992">
      <c r="K992" s="19"/>
    </row>
    <row r="993">
      <c r="K993" s="19"/>
    </row>
    <row r="994">
      <c r="K994" s="19"/>
    </row>
    <row r="995">
      <c r="K995" s="19"/>
    </row>
    <row r="996">
      <c r="K996" s="19"/>
    </row>
    <row r="997">
      <c r="K997" s="19"/>
    </row>
    <row r="998">
      <c r="K998" s="19"/>
    </row>
    <row r="999">
      <c r="K999" s="19"/>
    </row>
    <row r="1000">
      <c r="K1000" s="19"/>
    </row>
  </sheetData>
  <autoFilter ref="$A$1:$Z$23"/>
  <drawing r:id="rId1"/>
</worksheet>
</file>