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kavargas_ntnu_no/Documents/SESSILE/Pilots/Lab/02_PEX/"/>
    </mc:Choice>
  </mc:AlternateContent>
  <xr:revisionPtr revIDLastSave="7" documentId="8_{11BEA836-9402-4A5F-8182-8663B9FBBD6A}" xr6:coauthVersionLast="47" xr6:coauthVersionMax="47" xr10:uidLastSave="{3D1385CB-92DD-4FD7-B8BE-F57373A98B4D}"/>
  <bookViews>
    <workbookView xWindow="-38520" yWindow="-9690" windowWidth="38640" windowHeight="21240" activeTab="1" xr2:uid="{00000000-000D-0000-FFFF-FFFF00000000}"/>
  </bookViews>
  <sheets>
    <sheet name="Nodes" sheetId="1" r:id="rId1"/>
    <sheet name="Pip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C42" i="2" s="1"/>
  <c r="C43" i="2" s="1"/>
  <c r="C44" i="2" s="1"/>
  <c r="C40" i="2"/>
  <c r="C39" i="2"/>
  <c r="B42" i="2"/>
  <c r="B43" i="2" s="1"/>
  <c r="B44" i="2" s="1"/>
  <c r="E32" i="2"/>
  <c r="F28" i="2"/>
  <c r="E28" i="2"/>
  <c r="F24" i="2"/>
  <c r="F32" i="2" s="1"/>
  <c r="E24" i="2"/>
  <c r="E26" i="2" s="1"/>
  <c r="E31" i="2" s="1"/>
  <c r="C35" i="2"/>
  <c r="C36" i="2" s="1"/>
  <c r="D39" i="2"/>
  <c r="D21" i="2"/>
  <c r="C4" i="2"/>
  <c r="C5" i="2"/>
  <c r="C6" i="2"/>
  <c r="C7" i="2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B38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9" i="2" s="1"/>
  <c r="B40" i="2" s="1"/>
  <c r="B41" i="2" s="1"/>
  <c r="D4" i="2"/>
  <c r="D38" i="2"/>
  <c r="C38" i="2"/>
  <c r="B31" i="1"/>
  <c r="B28" i="1"/>
  <c r="B29" i="1" s="1"/>
  <c r="B34" i="1" s="1"/>
  <c r="B27" i="1"/>
  <c r="B22" i="1"/>
  <c r="B17" i="1"/>
  <c r="B16" i="1"/>
  <c r="B12" i="1"/>
  <c r="C12" i="1"/>
  <c r="C13" i="1" s="1"/>
  <c r="C14" i="1" s="1"/>
  <c r="C15" i="1" s="1"/>
  <c r="D3" i="2"/>
  <c r="D6" i="2" s="1"/>
  <c r="D7" i="2" s="1"/>
  <c r="C3" i="2"/>
  <c r="D30" i="2"/>
  <c r="D31" i="2" s="1"/>
  <c r="D32" i="2" s="1"/>
  <c r="D33" i="2" s="1"/>
  <c r="C30" i="2"/>
  <c r="C31" i="2" s="1"/>
  <c r="C32" i="2" s="1"/>
  <c r="C33" i="2" s="1"/>
  <c r="D23" i="2"/>
  <c r="D25" i="2" s="1"/>
  <c r="D26" i="2" s="1"/>
  <c r="D43" i="2" s="1"/>
  <c r="C23" i="2"/>
  <c r="C25" i="2" s="1"/>
  <c r="C26" i="2" s="1"/>
  <c r="D35" i="2"/>
  <c r="D36" i="2" s="1"/>
  <c r="D9" i="2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38" i="1"/>
  <c r="C38" i="1"/>
  <c r="D37" i="1"/>
  <c r="D36" i="1"/>
  <c r="C36" i="1"/>
  <c r="D35" i="1"/>
  <c r="D34" i="1"/>
  <c r="C34" i="1"/>
  <c r="D33" i="1"/>
  <c r="D32" i="1"/>
  <c r="C32" i="1"/>
  <c r="B32" i="1"/>
  <c r="B38" i="1" s="1"/>
  <c r="D31" i="1"/>
  <c r="C31" i="1"/>
  <c r="D30" i="1"/>
  <c r="C30" i="1"/>
  <c r="B30" i="1"/>
  <c r="B36" i="1" s="1"/>
  <c r="D29" i="1"/>
  <c r="C29" i="1"/>
  <c r="D28" i="1"/>
  <c r="C28" i="1"/>
  <c r="D27" i="1"/>
  <c r="C27" i="1"/>
  <c r="D26" i="1"/>
  <c r="C26" i="1"/>
  <c r="B26" i="1"/>
  <c r="D25" i="1"/>
  <c r="B25" i="1"/>
  <c r="C25" i="1"/>
  <c r="D24" i="1"/>
  <c r="D23" i="1"/>
  <c r="D22" i="1"/>
  <c r="D21" i="1"/>
  <c r="D20" i="1"/>
  <c r="D18" i="1"/>
  <c r="D17" i="1"/>
  <c r="D16" i="1"/>
  <c r="D15" i="1"/>
  <c r="D14" i="1"/>
  <c r="D13" i="1"/>
  <c r="B13" i="1"/>
  <c r="B14" i="1" s="1"/>
  <c r="B15" i="1" s="1"/>
  <c r="D12" i="1"/>
  <c r="C11" i="1"/>
  <c r="D11" i="1"/>
  <c r="B11" i="1"/>
  <c r="D5" i="1"/>
  <c r="D6" i="1" s="1"/>
  <c r="D7" i="1" s="1"/>
  <c r="D8" i="1" s="1"/>
  <c r="D9" i="1" s="1"/>
  <c r="D10" i="1" s="1"/>
  <c r="D2" i="1"/>
  <c r="D3" i="1" s="1"/>
  <c r="C2" i="1"/>
  <c r="C3" i="1" s="1"/>
  <c r="C4" i="1" s="1"/>
  <c r="C5" i="1" s="1"/>
  <c r="C6" i="1" s="1"/>
  <c r="C7" i="1" s="1"/>
  <c r="C8" i="1" s="1"/>
  <c r="C9" i="1" s="1"/>
  <c r="C10" i="1" s="1"/>
  <c r="B2" i="1"/>
  <c r="B3" i="1" s="1"/>
  <c r="B4" i="1" s="1"/>
  <c r="B5" i="1" s="1"/>
  <c r="B6" i="1" s="1"/>
  <c r="B7" i="1" s="1"/>
  <c r="B8" i="1" s="1"/>
  <c r="B9" i="1" s="1"/>
  <c r="B10" i="1" s="1"/>
  <c r="D42" i="2" l="1"/>
  <c r="D40" i="2"/>
  <c r="F26" i="2"/>
  <c r="F31" i="2" s="1"/>
  <c r="D5" i="2"/>
  <c r="B23" i="1"/>
  <c r="C22" i="1"/>
  <c r="C23" i="1" s="1"/>
  <c r="C16" i="1"/>
  <c r="C24" i="2"/>
  <c r="C27" i="2"/>
  <c r="C28" i="2" s="1"/>
  <c r="C29" i="2" s="1"/>
  <c r="D27" i="2"/>
  <c r="D24" i="2"/>
  <c r="D41" i="2" s="1"/>
  <c r="D28" i="2" l="1"/>
  <c r="D29" i="2" s="1"/>
  <c r="D44" i="2"/>
  <c r="B24" i="1"/>
  <c r="B37" i="1"/>
  <c r="C17" i="1"/>
  <c r="C18" i="1" s="1"/>
  <c r="C20" i="1"/>
  <c r="C37" i="1"/>
  <c r="C24" i="1"/>
  <c r="B20" i="1"/>
  <c r="B18" i="1"/>
  <c r="B19" i="1" l="1"/>
  <c r="B33" i="1"/>
  <c r="B21" i="1"/>
  <c r="B35" i="1"/>
  <c r="C21" i="1"/>
  <c r="C35" i="1"/>
  <c r="C19" i="1"/>
  <c r="C33" i="1"/>
</calcChain>
</file>

<file path=xl/sharedStrings.xml><?xml version="1.0" encoding="utf-8"?>
<sst xmlns="http://schemas.openxmlformats.org/spreadsheetml/2006/main" count="89" uniqueCount="66">
  <si>
    <t>ID</t>
  </si>
  <si>
    <t>2</t>
  </si>
  <si>
    <t>6</t>
  </si>
  <si>
    <t>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</si>
  <si>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</si>
  <si>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</si>
  <si>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</si>
  <si>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</si>
  <si>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</si>
  <si>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</si>
  <si>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</si>
  <si>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</si>
  <si>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</si>
  <si>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</si>
  <si>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V_A_Hot</t>
  </si>
  <si>
    <t>A</t>
  </si>
  <si>
    <t>V_B_Hot</t>
  </si>
  <si>
    <t>B</t>
  </si>
  <si>
    <t>24</t>
  </si>
  <si>
    <t>V_C_Hot</t>
  </si>
  <si>
    <t>C</t>
  </si>
  <si>
    <t>27</t>
  </si>
  <si>
    <t>28</t>
  </si>
  <si>
    <t>30</t>
  </si>
  <si>
    <t>31</t>
  </si>
  <si>
    <t>V_A_Cold</t>
  </si>
  <si>
    <t>V_B_Cold</t>
  </si>
  <si>
    <t>34</t>
  </si>
  <si>
    <t>V_C_Cold</t>
  </si>
  <si>
    <t>A_Hot</t>
  </si>
  <si>
    <t>A_Cold</t>
  </si>
  <si>
    <t>B_Hot</t>
  </si>
  <si>
    <t>B_Cold</t>
  </si>
  <si>
    <t>C_Hot</t>
  </si>
  <si>
    <t>C_Cold</t>
  </si>
  <si>
    <t>1</t>
  </si>
  <si>
    <t>7</t>
  </si>
  <si>
    <t>8</t>
  </si>
  <si>
    <t>9</t>
  </si>
  <si>
    <t>21</t>
  </si>
  <si>
    <t>25</t>
  </si>
  <si>
    <t>26</t>
  </si>
  <si>
    <t>x</t>
  </si>
  <si>
    <t>y</t>
  </si>
  <si>
    <t>z</t>
  </si>
  <si>
    <t>e_pipe (mm)</t>
  </si>
  <si>
    <t>e_insulator (mm)</t>
  </si>
  <si>
    <t>B_Hot_2</t>
  </si>
  <si>
    <t>A_Hot_2</t>
  </si>
  <si>
    <t>A_Cold_2</t>
  </si>
  <si>
    <t>B_Cold_2</t>
  </si>
  <si>
    <t>C_Cold_2</t>
  </si>
  <si>
    <t>C_Hot_2</t>
  </si>
  <si>
    <t>HWH_1</t>
  </si>
  <si>
    <t>HWH_2</t>
  </si>
  <si>
    <t>room_T (°C)</t>
  </si>
  <si>
    <t>k_pipe (W/(m*K))</t>
  </si>
  <si>
    <t>k_insulator (W/(m*K))</t>
  </si>
  <si>
    <t>k_wall (W/(m*K))</t>
  </si>
  <si>
    <t>z_wall (mm)</t>
  </si>
  <si>
    <t>VC_A</t>
  </si>
  <si>
    <t>VC_B</t>
  </si>
  <si>
    <t>VC_C</t>
  </si>
  <si>
    <t>VH_A</t>
  </si>
  <si>
    <t>VH_B</t>
  </si>
  <si>
    <t>VH_C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</si>
</sst>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zoomScale="310" zoomScaleNormal="310" workbookViewId="0">
      <selection activeCell="A40" sqref="A40"/>
    </sheetView>
  </sheetViews>
  <sheetFormatPr defaultRowHeight="14.4" x14ac:dyDescent="0.3"/>
  <sheetData>
    <row r="1" spans="1:4" x14ac:dyDescent="0.3">
      <c r="A1" s="1" t="s">
        <v>0</v>
      </c>
      <c r="B1" t="s">
        <v>42</v>
      </c>
      <c r="C1" t="s">
        <v>43</v>
      </c>
      <c r="D1" t="s">
        <v>44</v>
      </c>
    </row>
    <row r="2" spans="1:4" x14ac:dyDescent="0.3">
      <c r="A2" t="s">
        <v>1</v>
      </c>
      <c r="B2">
        <f>+B39</f>
        <v>8864</v>
      </c>
      <c r="C2">
        <f>+C39</f>
        <v>7753</v>
      </c>
      <c r="D2">
        <f>+D39-10</f>
        <v>0</v>
      </c>
    </row>
    <row r="3" spans="1:4" x14ac:dyDescent="0.3">
      <c r="A3" t="s">
        <v>2</v>
      </c>
      <c r="B3">
        <f>+B2-20</f>
        <v>8844</v>
      </c>
      <c r="C3">
        <f>+C2</f>
        <v>7753</v>
      </c>
      <c r="D3">
        <f>+D2</f>
        <v>0</v>
      </c>
    </row>
    <row r="4" spans="1:4" x14ac:dyDescent="0.3">
      <c r="A4" t="s">
        <v>4</v>
      </c>
      <c r="B4">
        <f>+B3</f>
        <v>8844</v>
      </c>
      <c r="C4">
        <f>+C3</f>
        <v>7753</v>
      </c>
      <c r="D4">
        <v>3</v>
      </c>
    </row>
    <row r="5" spans="1:4" x14ac:dyDescent="0.3">
      <c r="A5" t="s">
        <v>5</v>
      </c>
      <c r="B5">
        <f>+B4-40</f>
        <v>8804</v>
      </c>
      <c r="C5">
        <f>+C4</f>
        <v>7753</v>
      </c>
      <c r="D5">
        <f>+D4</f>
        <v>3</v>
      </c>
    </row>
    <row r="6" spans="1:4" x14ac:dyDescent="0.3">
      <c r="A6" t="s">
        <v>6</v>
      </c>
      <c r="B6">
        <f>+B5</f>
        <v>8804</v>
      </c>
      <c r="C6">
        <f>+C5-3</f>
        <v>7750</v>
      </c>
      <c r="D6">
        <f>+D5</f>
        <v>3</v>
      </c>
    </row>
    <row r="7" spans="1:4" x14ac:dyDescent="0.3">
      <c r="A7" t="s">
        <v>7</v>
      </c>
      <c r="B7">
        <f>+B6-5</f>
        <v>8799</v>
      </c>
      <c r="C7">
        <f>+C6</f>
        <v>7750</v>
      </c>
      <c r="D7">
        <f>+D6</f>
        <v>3</v>
      </c>
    </row>
    <row r="8" spans="1:4" x14ac:dyDescent="0.3">
      <c r="A8" t="s">
        <v>3</v>
      </c>
      <c r="B8">
        <f>+B7</f>
        <v>8799</v>
      </c>
      <c r="C8">
        <f>+C7</f>
        <v>7750</v>
      </c>
      <c r="D8">
        <f>+D7-1</f>
        <v>2</v>
      </c>
    </row>
    <row r="9" spans="1:4" x14ac:dyDescent="0.3">
      <c r="A9">
        <v>5</v>
      </c>
      <c r="B9">
        <f>+B8</f>
        <v>8799</v>
      </c>
      <c r="C9">
        <f>+C8-5</f>
        <v>7745</v>
      </c>
      <c r="D9">
        <f>+D8-0.5</f>
        <v>1.5</v>
      </c>
    </row>
    <row r="10" spans="1:4" x14ac:dyDescent="0.3">
      <c r="A10">
        <v>7</v>
      </c>
      <c r="B10">
        <f>+B9</f>
        <v>8799</v>
      </c>
      <c r="C10">
        <f>+C9</f>
        <v>7745</v>
      </c>
      <c r="D10">
        <f>+D9-1.5</f>
        <v>0</v>
      </c>
    </row>
    <row r="11" spans="1:4" x14ac:dyDescent="0.3">
      <c r="A11">
        <v>8</v>
      </c>
      <c r="B11">
        <f>+B9</f>
        <v>8799</v>
      </c>
      <c r="C11">
        <f>+C9</f>
        <v>7745</v>
      </c>
      <c r="D11">
        <f>+D9</f>
        <v>1.5</v>
      </c>
    </row>
    <row r="12" spans="1:4" x14ac:dyDescent="0.3">
      <c r="A12" t="s">
        <v>8</v>
      </c>
      <c r="B12">
        <f>+B11+2</f>
        <v>8801</v>
      </c>
      <c r="C12">
        <f>+C11+4</f>
        <v>7749</v>
      </c>
      <c r="D12">
        <f>+D11+0.3</f>
        <v>1.8</v>
      </c>
    </row>
    <row r="13" spans="1:4" x14ac:dyDescent="0.3">
      <c r="A13" t="s">
        <v>9</v>
      </c>
      <c r="B13">
        <f>+B12</f>
        <v>8801</v>
      </c>
      <c r="C13">
        <f>+C12</f>
        <v>7749</v>
      </c>
      <c r="D13">
        <f>+D12+1</f>
        <v>2.8</v>
      </c>
    </row>
    <row r="14" spans="1:4" x14ac:dyDescent="0.3">
      <c r="A14" t="s">
        <v>10</v>
      </c>
      <c r="B14">
        <f>+B13+16</f>
        <v>8817</v>
      </c>
      <c r="C14">
        <f>+C13</f>
        <v>7749</v>
      </c>
      <c r="D14">
        <f>+D13</f>
        <v>2.8</v>
      </c>
    </row>
    <row r="15" spans="1:4" x14ac:dyDescent="0.3">
      <c r="A15" t="s">
        <v>11</v>
      </c>
      <c r="B15">
        <f>+B14</f>
        <v>8817</v>
      </c>
      <c r="C15">
        <f>+C14-3</f>
        <v>7746</v>
      </c>
      <c r="D15">
        <f>+D14</f>
        <v>2.8</v>
      </c>
    </row>
    <row r="16" spans="1:4" x14ac:dyDescent="0.3">
      <c r="A16" t="s">
        <v>12</v>
      </c>
      <c r="B16">
        <f>+B15-1</f>
        <v>8816</v>
      </c>
      <c r="C16">
        <f>+C15</f>
        <v>7746</v>
      </c>
      <c r="D16">
        <f>+D15</f>
        <v>2.8</v>
      </c>
    </row>
    <row r="17" spans="1:4" x14ac:dyDescent="0.3">
      <c r="A17" t="s">
        <v>13</v>
      </c>
      <c r="B17">
        <f>+B16-5</f>
        <v>8811</v>
      </c>
      <c r="C17">
        <f>+C16</f>
        <v>7746</v>
      </c>
      <c r="D17">
        <f>+D16</f>
        <v>2.8</v>
      </c>
    </row>
    <row r="18" spans="1:4" x14ac:dyDescent="0.3">
      <c r="A18" t="s">
        <v>14</v>
      </c>
      <c r="B18">
        <f>+B17</f>
        <v>8811</v>
      </c>
      <c r="C18">
        <f>+C17</f>
        <v>7746</v>
      </c>
      <c r="D18">
        <f>+D17-1.8</f>
        <v>0.99999999999999978</v>
      </c>
    </row>
    <row r="19" spans="1:4" x14ac:dyDescent="0.3">
      <c r="A19" t="s">
        <v>15</v>
      </c>
      <c r="B19">
        <f>+B18</f>
        <v>8811</v>
      </c>
      <c r="C19">
        <f>+C18</f>
        <v>7746</v>
      </c>
      <c r="D19">
        <v>0</v>
      </c>
    </row>
    <row r="20" spans="1:4" x14ac:dyDescent="0.3">
      <c r="A20" t="s">
        <v>16</v>
      </c>
      <c r="B20">
        <f>+B16</f>
        <v>8816</v>
      </c>
      <c r="C20">
        <f>+C16</f>
        <v>7746</v>
      </c>
      <c r="D20">
        <f>+D18</f>
        <v>0.99999999999999978</v>
      </c>
    </row>
    <row r="21" spans="1:4" x14ac:dyDescent="0.3">
      <c r="A21" t="s">
        <v>17</v>
      </c>
      <c r="B21">
        <f>+B20</f>
        <v>8816</v>
      </c>
      <c r="C21">
        <f>+C20</f>
        <v>7746</v>
      </c>
      <c r="D21">
        <f>+D19</f>
        <v>0</v>
      </c>
    </row>
    <row r="22" spans="1:4" x14ac:dyDescent="0.3">
      <c r="A22" t="s">
        <v>18</v>
      </c>
      <c r="B22">
        <f>+B15+4</f>
        <v>8821</v>
      </c>
      <c r="C22">
        <f>+C15</f>
        <v>7746</v>
      </c>
      <c r="D22">
        <f>+D15</f>
        <v>2.8</v>
      </c>
    </row>
    <row r="23" spans="1:4" x14ac:dyDescent="0.3">
      <c r="A23" t="s">
        <v>19</v>
      </c>
      <c r="B23">
        <f>+B22</f>
        <v>8821</v>
      </c>
      <c r="C23">
        <f>+C22</f>
        <v>7746</v>
      </c>
      <c r="D23">
        <f>+D20</f>
        <v>0.99999999999999978</v>
      </c>
    </row>
    <row r="24" spans="1:4" x14ac:dyDescent="0.3">
      <c r="A24" t="s">
        <v>20</v>
      </c>
      <c r="B24">
        <f>+B23</f>
        <v>8821</v>
      </c>
      <c r="C24">
        <f>+C23</f>
        <v>7746</v>
      </c>
      <c r="D24">
        <f>+D21</f>
        <v>0</v>
      </c>
    </row>
    <row r="25" spans="1:4" x14ac:dyDescent="0.3">
      <c r="A25" t="s">
        <v>21</v>
      </c>
      <c r="B25">
        <f>+B6+15</f>
        <v>8819</v>
      </c>
      <c r="C25">
        <f>+C6</f>
        <v>7750</v>
      </c>
      <c r="D25">
        <f>+D6</f>
        <v>3</v>
      </c>
    </row>
    <row r="26" spans="1:4" x14ac:dyDescent="0.3">
      <c r="A26" t="s">
        <v>22</v>
      </c>
      <c r="B26">
        <f>+B25</f>
        <v>8819</v>
      </c>
      <c r="C26">
        <f>+C25-3</f>
        <v>7747</v>
      </c>
      <c r="D26">
        <f>+D25</f>
        <v>3</v>
      </c>
    </row>
    <row r="27" spans="1:4" x14ac:dyDescent="0.3">
      <c r="A27" t="s">
        <v>23</v>
      </c>
      <c r="B27">
        <f>+B26-1</f>
        <v>8818</v>
      </c>
      <c r="C27">
        <f>+C26</f>
        <v>7747</v>
      </c>
      <c r="D27">
        <f>+D26</f>
        <v>3</v>
      </c>
    </row>
    <row r="28" spans="1:4" x14ac:dyDescent="0.3">
      <c r="A28" t="s">
        <v>24</v>
      </c>
      <c r="B28">
        <f>+B27-5</f>
        <v>8813</v>
      </c>
      <c r="C28">
        <f>+C27</f>
        <v>7747</v>
      </c>
      <c r="D28">
        <f>+D27</f>
        <v>3</v>
      </c>
    </row>
    <row r="29" spans="1:4" x14ac:dyDescent="0.3">
      <c r="A29" t="s">
        <v>25</v>
      </c>
      <c r="B29">
        <f>+B28</f>
        <v>8813</v>
      </c>
      <c r="C29">
        <f>+C28</f>
        <v>7747</v>
      </c>
      <c r="D29">
        <f>+D28-2</f>
        <v>1</v>
      </c>
    </row>
    <row r="30" spans="1:4" x14ac:dyDescent="0.3">
      <c r="A30" t="s">
        <v>26</v>
      </c>
      <c r="B30">
        <f>+B27</f>
        <v>8818</v>
      </c>
      <c r="C30">
        <f>+C27</f>
        <v>7747</v>
      </c>
      <c r="D30">
        <f>+D29</f>
        <v>1</v>
      </c>
    </row>
    <row r="31" spans="1:4" x14ac:dyDescent="0.3">
      <c r="A31" t="s">
        <v>27</v>
      </c>
      <c r="B31">
        <f>+B26+4</f>
        <v>8823</v>
      </c>
      <c r="C31">
        <f>+C26</f>
        <v>7747</v>
      </c>
      <c r="D31">
        <f>+D26</f>
        <v>3</v>
      </c>
    </row>
    <row r="32" spans="1:4" x14ac:dyDescent="0.3">
      <c r="A32" t="s">
        <v>28</v>
      </c>
      <c r="B32">
        <f>+B31</f>
        <v>8823</v>
      </c>
      <c r="C32">
        <f>+C31</f>
        <v>7747</v>
      </c>
      <c r="D32">
        <f>+D30</f>
        <v>1</v>
      </c>
    </row>
    <row r="33" spans="1:4" x14ac:dyDescent="0.3">
      <c r="A33" t="s">
        <v>29</v>
      </c>
      <c r="B33">
        <f>+B18</f>
        <v>8811</v>
      </c>
      <c r="C33">
        <f>+C18</f>
        <v>7746</v>
      </c>
      <c r="D33">
        <f>+D18+0.1</f>
        <v>1.0999999999999999</v>
      </c>
    </row>
    <row r="34" spans="1:4" x14ac:dyDescent="0.3">
      <c r="A34" t="s">
        <v>30</v>
      </c>
      <c r="B34">
        <f>+B29</f>
        <v>8813</v>
      </c>
      <c r="C34">
        <f>+C29</f>
        <v>7747</v>
      </c>
      <c r="D34">
        <f>+D33</f>
        <v>1.0999999999999999</v>
      </c>
    </row>
    <row r="35" spans="1:4" x14ac:dyDescent="0.3">
      <c r="A35" t="s">
        <v>31</v>
      </c>
      <c r="B35">
        <f>+B20</f>
        <v>8816</v>
      </c>
      <c r="C35">
        <f>+C20</f>
        <v>7746</v>
      </c>
      <c r="D35">
        <f>+D34</f>
        <v>1.0999999999999999</v>
      </c>
    </row>
    <row r="36" spans="1:4" x14ac:dyDescent="0.3">
      <c r="A36" t="s">
        <v>32</v>
      </c>
      <c r="B36">
        <f>+B30</f>
        <v>8818</v>
      </c>
      <c r="C36">
        <f>+C30</f>
        <v>7747</v>
      </c>
      <c r="D36">
        <f>+D35</f>
        <v>1.0999999999999999</v>
      </c>
    </row>
    <row r="37" spans="1:4" x14ac:dyDescent="0.3">
      <c r="A37" t="s">
        <v>33</v>
      </c>
      <c r="B37">
        <f>+B23</f>
        <v>8821</v>
      </c>
      <c r="C37">
        <f>+C23</f>
        <v>7746</v>
      </c>
      <c r="D37">
        <f>+D36</f>
        <v>1.0999999999999999</v>
      </c>
    </row>
    <row r="38" spans="1:4" x14ac:dyDescent="0.3">
      <c r="A38" t="s">
        <v>34</v>
      </c>
      <c r="B38">
        <f>+B32</f>
        <v>8823</v>
      </c>
      <c r="C38">
        <f>+C32</f>
        <v>7747</v>
      </c>
      <c r="D38">
        <f>+D37</f>
        <v>1.0999999999999999</v>
      </c>
    </row>
    <row r="39" spans="1:4" x14ac:dyDescent="0.3">
      <c r="A39" t="s">
        <v>35</v>
      </c>
      <c r="B39">
        <v>8864</v>
      </c>
      <c r="C39">
        <v>7753</v>
      </c>
      <c r="D39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"/>
  <sheetViews>
    <sheetView tabSelected="1" zoomScale="115" zoomScaleNormal="115" workbookViewId="0">
      <selection activeCell="F23" sqref="F23"/>
    </sheetView>
  </sheetViews>
  <sheetFormatPr defaultRowHeight="14.4" x14ac:dyDescent="0.3"/>
  <cols>
    <col min="1" max="1" width="8.77734375" bestFit="1" customWidth="1"/>
    <col min="2" max="2" width="10.77734375" bestFit="1" customWidth="1"/>
    <col min="3" max="3" width="15.5546875" bestFit="1" customWidth="1"/>
    <col min="4" max="4" width="11.33203125" bestFit="1" customWidth="1"/>
    <col min="5" max="5" width="19.33203125" bestFit="1" customWidth="1"/>
    <col min="6" max="6" width="15.109375" bestFit="1" customWidth="1"/>
    <col min="7" max="7" width="15.21875" bestFit="1" customWidth="1"/>
    <col min="8" max="8" width="9.33203125" bestFit="1" customWidth="1"/>
  </cols>
  <sheetData>
    <row r="1" spans="1:8" x14ac:dyDescent="0.3">
      <c r="A1" s="1" t="s">
        <v>0</v>
      </c>
      <c r="B1" t="s">
        <v>55</v>
      </c>
      <c r="C1" t="s">
        <v>56</v>
      </c>
      <c r="D1" t="s">
        <v>45</v>
      </c>
      <c r="E1" t="s">
        <v>57</v>
      </c>
      <c r="F1" t="s">
        <v>46</v>
      </c>
      <c r="G1" t="s">
        <v>58</v>
      </c>
      <c r="H1" t="s">
        <v>59</v>
      </c>
    </row>
    <row r="2" spans="1:8" x14ac:dyDescent="0.3">
      <c r="A2" t="s">
        <v>35</v>
      </c>
      <c r="B2">
        <v>21</v>
      </c>
      <c r="C2">
        <v>398</v>
      </c>
      <c r="D2">
        <v>2</v>
      </c>
    </row>
    <row r="3" spans="1:8" x14ac:dyDescent="0.3">
      <c r="A3" t="s">
        <v>1</v>
      </c>
      <c r="B3">
        <f>+B2</f>
        <v>21</v>
      </c>
      <c r="C3">
        <f>+C2</f>
        <v>398</v>
      </c>
      <c r="D3">
        <f>+D2</f>
        <v>2</v>
      </c>
    </row>
    <row r="4" spans="1:8" x14ac:dyDescent="0.3">
      <c r="A4">
        <v>3</v>
      </c>
      <c r="B4">
        <f t="shared" ref="B4:C36" si="0">+B3</f>
        <v>21</v>
      </c>
      <c r="C4">
        <f t="shared" si="0"/>
        <v>398</v>
      </c>
      <c r="D4">
        <f>+D3</f>
        <v>2</v>
      </c>
    </row>
    <row r="5" spans="1:8" x14ac:dyDescent="0.3">
      <c r="A5" t="s">
        <v>2</v>
      </c>
      <c r="B5">
        <f t="shared" si="0"/>
        <v>21</v>
      </c>
      <c r="C5">
        <f t="shared" si="0"/>
        <v>398</v>
      </c>
      <c r="D5">
        <f>+D3</f>
        <v>2</v>
      </c>
    </row>
    <row r="6" spans="1:8" x14ac:dyDescent="0.3">
      <c r="A6" t="s">
        <v>36</v>
      </c>
      <c r="B6">
        <f t="shared" si="0"/>
        <v>21</v>
      </c>
      <c r="C6">
        <f t="shared" si="0"/>
        <v>398</v>
      </c>
      <c r="D6">
        <f>+D3</f>
        <v>2</v>
      </c>
    </row>
    <row r="7" spans="1:8" x14ac:dyDescent="0.3">
      <c r="A7" t="s">
        <v>37</v>
      </c>
      <c r="B7">
        <f t="shared" si="0"/>
        <v>21</v>
      </c>
      <c r="C7">
        <f t="shared" si="0"/>
        <v>398</v>
      </c>
      <c r="D7">
        <f>+D6</f>
        <v>2</v>
      </c>
    </row>
    <row r="8" spans="1:8" x14ac:dyDescent="0.3">
      <c r="A8" t="s">
        <v>38</v>
      </c>
      <c r="B8">
        <f t="shared" si="0"/>
        <v>21</v>
      </c>
      <c r="C8">
        <f t="shared" si="0"/>
        <v>398</v>
      </c>
      <c r="D8">
        <v>2</v>
      </c>
    </row>
    <row r="9" spans="1:8" x14ac:dyDescent="0.3">
      <c r="A9" t="s">
        <v>4</v>
      </c>
      <c r="B9">
        <f t="shared" si="0"/>
        <v>21</v>
      </c>
      <c r="C9">
        <f t="shared" si="0"/>
        <v>398</v>
      </c>
      <c r="D9">
        <f t="shared" ref="D9:D21" si="1">+D8</f>
        <v>2</v>
      </c>
    </row>
    <row r="10" spans="1:8" x14ac:dyDescent="0.3">
      <c r="A10" t="s">
        <v>5</v>
      </c>
      <c r="B10">
        <f t="shared" si="0"/>
        <v>21</v>
      </c>
      <c r="C10">
        <f t="shared" si="0"/>
        <v>398</v>
      </c>
      <c r="D10">
        <f t="shared" si="1"/>
        <v>2</v>
      </c>
    </row>
    <row r="11" spans="1:8" x14ac:dyDescent="0.3">
      <c r="A11" t="s">
        <v>6</v>
      </c>
      <c r="B11">
        <f t="shared" si="0"/>
        <v>21</v>
      </c>
      <c r="C11">
        <f t="shared" si="0"/>
        <v>398</v>
      </c>
      <c r="D11">
        <f t="shared" si="1"/>
        <v>2</v>
      </c>
    </row>
    <row r="12" spans="1:8" x14ac:dyDescent="0.3">
      <c r="A12" t="s">
        <v>7</v>
      </c>
      <c r="B12">
        <f t="shared" si="0"/>
        <v>21</v>
      </c>
      <c r="C12">
        <f t="shared" si="0"/>
        <v>398</v>
      </c>
      <c r="D12">
        <f t="shared" si="1"/>
        <v>2</v>
      </c>
    </row>
    <row r="13" spans="1:8" x14ac:dyDescent="0.3">
      <c r="A13" t="s">
        <v>8</v>
      </c>
      <c r="B13">
        <f t="shared" si="0"/>
        <v>21</v>
      </c>
      <c r="C13">
        <f t="shared" si="0"/>
        <v>398</v>
      </c>
      <c r="D13">
        <f t="shared" si="1"/>
        <v>2</v>
      </c>
    </row>
    <row r="14" spans="1:8" x14ac:dyDescent="0.3">
      <c r="A14" t="s">
        <v>9</v>
      </c>
      <c r="B14">
        <f t="shared" si="0"/>
        <v>21</v>
      </c>
      <c r="C14">
        <f t="shared" si="0"/>
        <v>398</v>
      </c>
      <c r="D14">
        <f t="shared" si="1"/>
        <v>2</v>
      </c>
    </row>
    <row r="15" spans="1:8" x14ac:dyDescent="0.3">
      <c r="A15" t="s">
        <v>10</v>
      </c>
      <c r="B15">
        <f t="shared" si="0"/>
        <v>21</v>
      </c>
      <c r="C15">
        <f t="shared" si="0"/>
        <v>398</v>
      </c>
      <c r="D15">
        <f t="shared" si="1"/>
        <v>2</v>
      </c>
    </row>
    <row r="16" spans="1:8" x14ac:dyDescent="0.3">
      <c r="A16" t="s">
        <v>39</v>
      </c>
      <c r="B16">
        <f t="shared" si="0"/>
        <v>21</v>
      </c>
      <c r="C16">
        <f t="shared" si="0"/>
        <v>398</v>
      </c>
      <c r="D16">
        <f t="shared" si="1"/>
        <v>2</v>
      </c>
    </row>
    <row r="17" spans="1:6" x14ac:dyDescent="0.3">
      <c r="A17" t="s">
        <v>18</v>
      </c>
      <c r="B17">
        <f t="shared" si="0"/>
        <v>21</v>
      </c>
      <c r="C17">
        <f t="shared" si="0"/>
        <v>398</v>
      </c>
      <c r="D17">
        <f t="shared" si="1"/>
        <v>2</v>
      </c>
    </row>
    <row r="18" spans="1:6" x14ac:dyDescent="0.3">
      <c r="A18" t="s">
        <v>40</v>
      </c>
      <c r="B18">
        <f t="shared" si="0"/>
        <v>21</v>
      </c>
      <c r="C18">
        <f t="shared" si="0"/>
        <v>398</v>
      </c>
      <c r="D18">
        <f t="shared" si="1"/>
        <v>2</v>
      </c>
    </row>
    <row r="19" spans="1:6" x14ac:dyDescent="0.3">
      <c r="A19" t="s">
        <v>41</v>
      </c>
      <c r="B19">
        <f t="shared" si="0"/>
        <v>21</v>
      </c>
      <c r="C19">
        <f t="shared" si="0"/>
        <v>398</v>
      </c>
      <c r="D19">
        <f t="shared" si="1"/>
        <v>2</v>
      </c>
    </row>
    <row r="20" spans="1:6" x14ac:dyDescent="0.3">
      <c r="A20" t="s">
        <v>21</v>
      </c>
      <c r="B20">
        <f t="shared" si="0"/>
        <v>21</v>
      </c>
      <c r="C20">
        <f t="shared" si="0"/>
        <v>398</v>
      </c>
      <c r="D20">
        <f t="shared" si="1"/>
        <v>2</v>
      </c>
    </row>
    <row r="21" spans="1:6" x14ac:dyDescent="0.3">
      <c r="A21" t="s">
        <v>23</v>
      </c>
      <c r="B21">
        <f t="shared" si="0"/>
        <v>21</v>
      </c>
      <c r="C21">
        <f t="shared" si="0"/>
        <v>398</v>
      </c>
      <c r="D21">
        <f t="shared" si="1"/>
        <v>2</v>
      </c>
    </row>
    <row r="22" spans="1:6" x14ac:dyDescent="0.3">
      <c r="A22" t="s">
        <v>29</v>
      </c>
      <c r="B22">
        <f t="shared" si="0"/>
        <v>21</v>
      </c>
      <c r="C22">
        <v>0.35</v>
      </c>
      <c r="D22">
        <v>2.5</v>
      </c>
      <c r="E22">
        <v>3.5000000000000003E-2</v>
      </c>
      <c r="F22">
        <v>15</v>
      </c>
    </row>
    <row r="23" spans="1:6" x14ac:dyDescent="0.3">
      <c r="A23" t="s">
        <v>31</v>
      </c>
      <c r="B23">
        <f t="shared" si="0"/>
        <v>21</v>
      </c>
      <c r="C23">
        <f>+C22</f>
        <v>0.35</v>
      </c>
      <c r="D23">
        <f>+D22</f>
        <v>2.5</v>
      </c>
    </row>
    <row r="24" spans="1:6" x14ac:dyDescent="0.3">
      <c r="A24" t="s">
        <v>33</v>
      </c>
      <c r="B24">
        <f t="shared" si="0"/>
        <v>21</v>
      </c>
      <c r="C24">
        <f>+C23</f>
        <v>0.35</v>
      </c>
      <c r="D24">
        <f>+D23</f>
        <v>2.5</v>
      </c>
      <c r="E24">
        <f>+E22</f>
        <v>3.5000000000000003E-2</v>
      </c>
      <c r="F24">
        <f>+F22</f>
        <v>15</v>
      </c>
    </row>
    <row r="25" spans="1:6" x14ac:dyDescent="0.3">
      <c r="A25" t="s">
        <v>30</v>
      </c>
      <c r="B25">
        <f t="shared" si="0"/>
        <v>21</v>
      </c>
      <c r="C25">
        <f>+C23</f>
        <v>0.35</v>
      </c>
      <c r="D25">
        <f>+D23</f>
        <v>2.5</v>
      </c>
    </row>
    <row r="26" spans="1:6" x14ac:dyDescent="0.3">
      <c r="A26" t="s">
        <v>32</v>
      </c>
      <c r="B26">
        <f t="shared" si="0"/>
        <v>21</v>
      </c>
      <c r="C26">
        <f t="shared" ref="C26:D29" si="2">+C25</f>
        <v>0.35</v>
      </c>
      <c r="D26">
        <f t="shared" si="2"/>
        <v>2.5</v>
      </c>
      <c r="E26">
        <f>+E24</f>
        <v>3.5000000000000003E-2</v>
      </c>
      <c r="F26">
        <f>+F24</f>
        <v>15</v>
      </c>
    </row>
    <row r="27" spans="1:6" x14ac:dyDescent="0.3">
      <c r="A27" t="s">
        <v>34</v>
      </c>
      <c r="B27">
        <f t="shared" si="0"/>
        <v>21</v>
      </c>
      <c r="C27">
        <f t="shared" si="2"/>
        <v>0.35</v>
      </c>
      <c r="D27">
        <f t="shared" si="2"/>
        <v>2.5</v>
      </c>
    </row>
    <row r="28" spans="1:6" x14ac:dyDescent="0.3">
      <c r="A28" t="s">
        <v>48</v>
      </c>
      <c r="B28">
        <f t="shared" si="0"/>
        <v>21</v>
      </c>
      <c r="C28">
        <f t="shared" si="2"/>
        <v>0.35</v>
      </c>
      <c r="D28">
        <f t="shared" si="2"/>
        <v>2.5</v>
      </c>
      <c r="E28">
        <f>+E22</f>
        <v>3.5000000000000003E-2</v>
      </c>
      <c r="F28">
        <f>+F22</f>
        <v>15</v>
      </c>
    </row>
    <row r="29" spans="1:6" x14ac:dyDescent="0.3">
      <c r="A29" t="s">
        <v>49</v>
      </c>
      <c r="B29">
        <f t="shared" si="0"/>
        <v>21</v>
      </c>
      <c r="C29">
        <f t="shared" si="2"/>
        <v>0.35</v>
      </c>
      <c r="D29">
        <f t="shared" si="2"/>
        <v>2.5</v>
      </c>
    </row>
    <row r="30" spans="1:6" x14ac:dyDescent="0.3">
      <c r="A30" t="s">
        <v>47</v>
      </c>
      <c r="B30">
        <f t="shared" si="0"/>
        <v>21</v>
      </c>
      <c r="C30">
        <f>+C22</f>
        <v>0.35</v>
      </c>
      <c r="D30">
        <f>+D22</f>
        <v>2.5</v>
      </c>
    </row>
    <row r="31" spans="1:6" x14ac:dyDescent="0.3">
      <c r="A31" t="s">
        <v>50</v>
      </c>
      <c r="B31">
        <f t="shared" si="0"/>
        <v>21</v>
      </c>
      <c r="C31">
        <f t="shared" ref="C31:D33" si="3">+C30</f>
        <v>0.35</v>
      </c>
      <c r="D31">
        <f t="shared" si="3"/>
        <v>2.5</v>
      </c>
      <c r="E31">
        <f>+E26</f>
        <v>3.5000000000000003E-2</v>
      </c>
      <c r="F31">
        <f>+F26</f>
        <v>15</v>
      </c>
    </row>
    <row r="32" spans="1:6" x14ac:dyDescent="0.3">
      <c r="A32" t="s">
        <v>52</v>
      </c>
      <c r="B32">
        <f t="shared" si="0"/>
        <v>21</v>
      </c>
      <c r="C32">
        <f t="shared" si="3"/>
        <v>0.35</v>
      </c>
      <c r="D32">
        <f t="shared" si="3"/>
        <v>2.5</v>
      </c>
      <c r="E32">
        <f>+E24</f>
        <v>3.5000000000000003E-2</v>
      </c>
      <c r="F32">
        <f>+F24</f>
        <v>15</v>
      </c>
    </row>
    <row r="33" spans="1:4" x14ac:dyDescent="0.3">
      <c r="A33" t="s">
        <v>51</v>
      </c>
      <c r="B33">
        <f t="shared" si="0"/>
        <v>21</v>
      </c>
      <c r="C33">
        <f t="shared" si="3"/>
        <v>0.35</v>
      </c>
      <c r="D33">
        <f t="shared" si="3"/>
        <v>2.5</v>
      </c>
    </row>
    <row r="34" spans="1:4" x14ac:dyDescent="0.3">
      <c r="A34" t="s">
        <v>15</v>
      </c>
      <c r="B34">
        <f t="shared" si="0"/>
        <v>21</v>
      </c>
      <c r="C34">
        <v>20</v>
      </c>
      <c r="D34">
        <v>2</v>
      </c>
    </row>
    <row r="35" spans="1:4" x14ac:dyDescent="0.3">
      <c r="A35" t="s">
        <v>17</v>
      </c>
      <c r="B35">
        <f t="shared" si="0"/>
        <v>21</v>
      </c>
      <c r="C35">
        <f>+C34</f>
        <v>20</v>
      </c>
      <c r="D35">
        <f>+D34</f>
        <v>2</v>
      </c>
    </row>
    <row r="36" spans="1:4" x14ac:dyDescent="0.3">
      <c r="A36" t="s">
        <v>20</v>
      </c>
      <c r="B36">
        <f t="shared" si="0"/>
        <v>21</v>
      </c>
      <c r="C36">
        <f>+C35</f>
        <v>20</v>
      </c>
      <c r="D36">
        <f>+D35</f>
        <v>2</v>
      </c>
    </row>
    <row r="37" spans="1:4" x14ac:dyDescent="0.3">
      <c r="A37" t="s">
        <v>53</v>
      </c>
      <c r="B37">
        <v>60</v>
      </c>
      <c r="C37">
        <v>400</v>
      </c>
      <c r="D37">
        <v>1</v>
      </c>
    </row>
    <row r="38" spans="1:4" x14ac:dyDescent="0.3">
      <c r="A38" t="s">
        <v>54</v>
      </c>
      <c r="B38">
        <f>+B37</f>
        <v>60</v>
      </c>
      <c r="C38">
        <f>+C37</f>
        <v>400</v>
      </c>
      <c r="D38">
        <f>+D37</f>
        <v>1</v>
      </c>
    </row>
    <row r="39" spans="1:4" x14ac:dyDescent="0.3">
      <c r="A39" t="s">
        <v>60</v>
      </c>
      <c r="B39">
        <f>+B36</f>
        <v>21</v>
      </c>
      <c r="C39">
        <f>+C21</f>
        <v>398</v>
      </c>
      <c r="D39">
        <f>+D22</f>
        <v>2.5</v>
      </c>
    </row>
    <row r="40" spans="1:4" x14ac:dyDescent="0.3">
      <c r="A40" t="s">
        <v>61</v>
      </c>
      <c r="B40">
        <f t="shared" ref="B40:C41" si="4">+B39</f>
        <v>21</v>
      </c>
      <c r="C40">
        <f>+C39</f>
        <v>398</v>
      </c>
      <c r="D40">
        <f t="shared" ref="D40:D44" si="5">+D23</f>
        <v>2.5</v>
      </c>
    </row>
    <row r="41" spans="1:4" x14ac:dyDescent="0.3">
      <c r="A41" t="s">
        <v>62</v>
      </c>
      <c r="B41">
        <f t="shared" si="4"/>
        <v>21</v>
      </c>
      <c r="C41">
        <f t="shared" si="4"/>
        <v>398</v>
      </c>
      <c r="D41">
        <f t="shared" si="5"/>
        <v>2.5</v>
      </c>
    </row>
    <row r="42" spans="1:4" x14ac:dyDescent="0.3">
      <c r="A42" t="s">
        <v>63</v>
      </c>
      <c r="B42">
        <f>+B39</f>
        <v>21</v>
      </c>
      <c r="C42">
        <f t="shared" ref="C42:C44" si="6">+C41</f>
        <v>398</v>
      </c>
      <c r="D42">
        <f>+D25</f>
        <v>2.5</v>
      </c>
    </row>
    <row r="43" spans="1:4" x14ac:dyDescent="0.3">
      <c r="A43" t="s">
        <v>64</v>
      </c>
      <c r="B43">
        <f t="shared" ref="B43" si="7">+B42</f>
        <v>21</v>
      </c>
      <c r="C43">
        <f t="shared" si="6"/>
        <v>398</v>
      </c>
      <c r="D43">
        <f t="shared" si="5"/>
        <v>2.5</v>
      </c>
    </row>
    <row r="44" spans="1:4" x14ac:dyDescent="0.3">
      <c r="A44" t="s">
        <v>65</v>
      </c>
      <c r="B44">
        <f t="shared" ref="B44" si="8">+B43</f>
        <v>21</v>
      </c>
      <c r="C44">
        <f t="shared" si="6"/>
        <v>398</v>
      </c>
      <c r="D44">
        <f t="shared" si="5"/>
        <v>2.5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</vt:lpstr>
      <vt:lpstr>Pipes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Vargas</cp:lastModifiedBy>
  <dcterms:created xsi:type="dcterms:W3CDTF">2024-12-16T20:42:33Z</dcterms:created>
  <dcterms:modified xsi:type="dcterms:W3CDTF">2025-01-08T16:37:30Z</dcterms:modified>
</cp:coreProperties>
</file>