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rshahindupur/Downloads/RA_Online_Instrument/6th_april_2025/"/>
    </mc:Choice>
  </mc:AlternateContent>
  <xr:revisionPtr revIDLastSave="0" documentId="13_ncr:1_{0AF323F6-8690-2542-8945-DDEB6F046771}" xr6:coauthVersionLast="47" xr6:coauthVersionMax="47" xr10:uidLastSave="{00000000-0000-0000-0000-000000000000}"/>
  <bookViews>
    <workbookView xWindow="860" yWindow="500" windowWidth="27940" windowHeight="17500" activeTab="1" xr2:uid="{1B539CFE-814F-5C44-9389-8171CF3E13C6}"/>
  </bookViews>
  <sheets>
    <sheet name="Base_Sheet" sheetId="1" r:id="rId1"/>
    <sheet name="Time_Pa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1" l="1"/>
  <c r="V27" i="1" s="1"/>
  <c r="J27" i="1"/>
  <c r="K27" i="1" s="1"/>
  <c r="G27" i="1"/>
  <c r="E27" i="1"/>
  <c r="U34" i="1"/>
  <c r="V34" i="1" s="1"/>
  <c r="J34" i="1"/>
  <c r="K34" i="1" s="1"/>
  <c r="G34" i="1"/>
  <c r="L34" i="1" s="1"/>
  <c r="E34" i="1"/>
  <c r="U17" i="1"/>
  <c r="V17" i="1" s="1"/>
  <c r="J17" i="1"/>
  <c r="K17" i="1" s="1"/>
  <c r="G17" i="1"/>
  <c r="E17" i="1"/>
  <c r="U15" i="1"/>
  <c r="V15" i="1" s="1"/>
  <c r="J15" i="1"/>
  <c r="K15" i="1" s="1"/>
  <c r="G15" i="1"/>
  <c r="E15" i="1"/>
  <c r="U16" i="1"/>
  <c r="V16" i="1" s="1"/>
  <c r="J16" i="1"/>
  <c r="K16" i="1" s="1"/>
  <c r="G16" i="1"/>
  <c r="E16" i="1"/>
  <c r="U28" i="1"/>
  <c r="V28" i="1" s="1"/>
  <c r="J28" i="1"/>
  <c r="K28" i="1" s="1"/>
  <c r="G28" i="1"/>
  <c r="E28" i="1"/>
  <c r="U30" i="1"/>
  <c r="V30" i="1" s="1"/>
  <c r="J30" i="1"/>
  <c r="K30" i="1" s="1"/>
  <c r="G30" i="1"/>
  <c r="E30" i="1"/>
  <c r="U12" i="1"/>
  <c r="V12" i="1" s="1"/>
  <c r="J12" i="1"/>
  <c r="K12" i="1" s="1"/>
  <c r="G12" i="1"/>
  <c r="E12" i="1"/>
  <c r="U18" i="1"/>
  <c r="V18" i="1" s="1"/>
  <c r="J18" i="1"/>
  <c r="K18" i="1" s="1"/>
  <c r="G18" i="1"/>
  <c r="E18" i="1"/>
  <c r="U23" i="1"/>
  <c r="V23" i="1" s="1"/>
  <c r="J23" i="1"/>
  <c r="K23" i="1" s="1"/>
  <c r="G23" i="1"/>
  <c r="L23" i="1" s="1"/>
  <c r="E23" i="1"/>
  <c r="U6" i="1"/>
  <c r="V6" i="1" s="1"/>
  <c r="J6" i="1"/>
  <c r="K6" i="1" s="1"/>
  <c r="G6" i="1"/>
  <c r="E6" i="1"/>
  <c r="U20" i="1"/>
  <c r="V20" i="1" s="1"/>
  <c r="J20" i="1"/>
  <c r="K20" i="1" s="1"/>
  <c r="G20" i="1"/>
  <c r="E20" i="1"/>
  <c r="U8" i="1"/>
  <c r="V8" i="1" s="1"/>
  <c r="J8" i="1"/>
  <c r="K8" i="1" s="1"/>
  <c r="G8" i="1"/>
  <c r="E8" i="1"/>
  <c r="U26" i="1"/>
  <c r="V26" i="1" s="1"/>
  <c r="J26" i="1"/>
  <c r="K26" i="1" s="1"/>
  <c r="G26" i="1"/>
  <c r="E26" i="1"/>
  <c r="U29" i="1"/>
  <c r="V29" i="1" s="1"/>
  <c r="J29" i="1"/>
  <c r="K29" i="1" s="1"/>
  <c r="G29" i="1"/>
  <c r="E29" i="1"/>
  <c r="U10" i="1"/>
  <c r="V10" i="1" s="1"/>
  <c r="J10" i="1"/>
  <c r="K10" i="1" s="1"/>
  <c r="G10" i="1"/>
  <c r="L10" i="1" s="1"/>
  <c r="E10" i="1"/>
  <c r="U2" i="1"/>
  <c r="V2" i="1" s="1"/>
  <c r="J2" i="1"/>
  <c r="K2" i="1" s="1"/>
  <c r="G2" i="1"/>
  <c r="E2" i="1"/>
  <c r="U40" i="1"/>
  <c r="V40" i="1" s="1"/>
  <c r="J40" i="1"/>
  <c r="K40" i="1" s="1"/>
  <c r="G40" i="1"/>
  <c r="L40" i="1" s="1"/>
  <c r="E40" i="1"/>
  <c r="U46" i="1"/>
  <c r="V46" i="1" s="1"/>
  <c r="J46" i="1"/>
  <c r="K46" i="1" s="1"/>
  <c r="G46" i="1"/>
  <c r="E46" i="1"/>
  <c r="U62" i="1"/>
  <c r="V62" i="1" s="1"/>
  <c r="J62" i="1"/>
  <c r="K62" i="1" s="1"/>
  <c r="G62" i="1"/>
  <c r="E62" i="1"/>
  <c r="U45" i="1"/>
  <c r="V45" i="1" s="1"/>
  <c r="J45" i="1"/>
  <c r="K45" i="1" s="1"/>
  <c r="G45" i="1"/>
  <c r="E45" i="1"/>
  <c r="U44" i="1"/>
  <c r="V44" i="1" s="1"/>
  <c r="J44" i="1"/>
  <c r="K44" i="1" s="1"/>
  <c r="G44" i="1"/>
  <c r="E44" i="1"/>
  <c r="U50" i="1"/>
  <c r="V50" i="1" s="1"/>
  <c r="J50" i="1"/>
  <c r="K50" i="1" s="1"/>
  <c r="G50" i="1"/>
  <c r="E50" i="1"/>
  <c r="U56" i="1"/>
  <c r="V56" i="1" s="1"/>
  <c r="J56" i="1"/>
  <c r="K56" i="1" s="1"/>
  <c r="G56" i="1"/>
  <c r="L56" i="1" s="1"/>
  <c r="E56" i="1"/>
  <c r="U41" i="1"/>
  <c r="V41" i="1" s="1"/>
  <c r="J41" i="1"/>
  <c r="K41" i="1" s="1"/>
  <c r="G41" i="1"/>
  <c r="E41" i="1"/>
  <c r="U66" i="1"/>
  <c r="V66" i="1" s="1"/>
  <c r="J66" i="1"/>
  <c r="K66" i="1" s="1"/>
  <c r="G66" i="1"/>
  <c r="L66" i="1" s="1"/>
  <c r="E66" i="1"/>
  <c r="U57" i="1"/>
  <c r="V57" i="1" s="1"/>
  <c r="J57" i="1"/>
  <c r="K57" i="1" s="1"/>
  <c r="G57" i="1"/>
  <c r="E57" i="1"/>
  <c r="U55" i="1"/>
  <c r="V55" i="1" s="1"/>
  <c r="J55" i="1"/>
  <c r="K55" i="1" s="1"/>
  <c r="G55" i="1"/>
  <c r="E55" i="1"/>
  <c r="U38" i="1"/>
  <c r="V38" i="1" s="1"/>
  <c r="J38" i="1"/>
  <c r="K38" i="1" s="1"/>
  <c r="G38" i="1"/>
  <c r="E38" i="1"/>
  <c r="U67" i="1"/>
  <c r="V67" i="1" s="1"/>
  <c r="J67" i="1"/>
  <c r="K67" i="1" s="1"/>
  <c r="G67" i="1"/>
  <c r="E67" i="1"/>
  <c r="U58" i="1"/>
  <c r="V58" i="1" s="1"/>
  <c r="J58" i="1"/>
  <c r="K58" i="1" s="1"/>
  <c r="G58" i="1"/>
  <c r="E58" i="1"/>
  <c r="U61" i="1"/>
  <c r="V61" i="1" s="1"/>
  <c r="J61" i="1"/>
  <c r="K61" i="1" s="1"/>
  <c r="G61" i="1"/>
  <c r="L61" i="1" s="1"/>
  <c r="E61" i="1"/>
  <c r="U37" i="1"/>
  <c r="V37" i="1" s="1"/>
  <c r="J37" i="1"/>
  <c r="K37" i="1" s="1"/>
  <c r="G37" i="1"/>
  <c r="E37" i="1"/>
  <c r="U60" i="1"/>
  <c r="V60" i="1" s="1"/>
  <c r="J60" i="1"/>
  <c r="K60" i="1" s="1"/>
  <c r="G60" i="1"/>
  <c r="L60" i="1" s="1"/>
  <c r="E60" i="1"/>
  <c r="L37" i="1" l="1"/>
  <c r="L58" i="1"/>
  <c r="L57" i="1"/>
  <c r="L46" i="1"/>
  <c r="L2" i="1"/>
  <c r="L29" i="1"/>
  <c r="L6" i="1"/>
  <c r="L18" i="1"/>
  <c r="L30" i="1"/>
  <c r="L17" i="1"/>
  <c r="L28" i="1"/>
  <c r="L38" i="1"/>
  <c r="L16" i="1"/>
  <c r="L8" i="1"/>
  <c r="L27" i="1"/>
  <c r="L45" i="1"/>
  <c r="L44" i="1"/>
  <c r="L62" i="1"/>
  <c r="L26" i="1"/>
  <c r="L15" i="1"/>
  <c r="L67" i="1"/>
  <c r="L55" i="1"/>
  <c r="L20" i="1"/>
  <c r="L41" i="1"/>
  <c r="L50" i="1"/>
  <c r="L12" i="1"/>
  <c r="U3" i="1"/>
  <c r="V3" i="1" s="1"/>
  <c r="J3" i="1"/>
  <c r="K3" i="1" s="1"/>
  <c r="G3" i="1"/>
  <c r="E3" i="1"/>
  <c r="U4" i="1"/>
  <c r="V4" i="1" s="1"/>
  <c r="J4" i="1"/>
  <c r="K4" i="1" s="1"/>
  <c r="G4" i="1"/>
  <c r="E4" i="1"/>
  <c r="U5" i="1"/>
  <c r="V5" i="1" s="1"/>
  <c r="J5" i="1"/>
  <c r="K5" i="1" s="1"/>
  <c r="G5" i="1"/>
  <c r="E5" i="1"/>
  <c r="U7" i="1"/>
  <c r="V7" i="1" s="1"/>
  <c r="J7" i="1"/>
  <c r="K7" i="1" s="1"/>
  <c r="G7" i="1"/>
  <c r="E7" i="1"/>
  <c r="U9" i="1"/>
  <c r="V9" i="1" s="1"/>
  <c r="J9" i="1"/>
  <c r="K9" i="1" s="1"/>
  <c r="G9" i="1"/>
  <c r="E9" i="1"/>
  <c r="U11" i="1"/>
  <c r="V11" i="1" s="1"/>
  <c r="J11" i="1"/>
  <c r="K11" i="1" s="1"/>
  <c r="G11" i="1"/>
  <c r="E11" i="1"/>
  <c r="U13" i="1"/>
  <c r="V13" i="1" s="1"/>
  <c r="J13" i="1"/>
  <c r="K13" i="1" s="1"/>
  <c r="G13" i="1"/>
  <c r="E13" i="1"/>
  <c r="U14" i="1"/>
  <c r="V14" i="1" s="1"/>
  <c r="J14" i="1"/>
  <c r="K14" i="1" s="1"/>
  <c r="G14" i="1"/>
  <c r="E14" i="1"/>
  <c r="U19" i="1"/>
  <c r="V19" i="1" s="1"/>
  <c r="J19" i="1"/>
  <c r="K19" i="1" s="1"/>
  <c r="G19" i="1"/>
  <c r="E19" i="1"/>
  <c r="U21" i="1"/>
  <c r="V21" i="1" s="1"/>
  <c r="J21" i="1"/>
  <c r="K21" i="1" s="1"/>
  <c r="G21" i="1"/>
  <c r="E21" i="1"/>
  <c r="U22" i="1"/>
  <c r="V22" i="1" s="1"/>
  <c r="J22" i="1"/>
  <c r="K22" i="1" s="1"/>
  <c r="G22" i="1"/>
  <c r="E22" i="1"/>
  <c r="U24" i="1"/>
  <c r="V24" i="1" s="1"/>
  <c r="J24" i="1"/>
  <c r="K24" i="1" s="1"/>
  <c r="G24" i="1"/>
  <c r="E24" i="1"/>
  <c r="U25" i="1"/>
  <c r="V25" i="1" s="1"/>
  <c r="J25" i="1"/>
  <c r="K25" i="1" s="1"/>
  <c r="G25" i="1"/>
  <c r="E25" i="1"/>
  <c r="U31" i="1"/>
  <c r="V31" i="1" s="1"/>
  <c r="J31" i="1"/>
  <c r="K31" i="1" s="1"/>
  <c r="G31" i="1"/>
  <c r="E31" i="1"/>
  <c r="U32" i="1"/>
  <c r="V32" i="1" s="1"/>
  <c r="J32" i="1"/>
  <c r="K32" i="1" s="1"/>
  <c r="G32" i="1"/>
  <c r="E32" i="1"/>
  <c r="U33" i="1"/>
  <c r="V33" i="1" s="1"/>
  <c r="J33" i="1"/>
  <c r="K33" i="1" s="1"/>
  <c r="G33" i="1"/>
  <c r="E33" i="1"/>
  <c r="U35" i="1"/>
  <c r="V35" i="1" s="1"/>
  <c r="J35" i="1"/>
  <c r="K35" i="1" s="1"/>
  <c r="G35" i="1"/>
  <c r="E35" i="1"/>
  <c r="U36" i="1"/>
  <c r="V36" i="1" s="1"/>
  <c r="J36" i="1"/>
  <c r="K36" i="1" s="1"/>
  <c r="G36" i="1"/>
  <c r="E36" i="1"/>
  <c r="U39" i="1"/>
  <c r="V39" i="1" s="1"/>
  <c r="J39" i="1"/>
  <c r="K39" i="1" s="1"/>
  <c r="G39" i="1"/>
  <c r="E39" i="1"/>
  <c r="U42" i="1"/>
  <c r="V42" i="1" s="1"/>
  <c r="J42" i="1"/>
  <c r="K42" i="1" s="1"/>
  <c r="G42" i="1"/>
  <c r="E42" i="1"/>
  <c r="U43" i="1"/>
  <c r="V43" i="1" s="1"/>
  <c r="J43" i="1"/>
  <c r="K43" i="1" s="1"/>
  <c r="G43" i="1"/>
  <c r="E43" i="1"/>
  <c r="U47" i="1"/>
  <c r="V47" i="1" s="1"/>
  <c r="J47" i="1"/>
  <c r="K47" i="1" s="1"/>
  <c r="G47" i="1"/>
  <c r="E47" i="1"/>
  <c r="U48" i="1"/>
  <c r="V48" i="1" s="1"/>
  <c r="J48" i="1"/>
  <c r="K48" i="1" s="1"/>
  <c r="G48" i="1"/>
  <c r="E48" i="1"/>
  <c r="U49" i="1"/>
  <c r="V49" i="1" s="1"/>
  <c r="J49" i="1"/>
  <c r="K49" i="1" s="1"/>
  <c r="G49" i="1"/>
  <c r="E49" i="1"/>
  <c r="U51" i="1"/>
  <c r="V51" i="1" s="1"/>
  <c r="J51" i="1"/>
  <c r="K51" i="1" s="1"/>
  <c r="G51" i="1"/>
  <c r="E51" i="1"/>
  <c r="U52" i="1"/>
  <c r="V52" i="1" s="1"/>
  <c r="J52" i="1"/>
  <c r="K52" i="1" s="1"/>
  <c r="G52" i="1"/>
  <c r="E52" i="1"/>
  <c r="U53" i="1"/>
  <c r="V53" i="1" s="1"/>
  <c r="J53" i="1"/>
  <c r="K53" i="1" s="1"/>
  <c r="G53" i="1"/>
  <c r="E53" i="1"/>
  <c r="U54" i="1"/>
  <c r="V54" i="1" s="1"/>
  <c r="J54" i="1"/>
  <c r="K54" i="1" s="1"/>
  <c r="G54" i="1"/>
  <c r="E54" i="1"/>
  <c r="U59" i="1"/>
  <c r="V59" i="1" s="1"/>
  <c r="J59" i="1"/>
  <c r="K59" i="1" s="1"/>
  <c r="G59" i="1"/>
  <c r="E59" i="1"/>
  <c r="U63" i="1"/>
  <c r="V63" i="1" s="1"/>
  <c r="J63" i="1"/>
  <c r="K63" i="1" s="1"/>
  <c r="G63" i="1"/>
  <c r="E63" i="1"/>
  <c r="U64" i="1"/>
  <c r="V64" i="1" s="1"/>
  <c r="J64" i="1"/>
  <c r="K64" i="1" s="1"/>
  <c r="G64" i="1"/>
  <c r="E64" i="1"/>
  <c r="U65" i="1"/>
  <c r="V65" i="1" s="1"/>
  <c r="J65" i="1"/>
  <c r="K65" i="1" s="1"/>
  <c r="G65" i="1"/>
  <c r="E65" i="1"/>
  <c r="U68" i="1"/>
  <c r="V68" i="1" s="1"/>
  <c r="J68" i="1"/>
  <c r="K68" i="1" s="1"/>
  <c r="G68" i="1"/>
  <c r="E68" i="1"/>
  <c r="L48" i="1" l="1"/>
  <c r="L25" i="1"/>
  <c r="L51" i="1"/>
  <c r="L43" i="1"/>
  <c r="L9" i="1"/>
  <c r="L14" i="1"/>
  <c r="L11" i="1"/>
  <c r="L59" i="1"/>
  <c r="L7" i="1"/>
  <c r="L65" i="1"/>
  <c r="L32" i="1"/>
  <c r="L54" i="1"/>
  <c r="L49" i="1"/>
  <c r="L13" i="1"/>
  <c r="L42" i="1"/>
  <c r="L5" i="1"/>
  <c r="L68" i="1"/>
  <c r="L33" i="1"/>
  <c r="L31" i="1"/>
  <c r="L3" i="1"/>
  <c r="L39" i="1"/>
  <c r="L4" i="1"/>
  <c r="L63" i="1"/>
  <c r="L35" i="1"/>
  <c r="L52" i="1"/>
  <c r="L22" i="1"/>
  <c r="L47" i="1"/>
  <c r="L19" i="1"/>
  <c r="L36" i="1"/>
  <c r="L64" i="1"/>
  <c r="L53" i="1"/>
  <c r="L24" i="1"/>
  <c r="L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tc={AE9431AF-A371-454D-AE24-088AC5C9A2EE}</author>
  </authors>
  <commentList>
    <comment ref="L1" authorId="0" shapeId="0" xr:uid="{AE9431AF-A371-454D-AE24-088AC5C9A2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median 0.39
</t>
      </text>
    </comment>
  </commentList>
</comments>
</file>

<file path=xl/sharedStrings.xml><?xml version="1.0" encoding="utf-8"?>
<sst xmlns="http://schemas.openxmlformats.org/spreadsheetml/2006/main" count="548" uniqueCount="254">
  <si>
    <t>prolific_id</t>
  </si>
  <si>
    <t>Test Type</t>
  </si>
  <si>
    <t>Dashboard Total Score</t>
  </si>
  <si>
    <t>Dashboard Efficiency Seconds per correct answer</t>
  </si>
  <si>
    <t>Paper_Folding_Test_Score</t>
  </si>
  <si>
    <t>PF Test Percentage</t>
  </si>
  <si>
    <t>Rotation_Test_1_Total_Correct_Count</t>
  </si>
  <si>
    <t>Rotation_Test_2_Total_Correct_Count</t>
  </si>
  <si>
    <t>Rotation Total</t>
  </si>
  <si>
    <t>RT Test Percentage</t>
  </si>
  <si>
    <t>Final SA score</t>
  </si>
  <si>
    <t>Financial_Literacy_Score</t>
  </si>
  <si>
    <t>Feedback_MentalDemand</t>
  </si>
  <si>
    <t>Feedback_PhysicalDemand</t>
  </si>
  <si>
    <t>Feedback_TemporalDemand</t>
  </si>
  <si>
    <t>Feedback_Performance</t>
  </si>
  <si>
    <t>Feedback_Effort</t>
  </si>
  <si>
    <t>Feedback_Frustration</t>
  </si>
  <si>
    <t>TLX Total</t>
  </si>
  <si>
    <t>TLX less Physical</t>
  </si>
  <si>
    <t>Demographics_Age</t>
  </si>
  <si>
    <t>Demographics_Education_Level</t>
  </si>
  <si>
    <t>Demographics_Work_Experience</t>
  </si>
  <si>
    <t>Demographics_Management_Experience</t>
  </si>
  <si>
    <t>Demographics_Employment_Sector</t>
  </si>
  <si>
    <t>6701206a49833a2065d10763</t>
  </si>
  <si>
    <t>Mismatch</t>
  </si>
  <si>
    <t>Graduate degree</t>
  </si>
  <si>
    <t>3-5</t>
  </si>
  <si>
    <t>1-3</t>
  </si>
  <si>
    <t>Science, Technology, Engineering and Mathematics</t>
  </si>
  <si>
    <t>666fb6f24d1c14f333eb4a0a</t>
  </si>
  <si>
    <t>Undergraduate degree</t>
  </si>
  <si>
    <t>More than 10</t>
  </si>
  <si>
    <t>Manufacturing</t>
  </si>
  <si>
    <t>62cd43d66c2dd7ae9ab53ae7</t>
  </si>
  <si>
    <t>Information Technology</t>
  </si>
  <si>
    <t>671aa0b37e9aff0fef12cc35</t>
  </si>
  <si>
    <t>5-10</t>
  </si>
  <si>
    <t>67104869a47a61b561900be7</t>
  </si>
  <si>
    <t>Some college</t>
  </si>
  <si>
    <t>66dd097265650e0dec23231f</t>
  </si>
  <si>
    <t>Finance</t>
  </si>
  <si>
    <t>6729136bb1df1c050249f3e7</t>
  </si>
  <si>
    <t>Education and Training</t>
  </si>
  <si>
    <t>673b60db7ecbdd53ec64a428</t>
  </si>
  <si>
    <t>Other</t>
  </si>
  <si>
    <t>596a4e2c2dcbae0001d961d2</t>
  </si>
  <si>
    <t>Legal</t>
  </si>
  <si>
    <t>6702c5afa1d784dafb8466b2</t>
  </si>
  <si>
    <t>671bb583832abc2b597f794d</t>
  </si>
  <si>
    <t>Arts</t>
  </si>
  <si>
    <t>6730a0335a85fe6c6ed21279</t>
  </si>
  <si>
    <t>Less than one</t>
  </si>
  <si>
    <t>66231fc6e1ecba676935943a</t>
  </si>
  <si>
    <t>College diploma</t>
  </si>
  <si>
    <t>66d9fc2d2b46f520118ea65f</t>
  </si>
  <si>
    <t>Medicine</t>
  </si>
  <si>
    <t>66b19504b269527cc1b37681</t>
  </si>
  <si>
    <t>670bf6142a323a5686f2dad6</t>
  </si>
  <si>
    <t>6673beb472e3c2b594f05d39</t>
  </si>
  <si>
    <t>Business Management and Administration</t>
  </si>
  <si>
    <t>6728c466e56e166bfe9de02c</t>
  </si>
  <si>
    <t>6658d3384552a75abbc15f10</t>
  </si>
  <si>
    <t>6737f7afd0ce05cea7aea4d0</t>
  </si>
  <si>
    <t>6720378a683a5d8a933493fb</t>
  </si>
  <si>
    <t>67250c5fe10ec4aefdb022d7</t>
  </si>
  <si>
    <t>5d934d95c6a8b20014a0351a</t>
  </si>
  <si>
    <t>67038a1c7497dbfeaa1581cd</t>
  </si>
  <si>
    <t>673d4b493a214d994150a956</t>
  </si>
  <si>
    <t>Social Sciences</t>
  </si>
  <si>
    <t>6737a806f29cc8b5d0a6977d</t>
  </si>
  <si>
    <t>Some high school</t>
  </si>
  <si>
    <t>670b51569bc4cb66e1a4bdca</t>
  </si>
  <si>
    <t>6737386c9d5608c43d6fdc2c</t>
  </si>
  <si>
    <t>Marketing and Sales</t>
  </si>
  <si>
    <t>609c6cc79875c8f0ba5d2242</t>
  </si>
  <si>
    <t>66f94259c9657cbd2194b163</t>
  </si>
  <si>
    <t>66e8f81e357d882730f18be0</t>
  </si>
  <si>
    <t>671de39e2db464f9c4e60164</t>
  </si>
  <si>
    <t>672f5d9e39d2d29090ebbb30</t>
  </si>
  <si>
    <t>66e001fd640729704f9620a2</t>
  </si>
  <si>
    <t>Match</t>
  </si>
  <si>
    <t>5c67c5d4085e6a0001fed61b</t>
  </si>
  <si>
    <t>66dc48cea9a85fe230c06b5f</t>
  </si>
  <si>
    <t>Transportation, Distribution and Logistics</t>
  </si>
  <si>
    <t>66f0bbf2ad2ccf85f492cbcb</t>
  </si>
  <si>
    <t>67355b35633c57941ef4770e</t>
  </si>
  <si>
    <t>66eeb98c2a43ecdeeb138455</t>
  </si>
  <si>
    <t>6422f34be2b8257efb345837</t>
  </si>
  <si>
    <t>661770012a3c83b4bdaff645</t>
  </si>
  <si>
    <t>673b061ce701dc4bc75de9c6</t>
  </si>
  <si>
    <t>5eb693937a030e5923b44068</t>
  </si>
  <si>
    <t>66a7afd2842711e82d35ac4d</t>
  </si>
  <si>
    <t>Hospitality and Tourism</t>
  </si>
  <si>
    <t>6718c38273994dd090608e60</t>
  </si>
  <si>
    <t>673f29004145440ee4613bd6</t>
  </si>
  <si>
    <t>672fd80c178640c4588cfc9a</t>
  </si>
  <si>
    <t>High school diploma</t>
  </si>
  <si>
    <t>67274a937bc73438d89976b8</t>
  </si>
  <si>
    <t>6705565ffd67124adcd513ec</t>
  </si>
  <si>
    <t>67220499981821552c14d06d</t>
  </si>
  <si>
    <t>Government and Public Administration</t>
  </si>
  <si>
    <t>673436311530d29e66cf221c</t>
  </si>
  <si>
    <t>66ce77e3d21bb5b5d6a83d37</t>
  </si>
  <si>
    <t>Architecture and Construction</t>
  </si>
  <si>
    <t>66821bd8c0252a33b4c4390f</t>
  </si>
  <si>
    <t>6709224f70eacdb20761ae3c</t>
  </si>
  <si>
    <t>6732fa40e490564b4205e473</t>
  </si>
  <si>
    <t>673a15123855c05829f16385</t>
  </si>
  <si>
    <t>6734c0f4dece66870cdb4897</t>
  </si>
  <si>
    <t>671025e7fc447894a20e897b</t>
  </si>
  <si>
    <t>5c6a36214fbf270001311702</t>
  </si>
  <si>
    <t>5b967e547840dc0001e3392f</t>
  </si>
  <si>
    <t>66b6cb18cc43c649a5917319</t>
  </si>
  <si>
    <t>64d53aae0f3f7317f6eb617e</t>
  </si>
  <si>
    <t>6682fbc595609e3f88048a53</t>
  </si>
  <si>
    <t>668bf688d58206e61f399a88</t>
  </si>
  <si>
    <t>66bcffc3e6f77501141b3d0f</t>
  </si>
  <si>
    <t>672836b205467639aeee468e</t>
  </si>
  <si>
    <t>6747a1d263d16bfdbb80bedb</t>
  </si>
  <si>
    <t>Match 0 Mismatch 1</t>
  </si>
  <si>
    <t>High 0 Low 1</t>
  </si>
  <si>
    <t>PARTICIPANT PROLIFIC ID </t>
  </si>
  <si>
    <t>TIME TAKEN </t>
  </si>
  <si>
    <t>BONUS </t>
  </si>
  <si>
    <t>Total payment</t>
  </si>
  <si>
    <t>672e37ef780a7a1538735b65 </t>
  </si>
  <si>
    <t>66f75ca6c63db2214194b1cc </t>
  </si>
  <si>
    <t>67104869a47a61b561900be7 </t>
  </si>
  <si>
    <t>66eeb98c2a43ecdeeb138455 </t>
  </si>
  <si>
    <t>673dde98f57d09785e962bc3 </t>
  </si>
  <si>
    <t>67038a1c7497dbfeaa1581cd </t>
  </si>
  <si>
    <t>66fd8c344684de2f546c4ac7 </t>
  </si>
  <si>
    <t>6728c466e56e166bfe9de02c </t>
  </si>
  <si>
    <t>67355b35633c57941ef4770e </t>
  </si>
  <si>
    <t>5b16d24d388d8b00014fa6e6 </t>
  </si>
  <si>
    <t>66294441f6545cc65fd7e23f </t>
  </si>
  <si>
    <t>6682fbc595609e3f88048a53 </t>
  </si>
  <si>
    <t>66d66c5428ff7103f6411bff </t>
  </si>
  <si>
    <t>673c9f004222ed0a76db1ecd </t>
  </si>
  <si>
    <t>66231fc6e1ecba676935943a </t>
  </si>
  <si>
    <t>673ff61610c14a8ce9713580 </t>
  </si>
  <si>
    <t>66d36598db306c67c37bde18 </t>
  </si>
  <si>
    <t>66f8522292767238ed42ebbd </t>
  </si>
  <si>
    <t>5c6a36214fbf270001311702 </t>
  </si>
  <si>
    <t>62cd43d66c2dd7ae9ab53ae7 </t>
  </si>
  <si>
    <t>671165ce01cd9c2699b90dc1 </t>
  </si>
  <si>
    <t>6737f7afd0ce05cea7aea4d0 </t>
  </si>
  <si>
    <t>67274a937bc73438d89976b8 </t>
  </si>
  <si>
    <t>664644138e5743a320b474c9 </t>
  </si>
  <si>
    <t>673106bb7e10c3728463d5e4 </t>
  </si>
  <si>
    <t>6658d3384552a75abbc15f10 </t>
  </si>
  <si>
    <t>58adfc6e7cf56d0001f931a2 </t>
  </si>
  <si>
    <t>67460cbb61e0f43f89d299dd </t>
  </si>
  <si>
    <t>6709224f70eacdb20761ae3c </t>
  </si>
  <si>
    <t>666fb6f24d1c14f333eb4a0a </t>
  </si>
  <si>
    <t>66d1c216f7c6746d8edc3acd </t>
  </si>
  <si>
    <t>5c67c5d4085e6a0001fed61b </t>
  </si>
  <si>
    <t>5fa4c21a04bc5912180291bc </t>
  </si>
  <si>
    <t>66f94259c9657cbd2194b163 </t>
  </si>
  <si>
    <t>5b967e547840dc0001e3392f </t>
  </si>
  <si>
    <t>664fa9a4f946a81722b3f1c7 </t>
  </si>
  <si>
    <t>66c7f280d6cde03f250ffded </t>
  </si>
  <si>
    <t>6673beb472e3c2b594f05d39 </t>
  </si>
  <si>
    <t>66c30da59470c6be1190450b </t>
  </si>
  <si>
    <t>60fd6618f9a377f54dcdf318 </t>
  </si>
  <si>
    <t>66821bd8c0252a33b4c4390f </t>
  </si>
  <si>
    <t>596a4e2c2dcbae0001d961d2 </t>
  </si>
  <si>
    <t>64d53aae0f3f7317f6eb617e </t>
  </si>
  <si>
    <t>5d934d95c6a8b20014a0351a </t>
  </si>
  <si>
    <t>66376ada52c39f524ab6f827 </t>
  </si>
  <si>
    <t>6702c5afa1d784dafb8466b2 </t>
  </si>
  <si>
    <t>670d8b142f87173ffe3b4763 </t>
  </si>
  <si>
    <t>6725fcec0e5d1538ef9977af </t>
  </si>
  <si>
    <t>672fd80c178640c4588cfc9a </t>
  </si>
  <si>
    <t>672f334ec43661aabd6e28dc </t>
  </si>
  <si>
    <t>65e615620fd6a1c087dafc48 </t>
  </si>
  <si>
    <t>671025e7fc447894a20e897b </t>
  </si>
  <si>
    <t>6700d6aca79c6b2534f6292c </t>
  </si>
  <si>
    <t>670b51569bc4cb66e1a4bdca </t>
  </si>
  <si>
    <t>66fb12ba2bfd1e0379ced77c </t>
  </si>
  <si>
    <t>66dc48cea9a85fe230c06b5f </t>
  </si>
  <si>
    <t>67276794b9b997dd85a42f9c </t>
  </si>
  <si>
    <t>66e001fd640729704f9620a2 </t>
  </si>
  <si>
    <t>66d9fc2d2b46f520118ea65f </t>
  </si>
  <si>
    <t>6725eec99d93d249247afa9f </t>
  </si>
  <si>
    <t>6718c38273994dd090608e60 </t>
  </si>
  <si>
    <t>673af5ecf4a6d0b964c9d193 </t>
  </si>
  <si>
    <t>671aa0b37e9aff0fef12cc35 </t>
  </si>
  <si>
    <t>6724d8a27a424e1dd3107266 </t>
  </si>
  <si>
    <t>631c8e97db06f601f81bd82f </t>
  </si>
  <si>
    <t>6732fa40e490564b4205e473 </t>
  </si>
  <si>
    <t>672f5d9e39d2d29090ebbb30 </t>
  </si>
  <si>
    <t>6705565ffd67124adcd513ec </t>
  </si>
  <si>
    <t>672ab38f104e8899317d9fda </t>
  </si>
  <si>
    <t>66f0bbf2ad2ccf85f492cbcb </t>
  </si>
  <si>
    <t>6725f5c628ac0ee83bb0aae2 </t>
  </si>
  <si>
    <t>6737386c9d5608c43d6fdc2c </t>
  </si>
  <si>
    <t>66e18aed7a77c82578abfbab </t>
  </si>
  <si>
    <t>670bf6142a323a5686f2dad6 </t>
  </si>
  <si>
    <t>6747a1d263d16bfdbb80bedb </t>
  </si>
  <si>
    <t>5e3f4c676d06fc1b240e6021 </t>
  </si>
  <si>
    <t>671813a64cc728d09ef7499d </t>
  </si>
  <si>
    <t>673a15123855c05829f16385 </t>
  </si>
  <si>
    <t>66b6cb18cc43c649a5917319 </t>
  </si>
  <si>
    <t>6701206a49833a2065d10763 </t>
  </si>
  <si>
    <t>6729ed0d4579e459ea3b84a3 </t>
  </si>
  <si>
    <t>67220499981821552c14d06d </t>
  </si>
  <si>
    <t>6729b6604eb8f36e297b0295 </t>
  </si>
  <si>
    <t>672cb06bb5a379b2b0d7730d </t>
  </si>
  <si>
    <t>66a7afd2842711e82d35ac4d </t>
  </si>
  <si>
    <t>671c91189c7272293e7fc44f </t>
  </si>
  <si>
    <t>67399d07ed1b0189b74d5232 </t>
  </si>
  <si>
    <t>673b061ce701dc4bc75de9c6 </t>
  </si>
  <si>
    <t>6725077a1282f381563e5fdd </t>
  </si>
  <si>
    <t>67248f60a306f3f8b69fd56d </t>
  </si>
  <si>
    <t>6725006b1128706bbaf567d4 </t>
  </si>
  <si>
    <t>671de39e2db464f9c4e60164 </t>
  </si>
  <si>
    <t>67373b81834499a073b86c6e </t>
  </si>
  <si>
    <t>673b60db7ecbdd53ec64a428 </t>
  </si>
  <si>
    <t>6734c0f4dece66870cdb4897 </t>
  </si>
  <si>
    <t>615bb35e52d50aa9a2ae6747 </t>
  </si>
  <si>
    <t>661770012a3c83b4bdaff645 </t>
  </si>
  <si>
    <t>66b19504b269527cc1b37681 </t>
  </si>
  <si>
    <t>656a45f50e3a147cd0cb8216 </t>
  </si>
  <si>
    <t>6422f34be2b8257efb345837 </t>
  </si>
  <si>
    <t>6727df4b254938f87351cb40 </t>
  </si>
  <si>
    <t>673ebc6af07543c21446c953 </t>
  </si>
  <si>
    <t>66bcffc3e6f77501141b3d0f </t>
  </si>
  <si>
    <t>6720378a683a5d8a933493fb </t>
  </si>
  <si>
    <t>634696400ff1ac25ed01ad11 </t>
  </si>
  <si>
    <t>673d4b493a214d994150a956 </t>
  </si>
  <si>
    <t>674bd245c8750a73d5966e55 </t>
  </si>
  <si>
    <t>668bf688d58206e61f399a88 </t>
  </si>
  <si>
    <t>615dbec57d764bf5ab0a56e5 </t>
  </si>
  <si>
    <t>663cd0ab9a13d177b358f8f1 </t>
  </si>
  <si>
    <t>66e8f81e357d882730f18be0 </t>
  </si>
  <si>
    <t>5563984afdf99b672b5749b6 </t>
  </si>
  <si>
    <t>66355854d9289d700ee6efb8 </t>
  </si>
  <si>
    <t>672f46958f6daac3c8e3bb7a </t>
  </si>
  <si>
    <t>66c8ebb8c2c8d2b4d0424245 </t>
  </si>
  <si>
    <t>671bb583832abc2b597f794d </t>
  </si>
  <si>
    <t>66ce77e3d21bb5b5d6a83d37 </t>
  </si>
  <si>
    <t>66fde9d61fb476db38fe17a2 </t>
  </si>
  <si>
    <t>57b39622f67ddc0001dea5fd </t>
  </si>
  <si>
    <t>6730a0335a85fe6c6ed21279 </t>
  </si>
  <si>
    <t>672836b205467639aeee468e </t>
  </si>
  <si>
    <t>60b5e7e55c86e78d28be89ce </t>
  </si>
  <si>
    <t>66dd097265650e0dec23231f </t>
  </si>
  <si>
    <t>671e70010b8f04850445045f </t>
  </si>
  <si>
    <t>5eb693937a030e5923b44068 </t>
  </si>
  <si>
    <t>609c6cc79875c8f0ba5d2242 </t>
  </si>
  <si>
    <t>63614899ad49a91f1ef09067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</si>
</sst>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6"/>
      <color rgb="FF333333"/>
      <name val="Helvetica Neue"/>
      <family val="2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2" fontId="0" fillId="2" borderId="0" xfId="0" applyNumberFormat="1" applyFill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top" wrapText="1"/>
    </xf>
    <xf numFmtId="1" fontId="0" fillId="2" borderId="0" xfId="0" applyNumberFormat="1" applyFill="1" applyAlignment="1">
      <alignment vertical="top" wrapText="1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21" fontId="3" fillId="0" borderId="0" xfId="0" applyNumberFormat="1" applyFont="1"/>
    <xf numFmtId="11" fontId="3" fillId="0" borderId="0" xfId="0" applyNumberFormat="1" applyFont="1"/>
    <xf numFmtId="21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y Wellman" id="{02E6B139-7590-6442-84EF-AFCA12E74A6A}" userId="S::ke416349@ucf.edu::8e807c3f-6bf3-4d9a-8b42-30057bfb06e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3-25T20:21:03.66" personId="{02E6B139-7590-6442-84EF-AFCA12E74A6A}" id="{AE9431AF-A371-454D-AE24-088AC5C9A2EE}">
    <text xml:space="preserve">median 0.39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47E8-EC40-B347-BBDB-3E1359C19239}">
  <dimension ref="A1:AB70"/>
  <sheetViews>
    <sheetView topLeftCell="E1" workbookViewId="0">
      <selection activeCell="N8" sqref="N8"/>
    </sheetView>
  </sheetViews>
  <sheetFormatPr baseColWidth="10" defaultRowHeight="16" x14ac:dyDescent="0.2"/>
  <cols>
    <col min="13" max="13" width="10.83203125" style="10"/>
  </cols>
  <sheetData>
    <row r="1" spans="1:28" ht="80" x14ac:dyDescent="0.2">
      <c r="A1" s="1" t="s">
        <v>0</v>
      </c>
      <c r="B1" s="2" t="s">
        <v>1</v>
      </c>
      <c r="C1" s="2" t="s">
        <v>121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8" t="s">
        <v>122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2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3"/>
    </row>
    <row r="2" spans="1:28" ht="51" x14ac:dyDescent="0.2">
      <c r="A2" s="3" t="s">
        <v>103</v>
      </c>
      <c r="B2" s="4" t="s">
        <v>82</v>
      </c>
      <c r="C2" s="4">
        <v>0</v>
      </c>
      <c r="D2" s="5">
        <v>4</v>
      </c>
      <c r="E2" s="5">
        <f t="shared" ref="E2:E33" si="0">(7*60)/D2</f>
        <v>105</v>
      </c>
      <c r="F2" s="3">
        <v>4</v>
      </c>
      <c r="G2" s="6">
        <f t="shared" ref="G2:G33" si="1">F2/20</f>
        <v>0.2</v>
      </c>
      <c r="H2" s="3">
        <v>16</v>
      </c>
      <c r="I2" s="3">
        <v>0</v>
      </c>
      <c r="J2" s="3">
        <f t="shared" ref="J2:J33" si="2">SUM(H2:I2)</f>
        <v>16</v>
      </c>
      <c r="K2" s="6">
        <f t="shared" ref="K2:K33" si="3">J2/140</f>
        <v>0.11428571428571428</v>
      </c>
      <c r="L2" s="5">
        <f>AVERAGE(G2,K2)</f>
        <v>0.15714285714285714</v>
      </c>
      <c r="M2" s="9">
        <v>1</v>
      </c>
      <c r="N2" s="3">
        <v>3</v>
      </c>
      <c r="O2" s="3">
        <v>68</v>
      </c>
      <c r="P2" s="3">
        <v>48</v>
      </c>
      <c r="Q2" s="3">
        <v>74</v>
      </c>
      <c r="R2" s="3">
        <v>38</v>
      </c>
      <c r="S2" s="3">
        <v>56</v>
      </c>
      <c r="T2" s="3">
        <v>4</v>
      </c>
      <c r="U2" s="5">
        <f t="shared" ref="U2:U33" si="4">SUM(O2:T2)</f>
        <v>288</v>
      </c>
      <c r="V2" s="5">
        <f t="shared" ref="V2:V33" si="5">U2-P2</f>
        <v>240</v>
      </c>
      <c r="W2" s="3">
        <v>39</v>
      </c>
      <c r="X2" s="3" t="s">
        <v>32</v>
      </c>
      <c r="Y2" s="3" t="s">
        <v>33</v>
      </c>
      <c r="Z2" s="3" t="s">
        <v>28</v>
      </c>
      <c r="AA2" s="3" t="s">
        <v>34</v>
      </c>
      <c r="AB2" s="3"/>
    </row>
    <row r="3" spans="1:28" ht="51" x14ac:dyDescent="0.2">
      <c r="A3" s="3" t="s">
        <v>80</v>
      </c>
      <c r="B3" s="4" t="s">
        <v>26</v>
      </c>
      <c r="C3" s="4">
        <v>1</v>
      </c>
      <c r="D3" s="5">
        <v>2</v>
      </c>
      <c r="E3" s="5">
        <f t="shared" si="0"/>
        <v>210</v>
      </c>
      <c r="F3" s="3">
        <v>4</v>
      </c>
      <c r="G3" s="3">
        <f t="shared" si="1"/>
        <v>0.2</v>
      </c>
      <c r="H3" s="3">
        <v>21</v>
      </c>
      <c r="I3" s="3">
        <v>5</v>
      </c>
      <c r="J3" s="3">
        <f t="shared" si="2"/>
        <v>26</v>
      </c>
      <c r="K3" s="6">
        <f t="shared" si="3"/>
        <v>0.18571428571428572</v>
      </c>
      <c r="L3" s="5">
        <f>AVERAGE(K3,G3)</f>
        <v>0.19285714285714287</v>
      </c>
      <c r="M3" s="9">
        <v>1</v>
      </c>
      <c r="N3" s="3">
        <v>2</v>
      </c>
      <c r="O3" s="3">
        <v>71</v>
      </c>
      <c r="P3" s="3">
        <v>3</v>
      </c>
      <c r="Q3" s="3">
        <v>43</v>
      </c>
      <c r="R3" s="3">
        <v>67</v>
      </c>
      <c r="S3" s="3">
        <v>93</v>
      </c>
      <c r="T3" s="3">
        <v>20</v>
      </c>
      <c r="U3" s="5">
        <f t="shared" si="4"/>
        <v>297</v>
      </c>
      <c r="V3" s="5">
        <f t="shared" si="5"/>
        <v>294</v>
      </c>
      <c r="W3" s="3">
        <v>28</v>
      </c>
      <c r="X3" s="3" t="s">
        <v>40</v>
      </c>
      <c r="Y3" s="3" t="s">
        <v>33</v>
      </c>
      <c r="Z3" s="3" t="s">
        <v>29</v>
      </c>
      <c r="AA3" s="3" t="s">
        <v>46</v>
      </c>
      <c r="AB3" s="3"/>
    </row>
    <row r="4" spans="1:28" ht="51" x14ac:dyDescent="0.2">
      <c r="A4" s="3" t="s">
        <v>79</v>
      </c>
      <c r="B4" s="4" t="s">
        <v>26</v>
      </c>
      <c r="C4" s="4">
        <v>1</v>
      </c>
      <c r="D4" s="5">
        <v>11</v>
      </c>
      <c r="E4" s="5">
        <f t="shared" si="0"/>
        <v>38.18181818181818</v>
      </c>
      <c r="F4" s="3">
        <v>1</v>
      </c>
      <c r="G4" s="3">
        <f t="shared" si="1"/>
        <v>0.05</v>
      </c>
      <c r="H4" s="3">
        <v>29</v>
      </c>
      <c r="I4" s="3">
        <v>23</v>
      </c>
      <c r="J4" s="3">
        <f t="shared" si="2"/>
        <v>52</v>
      </c>
      <c r="K4" s="6">
        <f t="shared" si="3"/>
        <v>0.37142857142857144</v>
      </c>
      <c r="L4" s="5">
        <f>AVERAGE(K4,G4)</f>
        <v>0.21071428571428572</v>
      </c>
      <c r="M4" s="9">
        <v>1</v>
      </c>
      <c r="N4" s="3">
        <v>3</v>
      </c>
      <c r="O4" s="3">
        <v>60</v>
      </c>
      <c r="P4" s="3">
        <v>87</v>
      </c>
      <c r="Q4" s="3">
        <v>59</v>
      </c>
      <c r="R4" s="3">
        <v>0</v>
      </c>
      <c r="S4" s="3">
        <v>88</v>
      </c>
      <c r="T4" s="3">
        <v>11</v>
      </c>
      <c r="U4" s="5">
        <f t="shared" si="4"/>
        <v>305</v>
      </c>
      <c r="V4" s="5">
        <f t="shared" si="5"/>
        <v>218</v>
      </c>
      <c r="W4" s="3">
        <v>30</v>
      </c>
      <c r="X4" s="3" t="s">
        <v>27</v>
      </c>
      <c r="Y4" s="3" t="s">
        <v>38</v>
      </c>
      <c r="Z4" s="3" t="s">
        <v>28</v>
      </c>
      <c r="AA4" s="3" t="s">
        <v>36</v>
      </c>
      <c r="AB4" s="3"/>
    </row>
    <row r="5" spans="1:28" ht="51" x14ac:dyDescent="0.2">
      <c r="A5" s="3" t="s">
        <v>78</v>
      </c>
      <c r="B5" s="4" t="s">
        <v>26</v>
      </c>
      <c r="C5" s="4">
        <v>1</v>
      </c>
      <c r="D5" s="5">
        <v>7</v>
      </c>
      <c r="E5" s="5">
        <f t="shared" si="0"/>
        <v>60</v>
      </c>
      <c r="F5" s="3">
        <v>5</v>
      </c>
      <c r="G5" s="3">
        <f t="shared" si="1"/>
        <v>0.25</v>
      </c>
      <c r="H5" s="3">
        <v>7</v>
      </c>
      <c r="I5" s="3">
        <v>28</v>
      </c>
      <c r="J5" s="3">
        <f t="shared" si="2"/>
        <v>35</v>
      </c>
      <c r="K5" s="6">
        <f t="shared" si="3"/>
        <v>0.25</v>
      </c>
      <c r="L5" s="5">
        <f>AVERAGE(K5,G5)</f>
        <v>0.25</v>
      </c>
      <c r="M5" s="9">
        <v>1</v>
      </c>
      <c r="N5" s="3">
        <v>2</v>
      </c>
      <c r="O5" s="3">
        <v>63</v>
      </c>
      <c r="P5" s="3">
        <v>72</v>
      </c>
      <c r="Q5" s="3">
        <v>1</v>
      </c>
      <c r="R5" s="3">
        <v>81</v>
      </c>
      <c r="S5" s="3">
        <v>97</v>
      </c>
      <c r="T5" s="3">
        <v>0</v>
      </c>
      <c r="U5" s="5">
        <f t="shared" si="4"/>
        <v>314</v>
      </c>
      <c r="V5" s="5">
        <f t="shared" si="5"/>
        <v>242</v>
      </c>
      <c r="W5" s="3"/>
      <c r="X5" s="3"/>
      <c r="Y5" s="3"/>
      <c r="Z5" s="3"/>
      <c r="AA5" s="3"/>
      <c r="AB5" s="3"/>
    </row>
    <row r="6" spans="1:28" ht="51" x14ac:dyDescent="0.2">
      <c r="A6" s="3" t="s">
        <v>110</v>
      </c>
      <c r="B6" s="4" t="s">
        <v>82</v>
      </c>
      <c r="C6" s="4">
        <v>0</v>
      </c>
      <c r="D6" s="5">
        <v>9</v>
      </c>
      <c r="E6" s="5">
        <f t="shared" si="0"/>
        <v>46.666666666666664</v>
      </c>
      <c r="F6" s="3">
        <v>2</v>
      </c>
      <c r="G6" s="6">
        <f t="shared" si="1"/>
        <v>0.1</v>
      </c>
      <c r="H6" s="3">
        <v>30</v>
      </c>
      <c r="I6" s="3">
        <v>30</v>
      </c>
      <c r="J6" s="3">
        <f t="shared" si="2"/>
        <v>60</v>
      </c>
      <c r="K6" s="6">
        <f t="shared" si="3"/>
        <v>0.42857142857142855</v>
      </c>
      <c r="L6" s="5">
        <f>AVERAGE(G6,K6)</f>
        <v>0.26428571428571429</v>
      </c>
      <c r="M6" s="9">
        <v>1</v>
      </c>
      <c r="N6" s="3">
        <v>3</v>
      </c>
      <c r="O6" s="3">
        <v>52</v>
      </c>
      <c r="P6" s="3">
        <v>3</v>
      </c>
      <c r="Q6" s="3">
        <v>37</v>
      </c>
      <c r="R6" s="3">
        <v>93</v>
      </c>
      <c r="S6" s="3">
        <v>43</v>
      </c>
      <c r="T6" s="3">
        <v>0</v>
      </c>
      <c r="U6" s="5">
        <f t="shared" si="4"/>
        <v>228</v>
      </c>
      <c r="V6" s="5">
        <f t="shared" si="5"/>
        <v>225</v>
      </c>
      <c r="W6" s="3">
        <v>35</v>
      </c>
      <c r="X6" s="3" t="s">
        <v>27</v>
      </c>
      <c r="Y6" s="3" t="s">
        <v>33</v>
      </c>
      <c r="Z6" s="3" t="s">
        <v>28</v>
      </c>
      <c r="AA6" s="3" t="s">
        <v>57</v>
      </c>
      <c r="AB6" s="3"/>
    </row>
    <row r="7" spans="1:28" ht="51" x14ac:dyDescent="0.2">
      <c r="A7" s="3" t="s">
        <v>77</v>
      </c>
      <c r="B7" s="4" t="s">
        <v>26</v>
      </c>
      <c r="C7" s="4">
        <v>1</v>
      </c>
      <c r="D7" s="5">
        <v>6</v>
      </c>
      <c r="E7" s="5">
        <f t="shared" si="0"/>
        <v>70</v>
      </c>
      <c r="F7" s="3">
        <v>1</v>
      </c>
      <c r="G7" s="3">
        <f t="shared" si="1"/>
        <v>0.05</v>
      </c>
      <c r="H7" s="3">
        <v>39</v>
      </c>
      <c r="I7" s="3">
        <v>38</v>
      </c>
      <c r="J7" s="3">
        <f t="shared" si="2"/>
        <v>77</v>
      </c>
      <c r="K7" s="6">
        <f t="shared" si="3"/>
        <v>0.55000000000000004</v>
      </c>
      <c r="L7" s="5">
        <f>AVERAGE(K7,G7)</f>
        <v>0.30000000000000004</v>
      </c>
      <c r="M7" s="9">
        <v>1</v>
      </c>
      <c r="N7" s="3">
        <v>2</v>
      </c>
      <c r="O7" s="3">
        <v>82</v>
      </c>
      <c r="P7" s="3">
        <v>4</v>
      </c>
      <c r="Q7" s="3">
        <v>53</v>
      </c>
      <c r="R7" s="3">
        <v>63</v>
      </c>
      <c r="S7" s="3">
        <v>77</v>
      </c>
      <c r="T7" s="3">
        <v>42</v>
      </c>
      <c r="U7" s="5">
        <f t="shared" si="4"/>
        <v>321</v>
      </c>
      <c r="V7" s="5">
        <f t="shared" si="5"/>
        <v>317</v>
      </c>
      <c r="W7" s="3">
        <v>28</v>
      </c>
      <c r="X7" s="3" t="s">
        <v>27</v>
      </c>
      <c r="Y7" s="3" t="s">
        <v>38</v>
      </c>
      <c r="Z7" s="3" t="s">
        <v>28</v>
      </c>
      <c r="AA7" s="3" t="s">
        <v>44</v>
      </c>
      <c r="AB7" s="3"/>
    </row>
    <row r="8" spans="1:28" ht="51" x14ac:dyDescent="0.2">
      <c r="A8" s="3" t="s">
        <v>108</v>
      </c>
      <c r="B8" s="4" t="s">
        <v>82</v>
      </c>
      <c r="C8" s="4">
        <v>0</v>
      </c>
      <c r="D8" s="5">
        <v>14</v>
      </c>
      <c r="E8" s="5">
        <f t="shared" si="0"/>
        <v>30</v>
      </c>
      <c r="F8" s="3">
        <v>1</v>
      </c>
      <c r="G8" s="6">
        <f t="shared" si="1"/>
        <v>0.05</v>
      </c>
      <c r="H8" s="3">
        <v>36</v>
      </c>
      <c r="I8" s="3">
        <v>41</v>
      </c>
      <c r="J8" s="3">
        <f t="shared" si="2"/>
        <v>77</v>
      </c>
      <c r="K8" s="6">
        <f t="shared" si="3"/>
        <v>0.55000000000000004</v>
      </c>
      <c r="L8" s="5">
        <f>AVERAGE(G8,K8)</f>
        <v>0.30000000000000004</v>
      </c>
      <c r="M8" s="9">
        <v>1</v>
      </c>
      <c r="N8" s="3">
        <v>3</v>
      </c>
      <c r="O8" s="3">
        <v>85</v>
      </c>
      <c r="P8" s="3">
        <v>84</v>
      </c>
      <c r="Q8" s="3">
        <v>5</v>
      </c>
      <c r="R8" s="3">
        <v>5</v>
      </c>
      <c r="S8" s="3">
        <v>23</v>
      </c>
      <c r="T8" s="3">
        <v>71</v>
      </c>
      <c r="U8" s="5">
        <f t="shared" si="4"/>
        <v>273</v>
      </c>
      <c r="V8" s="5">
        <f t="shared" si="5"/>
        <v>189</v>
      </c>
      <c r="W8" s="3">
        <v>42</v>
      </c>
      <c r="X8" s="3" t="s">
        <v>27</v>
      </c>
      <c r="Y8" s="3" t="s">
        <v>33</v>
      </c>
      <c r="Z8" s="3" t="s">
        <v>28</v>
      </c>
      <c r="AA8" s="3" t="s">
        <v>42</v>
      </c>
      <c r="AB8" s="3"/>
    </row>
    <row r="9" spans="1:28" ht="51" x14ac:dyDescent="0.2">
      <c r="A9" s="3" t="s">
        <v>76</v>
      </c>
      <c r="B9" s="4" t="s">
        <v>26</v>
      </c>
      <c r="C9" s="4">
        <v>1</v>
      </c>
      <c r="D9" s="5">
        <v>13</v>
      </c>
      <c r="E9" s="5">
        <f t="shared" si="0"/>
        <v>32.307692307692307</v>
      </c>
      <c r="F9" s="3">
        <v>2</v>
      </c>
      <c r="G9" s="3">
        <f t="shared" si="1"/>
        <v>0.1</v>
      </c>
      <c r="H9" s="3">
        <v>31</v>
      </c>
      <c r="I9" s="3">
        <v>42</v>
      </c>
      <c r="J9" s="3">
        <f t="shared" si="2"/>
        <v>73</v>
      </c>
      <c r="K9" s="6">
        <f t="shared" si="3"/>
        <v>0.52142857142857146</v>
      </c>
      <c r="L9" s="5">
        <f>AVERAGE(K9,G9)</f>
        <v>0.31071428571428572</v>
      </c>
      <c r="M9" s="9">
        <v>1</v>
      </c>
      <c r="N9" s="3">
        <v>2</v>
      </c>
      <c r="O9" s="3">
        <v>83</v>
      </c>
      <c r="P9" s="3">
        <v>62</v>
      </c>
      <c r="Q9" s="3">
        <v>25</v>
      </c>
      <c r="R9" s="3">
        <v>78</v>
      </c>
      <c r="S9" s="3">
        <v>52</v>
      </c>
      <c r="T9" s="3">
        <v>23</v>
      </c>
      <c r="U9" s="5">
        <f t="shared" si="4"/>
        <v>323</v>
      </c>
      <c r="V9" s="5">
        <f t="shared" si="5"/>
        <v>261</v>
      </c>
      <c r="W9" s="3">
        <v>47</v>
      </c>
      <c r="X9" s="3" t="s">
        <v>27</v>
      </c>
      <c r="Y9" s="3" t="s">
        <v>33</v>
      </c>
      <c r="Z9" s="3" t="s">
        <v>38</v>
      </c>
      <c r="AA9" s="3" t="s">
        <v>42</v>
      </c>
      <c r="AB9" s="3"/>
    </row>
    <row r="10" spans="1:28" ht="68" x14ac:dyDescent="0.2">
      <c r="A10" s="3" t="s">
        <v>104</v>
      </c>
      <c r="B10" s="4" t="s">
        <v>82</v>
      </c>
      <c r="C10" s="4">
        <v>0</v>
      </c>
      <c r="D10" s="5">
        <v>11</v>
      </c>
      <c r="E10" s="5">
        <f t="shared" si="0"/>
        <v>38.18181818181818</v>
      </c>
      <c r="F10" s="3">
        <v>4</v>
      </c>
      <c r="G10" s="6">
        <f t="shared" si="1"/>
        <v>0.2</v>
      </c>
      <c r="H10" s="3">
        <v>20</v>
      </c>
      <c r="I10" s="3">
        <v>39</v>
      </c>
      <c r="J10" s="3">
        <f t="shared" si="2"/>
        <v>59</v>
      </c>
      <c r="K10" s="6">
        <f t="shared" si="3"/>
        <v>0.42142857142857143</v>
      </c>
      <c r="L10" s="5">
        <f>AVERAGE(G10,K10)</f>
        <v>0.31071428571428572</v>
      </c>
      <c r="M10" s="9">
        <v>1</v>
      </c>
      <c r="N10" s="3">
        <v>1</v>
      </c>
      <c r="O10" s="3">
        <v>77</v>
      </c>
      <c r="P10" s="3">
        <v>0</v>
      </c>
      <c r="Q10" s="3">
        <v>0</v>
      </c>
      <c r="R10" s="3">
        <v>44</v>
      </c>
      <c r="S10" s="3">
        <v>75</v>
      </c>
      <c r="T10" s="3">
        <v>84</v>
      </c>
      <c r="U10" s="5">
        <f t="shared" si="4"/>
        <v>280</v>
      </c>
      <c r="V10" s="5">
        <f t="shared" si="5"/>
        <v>280</v>
      </c>
      <c r="W10" s="3">
        <v>57</v>
      </c>
      <c r="X10" s="3" t="s">
        <v>55</v>
      </c>
      <c r="Y10" s="3" t="s">
        <v>33</v>
      </c>
      <c r="Z10" s="3" t="s">
        <v>53</v>
      </c>
      <c r="AA10" s="3" t="s">
        <v>105</v>
      </c>
      <c r="AB10" s="3"/>
    </row>
    <row r="11" spans="1:28" ht="51" x14ac:dyDescent="0.2">
      <c r="A11" s="3" t="s">
        <v>74</v>
      </c>
      <c r="B11" s="4" t="s">
        <v>26</v>
      </c>
      <c r="C11" s="4">
        <v>1</v>
      </c>
      <c r="D11" s="5">
        <v>4</v>
      </c>
      <c r="E11" s="5">
        <f t="shared" si="0"/>
        <v>105</v>
      </c>
      <c r="F11" s="3">
        <v>6.0000000000000009</v>
      </c>
      <c r="G11" s="3">
        <f t="shared" si="1"/>
        <v>0.30000000000000004</v>
      </c>
      <c r="H11" s="3">
        <v>13</v>
      </c>
      <c r="I11" s="3">
        <v>33</v>
      </c>
      <c r="J11" s="3">
        <f t="shared" si="2"/>
        <v>46</v>
      </c>
      <c r="K11" s="6">
        <f t="shared" si="3"/>
        <v>0.32857142857142857</v>
      </c>
      <c r="L11" s="5">
        <f>AVERAGE(K11,G11)</f>
        <v>0.31428571428571428</v>
      </c>
      <c r="M11" s="9">
        <v>1</v>
      </c>
      <c r="N11" s="3">
        <v>2</v>
      </c>
      <c r="O11" s="3">
        <v>84</v>
      </c>
      <c r="P11" s="3">
        <v>5</v>
      </c>
      <c r="Q11" s="3">
        <v>87</v>
      </c>
      <c r="R11" s="3">
        <v>27</v>
      </c>
      <c r="S11" s="3">
        <v>90</v>
      </c>
      <c r="T11" s="3">
        <v>44</v>
      </c>
      <c r="U11" s="5">
        <f t="shared" si="4"/>
        <v>337</v>
      </c>
      <c r="V11" s="5">
        <f t="shared" si="5"/>
        <v>332</v>
      </c>
      <c r="W11" s="3">
        <v>41</v>
      </c>
      <c r="X11" s="3" t="s">
        <v>32</v>
      </c>
      <c r="Y11" s="3" t="s">
        <v>33</v>
      </c>
      <c r="Z11" s="3" t="s">
        <v>33</v>
      </c>
      <c r="AA11" s="3" t="s">
        <v>75</v>
      </c>
      <c r="AB11" s="3"/>
    </row>
    <row r="12" spans="1:28" ht="51" x14ac:dyDescent="0.2">
      <c r="A12" s="3" t="s">
        <v>113</v>
      </c>
      <c r="B12" s="4" t="s">
        <v>82</v>
      </c>
      <c r="C12" s="4">
        <v>0</v>
      </c>
      <c r="D12" s="5">
        <v>8</v>
      </c>
      <c r="E12" s="5">
        <f t="shared" si="0"/>
        <v>52.5</v>
      </c>
      <c r="F12" s="3">
        <v>8</v>
      </c>
      <c r="G12" s="6">
        <f t="shared" si="1"/>
        <v>0.4</v>
      </c>
      <c r="H12" s="3">
        <v>15</v>
      </c>
      <c r="I12" s="3">
        <v>17</v>
      </c>
      <c r="J12" s="3">
        <f t="shared" si="2"/>
        <v>32</v>
      </c>
      <c r="K12" s="6">
        <f t="shared" si="3"/>
        <v>0.22857142857142856</v>
      </c>
      <c r="L12" s="5">
        <f>AVERAGE(G12,K12)</f>
        <v>0.31428571428571428</v>
      </c>
      <c r="M12" s="9">
        <v>1</v>
      </c>
      <c r="N12" s="3">
        <v>3</v>
      </c>
      <c r="O12" s="3">
        <v>47</v>
      </c>
      <c r="P12" s="3">
        <v>45</v>
      </c>
      <c r="Q12" s="3">
        <v>46</v>
      </c>
      <c r="R12" s="3">
        <v>2</v>
      </c>
      <c r="S12" s="3">
        <v>55</v>
      </c>
      <c r="T12" s="3">
        <v>4</v>
      </c>
      <c r="U12" s="5">
        <f t="shared" si="4"/>
        <v>199</v>
      </c>
      <c r="V12" s="5">
        <f t="shared" si="5"/>
        <v>154</v>
      </c>
      <c r="W12" s="3">
        <v>21</v>
      </c>
      <c r="X12" s="3" t="s">
        <v>27</v>
      </c>
      <c r="Y12" s="3" t="s">
        <v>28</v>
      </c>
      <c r="Z12" s="3" t="s">
        <v>29</v>
      </c>
      <c r="AA12" s="3" t="s">
        <v>36</v>
      </c>
      <c r="AB12" s="3"/>
    </row>
    <row r="13" spans="1:28" ht="51" x14ac:dyDescent="0.2">
      <c r="A13" s="3" t="s">
        <v>73</v>
      </c>
      <c r="B13" s="4" t="s">
        <v>26</v>
      </c>
      <c r="C13" s="4">
        <v>1</v>
      </c>
      <c r="D13" s="5">
        <v>2</v>
      </c>
      <c r="E13" s="5">
        <f t="shared" si="0"/>
        <v>210</v>
      </c>
      <c r="F13" s="3">
        <v>5</v>
      </c>
      <c r="G13" s="3">
        <f t="shared" si="1"/>
        <v>0.25</v>
      </c>
      <c r="H13" s="3">
        <v>23</v>
      </c>
      <c r="I13" s="3">
        <v>34</v>
      </c>
      <c r="J13" s="3">
        <f t="shared" si="2"/>
        <v>57</v>
      </c>
      <c r="K13" s="6">
        <f t="shared" si="3"/>
        <v>0.40714285714285714</v>
      </c>
      <c r="L13" s="5">
        <f>AVERAGE(K13,G13)</f>
        <v>0.32857142857142857</v>
      </c>
      <c r="M13" s="9">
        <v>1</v>
      </c>
      <c r="N13" s="3">
        <v>3</v>
      </c>
      <c r="O13" s="3">
        <v>84</v>
      </c>
      <c r="P13" s="3">
        <v>26</v>
      </c>
      <c r="Q13" s="3">
        <v>79</v>
      </c>
      <c r="R13" s="3">
        <v>61</v>
      </c>
      <c r="S13" s="3">
        <v>85</v>
      </c>
      <c r="T13" s="3">
        <v>8</v>
      </c>
      <c r="U13" s="5">
        <f t="shared" si="4"/>
        <v>343</v>
      </c>
      <c r="V13" s="5">
        <f t="shared" si="5"/>
        <v>317</v>
      </c>
      <c r="W13" s="3">
        <v>52</v>
      </c>
      <c r="X13" s="3" t="s">
        <v>27</v>
      </c>
      <c r="Y13" s="3" t="s">
        <v>33</v>
      </c>
      <c r="Z13" s="3" t="s">
        <v>33</v>
      </c>
      <c r="AA13" s="3" t="s">
        <v>44</v>
      </c>
      <c r="AB13" s="3"/>
    </row>
    <row r="14" spans="1:28" ht="51" x14ac:dyDescent="0.2">
      <c r="A14" s="3" t="s">
        <v>71</v>
      </c>
      <c r="B14" s="4" t="s">
        <v>26</v>
      </c>
      <c r="C14" s="4">
        <v>1</v>
      </c>
      <c r="D14" s="5">
        <v>6</v>
      </c>
      <c r="E14" s="5">
        <f t="shared" si="0"/>
        <v>70</v>
      </c>
      <c r="F14" s="3">
        <v>4</v>
      </c>
      <c r="G14" s="3">
        <f t="shared" si="1"/>
        <v>0.2</v>
      </c>
      <c r="H14" s="3">
        <v>38</v>
      </c>
      <c r="I14" s="3">
        <v>27</v>
      </c>
      <c r="J14" s="3">
        <f t="shared" si="2"/>
        <v>65</v>
      </c>
      <c r="K14" s="6">
        <f t="shared" si="3"/>
        <v>0.4642857142857143</v>
      </c>
      <c r="L14" s="5">
        <f>AVERAGE(K14,G14)</f>
        <v>0.33214285714285718</v>
      </c>
      <c r="M14" s="9">
        <v>1</v>
      </c>
      <c r="N14" s="3">
        <v>1</v>
      </c>
      <c r="O14" s="3">
        <v>85</v>
      </c>
      <c r="P14" s="3">
        <v>63</v>
      </c>
      <c r="Q14" s="3">
        <v>52</v>
      </c>
      <c r="R14" s="3">
        <v>35</v>
      </c>
      <c r="S14" s="3">
        <v>100</v>
      </c>
      <c r="T14" s="3">
        <v>10</v>
      </c>
      <c r="U14" s="5">
        <f t="shared" si="4"/>
        <v>345</v>
      </c>
      <c r="V14" s="5">
        <f t="shared" si="5"/>
        <v>282</v>
      </c>
      <c r="W14" s="3">
        <v>22</v>
      </c>
      <c r="X14" s="3" t="s">
        <v>72</v>
      </c>
      <c r="Y14" s="3" t="s">
        <v>28</v>
      </c>
      <c r="Z14" s="3" t="s">
        <v>29</v>
      </c>
      <c r="AA14" s="3" t="s">
        <v>36</v>
      </c>
      <c r="AB14" s="3"/>
    </row>
    <row r="15" spans="1:28" ht="51" x14ac:dyDescent="0.2">
      <c r="A15" s="3" t="s">
        <v>117</v>
      </c>
      <c r="B15" s="4" t="s">
        <v>82</v>
      </c>
      <c r="C15" s="4">
        <v>0</v>
      </c>
      <c r="D15" s="5">
        <v>5</v>
      </c>
      <c r="E15" s="5">
        <f t="shared" si="0"/>
        <v>84</v>
      </c>
      <c r="F15" s="3">
        <v>6.0000000000000009</v>
      </c>
      <c r="G15" s="6">
        <f t="shared" si="1"/>
        <v>0.30000000000000004</v>
      </c>
      <c r="H15" s="3">
        <v>17</v>
      </c>
      <c r="I15" s="3">
        <v>34</v>
      </c>
      <c r="J15" s="3">
        <f t="shared" si="2"/>
        <v>51</v>
      </c>
      <c r="K15" s="6">
        <f t="shared" si="3"/>
        <v>0.36428571428571427</v>
      </c>
      <c r="L15" s="5">
        <f>AVERAGE(G15,K15)</f>
        <v>0.33214285714285718</v>
      </c>
      <c r="M15" s="9">
        <v>1</v>
      </c>
      <c r="N15" s="3">
        <v>3</v>
      </c>
      <c r="O15" s="3">
        <v>4</v>
      </c>
      <c r="P15" s="3">
        <v>16</v>
      </c>
      <c r="Q15" s="3">
        <v>32</v>
      </c>
      <c r="R15" s="3">
        <v>19</v>
      </c>
      <c r="S15" s="3">
        <v>39</v>
      </c>
      <c r="T15" s="3">
        <v>17</v>
      </c>
      <c r="U15" s="5">
        <f t="shared" si="4"/>
        <v>127</v>
      </c>
      <c r="V15" s="5">
        <f t="shared" si="5"/>
        <v>111</v>
      </c>
      <c r="W15" s="3">
        <v>33</v>
      </c>
      <c r="X15" s="3" t="s">
        <v>32</v>
      </c>
      <c r="Y15" s="3" t="s">
        <v>38</v>
      </c>
      <c r="Z15" s="3" t="s">
        <v>28</v>
      </c>
      <c r="AA15" s="3" t="s">
        <v>75</v>
      </c>
      <c r="AB15" s="3"/>
    </row>
    <row r="16" spans="1:28" ht="51" x14ac:dyDescent="0.2">
      <c r="A16" s="3" t="s">
        <v>116</v>
      </c>
      <c r="B16" s="4" t="s">
        <v>82</v>
      </c>
      <c r="C16" s="4">
        <v>0</v>
      </c>
      <c r="D16" s="5">
        <v>8</v>
      </c>
      <c r="E16" s="5">
        <f t="shared" si="0"/>
        <v>52.5</v>
      </c>
      <c r="F16" s="3">
        <v>4</v>
      </c>
      <c r="G16" s="6">
        <f t="shared" si="1"/>
        <v>0.2</v>
      </c>
      <c r="H16" s="3">
        <v>32</v>
      </c>
      <c r="I16" s="3">
        <v>34</v>
      </c>
      <c r="J16" s="3">
        <f t="shared" si="2"/>
        <v>66</v>
      </c>
      <c r="K16" s="6">
        <f t="shared" si="3"/>
        <v>0.47142857142857142</v>
      </c>
      <c r="L16" s="5">
        <f>AVERAGE(G16,K16)</f>
        <v>0.33571428571428574</v>
      </c>
      <c r="M16" s="9">
        <v>1</v>
      </c>
      <c r="N16" s="3">
        <v>3</v>
      </c>
      <c r="O16" s="3">
        <v>30</v>
      </c>
      <c r="P16" s="3">
        <v>5</v>
      </c>
      <c r="Q16" s="3">
        <v>15</v>
      </c>
      <c r="R16" s="3">
        <v>65</v>
      </c>
      <c r="S16" s="3">
        <v>30</v>
      </c>
      <c r="T16" s="3">
        <v>0</v>
      </c>
      <c r="U16" s="5">
        <f t="shared" si="4"/>
        <v>145</v>
      </c>
      <c r="V16" s="5">
        <f t="shared" si="5"/>
        <v>140</v>
      </c>
      <c r="W16" s="3">
        <v>44</v>
      </c>
      <c r="X16" s="3" t="s">
        <v>27</v>
      </c>
      <c r="Y16" s="3" t="s">
        <v>28</v>
      </c>
      <c r="Z16" s="3" t="s">
        <v>29</v>
      </c>
      <c r="AA16" s="3" t="s">
        <v>36</v>
      </c>
      <c r="AB16" s="3"/>
    </row>
    <row r="17" spans="1:28" ht="102" x14ac:dyDescent="0.2">
      <c r="A17" s="3" t="s">
        <v>118</v>
      </c>
      <c r="B17" s="4" t="s">
        <v>82</v>
      </c>
      <c r="C17" s="4">
        <v>0</v>
      </c>
      <c r="D17" s="5">
        <v>4</v>
      </c>
      <c r="E17" s="5">
        <f t="shared" si="0"/>
        <v>105</v>
      </c>
      <c r="F17" s="3">
        <v>3</v>
      </c>
      <c r="G17" s="6">
        <f t="shared" si="1"/>
        <v>0.15</v>
      </c>
      <c r="H17" s="3">
        <v>33</v>
      </c>
      <c r="I17" s="3">
        <v>40</v>
      </c>
      <c r="J17" s="3">
        <f t="shared" si="2"/>
        <v>73</v>
      </c>
      <c r="K17" s="6">
        <f t="shared" si="3"/>
        <v>0.52142857142857146</v>
      </c>
      <c r="L17" s="5">
        <f>AVERAGE(G17,K17)</f>
        <v>0.33571428571428574</v>
      </c>
      <c r="M17" s="9">
        <v>1</v>
      </c>
      <c r="N17" s="3">
        <v>3</v>
      </c>
      <c r="O17" s="3">
        <v>20</v>
      </c>
      <c r="P17" s="3">
        <v>3</v>
      </c>
      <c r="Q17" s="3">
        <v>20</v>
      </c>
      <c r="R17" s="3">
        <v>48</v>
      </c>
      <c r="S17" s="3">
        <v>25</v>
      </c>
      <c r="T17" s="3">
        <v>0</v>
      </c>
      <c r="U17" s="5">
        <f t="shared" si="4"/>
        <v>116</v>
      </c>
      <c r="V17" s="5">
        <f t="shared" si="5"/>
        <v>113</v>
      </c>
      <c r="W17" s="3">
        <v>26</v>
      </c>
      <c r="X17" s="3" t="s">
        <v>27</v>
      </c>
      <c r="Y17" s="3" t="s">
        <v>28</v>
      </c>
      <c r="Z17" s="3" t="s">
        <v>29</v>
      </c>
      <c r="AA17" s="3" t="s">
        <v>30</v>
      </c>
      <c r="AB17" s="3"/>
    </row>
    <row r="18" spans="1:28" ht="51" x14ac:dyDescent="0.2">
      <c r="A18" s="3" t="s">
        <v>112</v>
      </c>
      <c r="B18" s="4" t="s">
        <v>82</v>
      </c>
      <c r="C18" s="4">
        <v>0</v>
      </c>
      <c r="D18" s="5">
        <v>10</v>
      </c>
      <c r="E18" s="5">
        <f t="shared" si="0"/>
        <v>42</v>
      </c>
      <c r="F18" s="3">
        <v>2</v>
      </c>
      <c r="G18" s="6">
        <f t="shared" si="1"/>
        <v>0.1</v>
      </c>
      <c r="H18" s="3">
        <v>36</v>
      </c>
      <c r="I18" s="3">
        <v>45</v>
      </c>
      <c r="J18" s="3">
        <f t="shared" si="2"/>
        <v>81</v>
      </c>
      <c r="K18" s="6">
        <f t="shared" si="3"/>
        <v>0.57857142857142863</v>
      </c>
      <c r="L18" s="5">
        <f>AVERAGE(G18,K18)</f>
        <v>0.3392857142857143</v>
      </c>
      <c r="M18" s="9">
        <v>1</v>
      </c>
      <c r="N18" s="3">
        <v>3</v>
      </c>
      <c r="O18" s="3">
        <v>76</v>
      </c>
      <c r="P18" s="3">
        <v>5</v>
      </c>
      <c r="Q18" s="3">
        <v>19</v>
      </c>
      <c r="R18" s="3">
        <v>4</v>
      </c>
      <c r="S18" s="3">
        <v>55</v>
      </c>
      <c r="T18" s="3">
        <v>46</v>
      </c>
      <c r="U18" s="5">
        <f t="shared" si="4"/>
        <v>205</v>
      </c>
      <c r="V18" s="5">
        <f t="shared" si="5"/>
        <v>200</v>
      </c>
      <c r="W18" s="3">
        <v>39</v>
      </c>
      <c r="X18" s="3" t="s">
        <v>55</v>
      </c>
      <c r="Y18" s="3" t="s">
        <v>33</v>
      </c>
      <c r="Z18" s="3" t="s">
        <v>33</v>
      </c>
      <c r="AA18" s="3" t="s">
        <v>36</v>
      </c>
      <c r="AB18" s="3"/>
    </row>
    <row r="19" spans="1:28" ht="51" x14ac:dyDescent="0.2">
      <c r="A19" s="3" t="s">
        <v>69</v>
      </c>
      <c r="B19" s="4" t="s">
        <v>26</v>
      </c>
      <c r="C19" s="4">
        <v>1</v>
      </c>
      <c r="D19" s="5">
        <v>2</v>
      </c>
      <c r="E19" s="5">
        <f t="shared" si="0"/>
        <v>210</v>
      </c>
      <c r="F19" s="3">
        <v>5.9999999999999991</v>
      </c>
      <c r="G19" s="3">
        <f t="shared" si="1"/>
        <v>0.29999999999999993</v>
      </c>
      <c r="H19" s="3">
        <v>25</v>
      </c>
      <c r="I19" s="3">
        <v>29</v>
      </c>
      <c r="J19" s="3">
        <f t="shared" si="2"/>
        <v>54</v>
      </c>
      <c r="K19" s="6">
        <f t="shared" si="3"/>
        <v>0.38571428571428573</v>
      </c>
      <c r="L19" s="5">
        <f>AVERAGE(K19,G19)</f>
        <v>0.34285714285714286</v>
      </c>
      <c r="M19" s="9">
        <v>1</v>
      </c>
      <c r="N19" s="3">
        <v>3</v>
      </c>
      <c r="O19" s="3">
        <v>100</v>
      </c>
      <c r="P19" s="3">
        <v>1</v>
      </c>
      <c r="Q19" s="3">
        <v>8</v>
      </c>
      <c r="R19" s="3">
        <v>90</v>
      </c>
      <c r="S19" s="3">
        <v>93</v>
      </c>
      <c r="T19" s="3">
        <v>65</v>
      </c>
      <c r="U19" s="5">
        <f t="shared" si="4"/>
        <v>357</v>
      </c>
      <c r="V19" s="5">
        <f t="shared" si="5"/>
        <v>356</v>
      </c>
      <c r="W19" s="3">
        <v>35</v>
      </c>
      <c r="X19" s="3" t="s">
        <v>27</v>
      </c>
      <c r="Y19" s="3" t="s">
        <v>33</v>
      </c>
      <c r="Z19" s="3" t="s">
        <v>38</v>
      </c>
      <c r="AA19" s="3" t="s">
        <v>70</v>
      </c>
      <c r="AB19" s="3"/>
    </row>
    <row r="20" spans="1:28" ht="51" x14ac:dyDescent="0.2">
      <c r="A20" s="3" t="s">
        <v>109</v>
      </c>
      <c r="B20" s="4" t="s">
        <v>82</v>
      </c>
      <c r="C20" s="4">
        <v>0</v>
      </c>
      <c r="D20" s="5">
        <v>5</v>
      </c>
      <c r="E20" s="5">
        <f t="shared" si="0"/>
        <v>84</v>
      </c>
      <c r="F20" s="3">
        <v>5</v>
      </c>
      <c r="G20" s="6">
        <f t="shared" si="1"/>
        <v>0.25</v>
      </c>
      <c r="H20" s="3">
        <v>29</v>
      </c>
      <c r="I20" s="3">
        <v>34</v>
      </c>
      <c r="J20" s="3">
        <f t="shared" si="2"/>
        <v>63</v>
      </c>
      <c r="K20" s="6">
        <f t="shared" si="3"/>
        <v>0.45</v>
      </c>
      <c r="L20" s="5">
        <f>AVERAGE(G20,K20)</f>
        <v>0.35</v>
      </c>
      <c r="M20" s="9">
        <v>1</v>
      </c>
      <c r="N20" s="3">
        <v>3</v>
      </c>
      <c r="O20" s="3">
        <v>74</v>
      </c>
      <c r="P20" s="3">
        <v>4</v>
      </c>
      <c r="Q20" s="3">
        <v>11</v>
      </c>
      <c r="R20" s="3">
        <v>70</v>
      </c>
      <c r="S20" s="3">
        <v>85</v>
      </c>
      <c r="T20" s="3">
        <v>3</v>
      </c>
      <c r="U20" s="5">
        <f t="shared" si="4"/>
        <v>247</v>
      </c>
      <c r="V20" s="5">
        <f t="shared" si="5"/>
        <v>243</v>
      </c>
      <c r="W20" s="3">
        <v>36</v>
      </c>
      <c r="X20" s="3" t="s">
        <v>32</v>
      </c>
      <c r="Y20" s="3" t="s">
        <v>33</v>
      </c>
      <c r="Z20" s="3" t="s">
        <v>28</v>
      </c>
      <c r="AA20" s="3" t="s">
        <v>36</v>
      </c>
      <c r="AB20" s="3"/>
    </row>
    <row r="21" spans="1:28" ht="85" x14ac:dyDescent="0.2">
      <c r="A21" s="3" t="s">
        <v>68</v>
      </c>
      <c r="B21" s="4" t="s">
        <v>26</v>
      </c>
      <c r="C21" s="4">
        <v>1</v>
      </c>
      <c r="D21" s="5">
        <v>7</v>
      </c>
      <c r="E21" s="5">
        <f t="shared" si="0"/>
        <v>60</v>
      </c>
      <c r="F21" s="3">
        <v>3</v>
      </c>
      <c r="G21" s="3">
        <f t="shared" si="1"/>
        <v>0.15</v>
      </c>
      <c r="H21" s="3">
        <v>40</v>
      </c>
      <c r="I21" s="3">
        <v>38</v>
      </c>
      <c r="J21" s="3">
        <f t="shared" si="2"/>
        <v>78</v>
      </c>
      <c r="K21" s="6">
        <f t="shared" si="3"/>
        <v>0.55714285714285716</v>
      </c>
      <c r="L21" s="5">
        <f>AVERAGE(K21,G21)</f>
        <v>0.35357142857142859</v>
      </c>
      <c r="M21" s="9">
        <v>1</v>
      </c>
      <c r="N21" s="3">
        <v>2</v>
      </c>
      <c r="O21" s="3">
        <v>75</v>
      </c>
      <c r="P21" s="3">
        <v>68</v>
      </c>
      <c r="Q21" s="3">
        <v>73</v>
      </c>
      <c r="R21" s="3">
        <v>79</v>
      </c>
      <c r="S21" s="3">
        <v>78</v>
      </c>
      <c r="T21" s="3">
        <v>0</v>
      </c>
      <c r="U21" s="5">
        <f t="shared" si="4"/>
        <v>373</v>
      </c>
      <c r="V21" s="5">
        <f t="shared" si="5"/>
        <v>305</v>
      </c>
      <c r="W21" s="3">
        <v>28</v>
      </c>
      <c r="X21" s="3" t="s">
        <v>27</v>
      </c>
      <c r="Y21" s="3" t="s">
        <v>33</v>
      </c>
      <c r="Z21" s="3" t="s">
        <v>38</v>
      </c>
      <c r="AA21" s="3" t="s">
        <v>61</v>
      </c>
      <c r="AB21" s="3"/>
    </row>
    <row r="22" spans="1:28" ht="51" x14ac:dyDescent="0.2">
      <c r="A22" s="3" t="s">
        <v>67</v>
      </c>
      <c r="B22" s="4" t="s">
        <v>26</v>
      </c>
      <c r="C22" s="4">
        <v>1</v>
      </c>
      <c r="D22" s="5">
        <v>13</v>
      </c>
      <c r="E22" s="5">
        <f t="shared" si="0"/>
        <v>32.307692307692307</v>
      </c>
      <c r="F22" s="3">
        <v>6.9999999999999991</v>
      </c>
      <c r="G22" s="3">
        <f t="shared" si="1"/>
        <v>0.35</v>
      </c>
      <c r="H22" s="3">
        <v>21</v>
      </c>
      <c r="I22" s="3">
        <v>30</v>
      </c>
      <c r="J22" s="3">
        <f t="shared" si="2"/>
        <v>51</v>
      </c>
      <c r="K22" s="6">
        <f t="shared" si="3"/>
        <v>0.36428571428571427</v>
      </c>
      <c r="L22" s="5">
        <f>AVERAGE(K22,G22)</f>
        <v>0.3571428571428571</v>
      </c>
      <c r="M22" s="9">
        <v>1</v>
      </c>
      <c r="N22" s="3">
        <v>3</v>
      </c>
      <c r="O22" s="3">
        <v>91</v>
      </c>
      <c r="P22" s="3">
        <v>34</v>
      </c>
      <c r="Q22" s="3">
        <v>81</v>
      </c>
      <c r="R22" s="3">
        <v>33</v>
      </c>
      <c r="S22" s="3">
        <v>84</v>
      </c>
      <c r="T22" s="3">
        <v>57</v>
      </c>
      <c r="U22" s="5">
        <f t="shared" si="4"/>
        <v>380</v>
      </c>
      <c r="V22" s="5">
        <f t="shared" si="5"/>
        <v>346</v>
      </c>
      <c r="W22" s="3">
        <v>50</v>
      </c>
      <c r="X22" s="3" t="s">
        <v>55</v>
      </c>
      <c r="Y22" s="3" t="s">
        <v>33</v>
      </c>
      <c r="Z22" s="3" t="s">
        <v>38</v>
      </c>
      <c r="AA22" s="3" t="s">
        <v>48</v>
      </c>
      <c r="AB22" s="3"/>
    </row>
    <row r="23" spans="1:28" ht="51" x14ac:dyDescent="0.2">
      <c r="A23" s="3" t="s">
        <v>111</v>
      </c>
      <c r="B23" s="4" t="s">
        <v>82</v>
      </c>
      <c r="C23" s="4">
        <v>0</v>
      </c>
      <c r="D23" s="5">
        <v>5</v>
      </c>
      <c r="E23" s="5">
        <f t="shared" si="0"/>
        <v>84</v>
      </c>
      <c r="F23" s="3">
        <v>3</v>
      </c>
      <c r="G23" s="6">
        <f t="shared" si="1"/>
        <v>0.15</v>
      </c>
      <c r="H23" s="3">
        <v>36</v>
      </c>
      <c r="I23" s="3">
        <v>43</v>
      </c>
      <c r="J23" s="3">
        <f t="shared" si="2"/>
        <v>79</v>
      </c>
      <c r="K23" s="6">
        <f t="shared" si="3"/>
        <v>0.56428571428571428</v>
      </c>
      <c r="L23" s="5">
        <f>AVERAGE(G23,K23)</f>
        <v>0.35714285714285715</v>
      </c>
      <c r="M23" s="9">
        <v>1</v>
      </c>
      <c r="N23" s="3">
        <v>3</v>
      </c>
      <c r="O23" s="3">
        <v>23</v>
      </c>
      <c r="P23" s="3">
        <v>0</v>
      </c>
      <c r="Q23" s="3">
        <v>58</v>
      </c>
      <c r="R23" s="3">
        <v>62</v>
      </c>
      <c r="S23" s="3">
        <v>61</v>
      </c>
      <c r="T23" s="3">
        <v>15</v>
      </c>
      <c r="U23" s="5">
        <f t="shared" si="4"/>
        <v>219</v>
      </c>
      <c r="V23" s="5">
        <f t="shared" si="5"/>
        <v>219</v>
      </c>
      <c r="W23" s="3">
        <v>50</v>
      </c>
      <c r="X23" s="3" t="s">
        <v>55</v>
      </c>
      <c r="Y23" s="3" t="s">
        <v>33</v>
      </c>
      <c r="Z23" s="3" t="s">
        <v>28</v>
      </c>
      <c r="AA23" s="3" t="s">
        <v>44</v>
      </c>
      <c r="AB23" s="3"/>
    </row>
    <row r="24" spans="1:28" ht="102" x14ac:dyDescent="0.2">
      <c r="A24" s="3" t="s">
        <v>66</v>
      </c>
      <c r="B24" s="4" t="s">
        <v>26</v>
      </c>
      <c r="C24" s="4">
        <v>1</v>
      </c>
      <c r="D24" s="5">
        <v>7</v>
      </c>
      <c r="E24" s="5">
        <f t="shared" si="0"/>
        <v>60</v>
      </c>
      <c r="F24" s="3">
        <v>6.0000000000000009</v>
      </c>
      <c r="G24" s="3">
        <f t="shared" si="1"/>
        <v>0.30000000000000004</v>
      </c>
      <c r="H24" s="3">
        <v>39</v>
      </c>
      <c r="I24" s="3">
        <v>19</v>
      </c>
      <c r="J24" s="3">
        <f t="shared" si="2"/>
        <v>58</v>
      </c>
      <c r="K24" s="6">
        <f t="shared" si="3"/>
        <v>0.41428571428571431</v>
      </c>
      <c r="L24" s="5">
        <f>AVERAGE(K24,G24)</f>
        <v>0.35714285714285721</v>
      </c>
      <c r="M24" s="9">
        <v>1</v>
      </c>
      <c r="N24" s="3">
        <v>3</v>
      </c>
      <c r="O24" s="3">
        <v>100</v>
      </c>
      <c r="P24" s="3">
        <v>0</v>
      </c>
      <c r="Q24" s="3">
        <v>100</v>
      </c>
      <c r="R24" s="3">
        <v>84</v>
      </c>
      <c r="S24" s="3">
        <v>100</v>
      </c>
      <c r="T24" s="3">
        <v>21</v>
      </c>
      <c r="U24" s="5">
        <f t="shared" si="4"/>
        <v>405</v>
      </c>
      <c r="V24" s="5">
        <f t="shared" si="5"/>
        <v>405</v>
      </c>
      <c r="W24" s="3">
        <v>47</v>
      </c>
      <c r="X24" s="3" t="s">
        <v>27</v>
      </c>
      <c r="Y24" s="3" t="s">
        <v>33</v>
      </c>
      <c r="Z24" s="3" t="s">
        <v>33</v>
      </c>
      <c r="AA24" s="3" t="s">
        <v>30</v>
      </c>
      <c r="AB24" s="3"/>
    </row>
    <row r="25" spans="1:28" ht="51" x14ac:dyDescent="0.2">
      <c r="A25" s="3" t="s">
        <v>65</v>
      </c>
      <c r="B25" s="4" t="s">
        <v>26</v>
      </c>
      <c r="C25" s="4">
        <v>1</v>
      </c>
      <c r="D25" s="5">
        <v>5</v>
      </c>
      <c r="E25" s="5">
        <f t="shared" si="0"/>
        <v>84</v>
      </c>
      <c r="F25" s="3">
        <v>6.9999999999999991</v>
      </c>
      <c r="G25" s="3">
        <f t="shared" si="1"/>
        <v>0.35</v>
      </c>
      <c r="H25" s="3">
        <v>22</v>
      </c>
      <c r="I25" s="3">
        <v>30</v>
      </c>
      <c r="J25" s="3">
        <f t="shared" si="2"/>
        <v>52</v>
      </c>
      <c r="K25" s="6">
        <f t="shared" si="3"/>
        <v>0.37142857142857144</v>
      </c>
      <c r="L25" s="5">
        <f>AVERAGE(K25,G25)</f>
        <v>0.36071428571428571</v>
      </c>
      <c r="M25" s="9">
        <v>1</v>
      </c>
      <c r="N25" s="3">
        <v>3</v>
      </c>
      <c r="O25" s="3">
        <v>90</v>
      </c>
      <c r="P25" s="3">
        <v>56</v>
      </c>
      <c r="Q25" s="3">
        <v>63</v>
      </c>
      <c r="R25" s="3">
        <v>87</v>
      </c>
      <c r="S25" s="3">
        <v>100</v>
      </c>
      <c r="T25" s="3">
        <v>39</v>
      </c>
      <c r="U25" s="5">
        <f t="shared" si="4"/>
        <v>435</v>
      </c>
      <c r="V25" s="5">
        <f t="shared" si="5"/>
        <v>379</v>
      </c>
      <c r="W25" s="3">
        <v>34</v>
      </c>
      <c r="X25" s="3" t="s">
        <v>32</v>
      </c>
      <c r="Y25" s="3" t="s">
        <v>38</v>
      </c>
      <c r="Z25" s="3" t="s">
        <v>38</v>
      </c>
      <c r="AA25" s="3" t="s">
        <v>44</v>
      </c>
      <c r="AB25" s="3"/>
    </row>
    <row r="26" spans="1:28" ht="51" x14ac:dyDescent="0.2">
      <c r="A26" s="3" t="s">
        <v>107</v>
      </c>
      <c r="B26" s="4" t="s">
        <v>82</v>
      </c>
      <c r="C26" s="4">
        <v>0</v>
      </c>
      <c r="D26" s="5">
        <v>5</v>
      </c>
      <c r="E26" s="5">
        <f t="shared" si="0"/>
        <v>84</v>
      </c>
      <c r="F26" s="3">
        <v>5</v>
      </c>
      <c r="G26" s="6">
        <f t="shared" si="1"/>
        <v>0.25</v>
      </c>
      <c r="H26" s="3">
        <v>24</v>
      </c>
      <c r="I26" s="3">
        <v>42</v>
      </c>
      <c r="J26" s="3">
        <f t="shared" si="2"/>
        <v>66</v>
      </c>
      <c r="K26" s="6">
        <f t="shared" si="3"/>
        <v>0.47142857142857142</v>
      </c>
      <c r="L26" s="5">
        <f>AVERAGE(G26,K26)</f>
        <v>0.36071428571428571</v>
      </c>
      <c r="M26" s="9">
        <v>1</v>
      </c>
      <c r="N26" s="3">
        <v>3</v>
      </c>
      <c r="O26" s="3">
        <v>85</v>
      </c>
      <c r="P26" s="3">
        <v>18</v>
      </c>
      <c r="Q26" s="3">
        <v>56</v>
      </c>
      <c r="R26" s="3">
        <v>7</v>
      </c>
      <c r="S26" s="3">
        <v>79</v>
      </c>
      <c r="T26" s="3">
        <v>28</v>
      </c>
      <c r="U26" s="5">
        <f t="shared" si="4"/>
        <v>273</v>
      </c>
      <c r="V26" s="5">
        <f t="shared" si="5"/>
        <v>255</v>
      </c>
      <c r="W26" s="3">
        <v>49</v>
      </c>
      <c r="X26" s="3" t="s">
        <v>27</v>
      </c>
      <c r="Y26" s="3" t="s">
        <v>33</v>
      </c>
      <c r="Z26" s="3" t="s">
        <v>33</v>
      </c>
      <c r="AA26" s="3" t="s">
        <v>36</v>
      </c>
      <c r="AB26" s="3"/>
    </row>
    <row r="27" spans="1:28" ht="51" x14ac:dyDescent="0.2">
      <c r="A27" s="3" t="s">
        <v>120</v>
      </c>
      <c r="B27" s="4" t="s">
        <v>82</v>
      </c>
      <c r="C27" s="4">
        <v>0</v>
      </c>
      <c r="D27" s="5">
        <v>11</v>
      </c>
      <c r="E27" s="5">
        <f t="shared" si="0"/>
        <v>38.18181818181818</v>
      </c>
      <c r="F27" s="3">
        <v>8</v>
      </c>
      <c r="G27" s="6">
        <f t="shared" si="1"/>
        <v>0.4</v>
      </c>
      <c r="H27" s="3">
        <v>19</v>
      </c>
      <c r="I27" s="3">
        <v>27</v>
      </c>
      <c r="J27" s="3">
        <f t="shared" si="2"/>
        <v>46</v>
      </c>
      <c r="K27" s="6">
        <f t="shared" si="3"/>
        <v>0.32857142857142857</v>
      </c>
      <c r="L27" s="5">
        <f>AVERAGE(G27,K27)</f>
        <v>0.36428571428571432</v>
      </c>
      <c r="M27" s="9">
        <v>1</v>
      </c>
      <c r="N27" s="3">
        <v>1</v>
      </c>
      <c r="O27" s="3">
        <v>5</v>
      </c>
      <c r="P27" s="3">
        <v>8</v>
      </c>
      <c r="Q27" s="3">
        <v>5</v>
      </c>
      <c r="R27" s="3">
        <v>5</v>
      </c>
      <c r="S27" s="3">
        <v>4</v>
      </c>
      <c r="T27" s="3">
        <v>2</v>
      </c>
      <c r="U27" s="5">
        <f t="shared" si="4"/>
        <v>29</v>
      </c>
      <c r="V27" s="5">
        <f t="shared" si="5"/>
        <v>21</v>
      </c>
      <c r="W27" s="3">
        <v>25</v>
      </c>
      <c r="X27" s="3" t="s">
        <v>27</v>
      </c>
      <c r="Y27" s="3" t="s">
        <v>28</v>
      </c>
      <c r="Z27" s="3" t="s">
        <v>28</v>
      </c>
      <c r="AA27" s="3" t="s">
        <v>36</v>
      </c>
      <c r="AB27" s="3"/>
    </row>
    <row r="28" spans="1:28" ht="51" x14ac:dyDescent="0.2">
      <c r="A28" s="3" t="s">
        <v>115</v>
      </c>
      <c r="B28" s="4" t="s">
        <v>82</v>
      </c>
      <c r="C28" s="4">
        <v>0</v>
      </c>
      <c r="D28" s="5">
        <v>12</v>
      </c>
      <c r="E28" s="5">
        <f t="shared" si="0"/>
        <v>35</v>
      </c>
      <c r="F28" s="3">
        <v>5.9999999999999991</v>
      </c>
      <c r="G28" s="6">
        <f t="shared" si="1"/>
        <v>0.29999999999999993</v>
      </c>
      <c r="H28" s="3">
        <v>31</v>
      </c>
      <c r="I28" s="3">
        <v>30</v>
      </c>
      <c r="J28" s="3">
        <f t="shared" si="2"/>
        <v>61</v>
      </c>
      <c r="K28" s="6">
        <f t="shared" si="3"/>
        <v>0.43571428571428572</v>
      </c>
      <c r="L28" s="5">
        <f>AVERAGE(G28,K28)</f>
        <v>0.36785714285714283</v>
      </c>
      <c r="M28" s="9">
        <v>1</v>
      </c>
      <c r="N28" s="3">
        <v>3</v>
      </c>
      <c r="O28" s="3">
        <v>40</v>
      </c>
      <c r="P28" s="3">
        <v>10</v>
      </c>
      <c r="Q28" s="3">
        <v>20</v>
      </c>
      <c r="R28" s="3">
        <v>75</v>
      </c>
      <c r="S28" s="3">
        <v>15</v>
      </c>
      <c r="T28" s="3">
        <v>0</v>
      </c>
      <c r="U28" s="5">
        <f t="shared" si="4"/>
        <v>160</v>
      </c>
      <c r="V28" s="5">
        <f t="shared" si="5"/>
        <v>150</v>
      </c>
      <c r="W28" s="3"/>
      <c r="X28" s="3"/>
      <c r="Y28" s="3"/>
      <c r="Z28" s="3"/>
      <c r="AA28" s="3"/>
      <c r="AB28" s="3"/>
    </row>
    <row r="29" spans="1:28" ht="85" x14ac:dyDescent="0.2">
      <c r="A29" s="3" t="s">
        <v>106</v>
      </c>
      <c r="B29" s="4" t="s">
        <v>82</v>
      </c>
      <c r="C29" s="4">
        <v>0</v>
      </c>
      <c r="D29" s="5">
        <v>16</v>
      </c>
      <c r="E29" s="5">
        <f t="shared" si="0"/>
        <v>26.25</v>
      </c>
      <c r="F29" s="3">
        <v>4</v>
      </c>
      <c r="G29" s="6">
        <f t="shared" si="1"/>
        <v>0.2</v>
      </c>
      <c r="H29" s="3">
        <v>36</v>
      </c>
      <c r="I29" s="3">
        <v>39</v>
      </c>
      <c r="J29" s="3">
        <f t="shared" si="2"/>
        <v>75</v>
      </c>
      <c r="K29" s="6">
        <f t="shared" si="3"/>
        <v>0.5357142857142857</v>
      </c>
      <c r="L29" s="5">
        <f>AVERAGE(G29,K29)</f>
        <v>0.36785714285714288</v>
      </c>
      <c r="M29" s="9">
        <v>1</v>
      </c>
      <c r="N29" s="3">
        <v>3</v>
      </c>
      <c r="O29" s="3">
        <v>50</v>
      </c>
      <c r="P29" s="3">
        <v>0</v>
      </c>
      <c r="Q29" s="3">
        <v>75</v>
      </c>
      <c r="R29" s="3">
        <v>25</v>
      </c>
      <c r="S29" s="3">
        <v>100</v>
      </c>
      <c r="T29" s="3">
        <v>30</v>
      </c>
      <c r="U29" s="5">
        <f t="shared" si="4"/>
        <v>280</v>
      </c>
      <c r="V29" s="5">
        <f t="shared" si="5"/>
        <v>280</v>
      </c>
      <c r="W29" s="3">
        <v>42</v>
      </c>
      <c r="X29" s="3" t="s">
        <v>55</v>
      </c>
      <c r="Y29" s="3" t="s">
        <v>33</v>
      </c>
      <c r="Z29" s="3" t="s">
        <v>33</v>
      </c>
      <c r="AA29" s="3" t="s">
        <v>61</v>
      </c>
      <c r="AB29" s="3"/>
    </row>
    <row r="30" spans="1:28" ht="85" x14ac:dyDescent="0.2">
      <c r="A30" s="3" t="s">
        <v>114</v>
      </c>
      <c r="B30" s="4" t="s">
        <v>82</v>
      </c>
      <c r="C30" s="4">
        <v>0</v>
      </c>
      <c r="D30" s="5">
        <v>9</v>
      </c>
      <c r="E30" s="5">
        <f t="shared" si="0"/>
        <v>46.666666666666664</v>
      </c>
      <c r="F30" s="3">
        <v>8.9999999999999982</v>
      </c>
      <c r="G30" s="6">
        <f t="shared" si="1"/>
        <v>0.4499999999999999</v>
      </c>
      <c r="H30" s="3">
        <v>16</v>
      </c>
      <c r="I30" s="3">
        <v>25</v>
      </c>
      <c r="J30" s="3">
        <f t="shared" si="2"/>
        <v>41</v>
      </c>
      <c r="K30" s="6">
        <f t="shared" si="3"/>
        <v>0.29285714285714287</v>
      </c>
      <c r="L30" s="5">
        <f>AVERAGE(G30,K30)</f>
        <v>0.37142857142857139</v>
      </c>
      <c r="M30" s="9">
        <v>1</v>
      </c>
      <c r="N30" s="3">
        <v>3</v>
      </c>
      <c r="O30" s="3">
        <v>61</v>
      </c>
      <c r="P30" s="3">
        <v>3</v>
      </c>
      <c r="Q30" s="3">
        <v>7</v>
      </c>
      <c r="R30" s="3">
        <v>25</v>
      </c>
      <c r="S30" s="3">
        <v>56</v>
      </c>
      <c r="T30" s="3">
        <v>13</v>
      </c>
      <c r="U30" s="5">
        <f t="shared" si="4"/>
        <v>165</v>
      </c>
      <c r="V30" s="5">
        <f t="shared" si="5"/>
        <v>162</v>
      </c>
      <c r="W30" s="3">
        <v>39</v>
      </c>
      <c r="X30" s="3" t="s">
        <v>27</v>
      </c>
      <c r="Y30" s="3" t="s">
        <v>33</v>
      </c>
      <c r="Z30" s="3" t="s">
        <v>38</v>
      </c>
      <c r="AA30" s="3" t="s">
        <v>61</v>
      </c>
      <c r="AB30" s="3"/>
    </row>
    <row r="31" spans="1:28" ht="51" x14ac:dyDescent="0.2">
      <c r="A31" s="3" t="s">
        <v>64</v>
      </c>
      <c r="B31" s="4" t="s">
        <v>26</v>
      </c>
      <c r="C31" s="4">
        <v>1</v>
      </c>
      <c r="D31" s="5">
        <v>6</v>
      </c>
      <c r="E31" s="5">
        <f t="shared" si="0"/>
        <v>70</v>
      </c>
      <c r="F31" s="3">
        <v>4</v>
      </c>
      <c r="G31" s="3">
        <f t="shared" si="1"/>
        <v>0.2</v>
      </c>
      <c r="H31" s="3">
        <v>43</v>
      </c>
      <c r="I31" s="3">
        <v>34</v>
      </c>
      <c r="J31" s="3">
        <f t="shared" si="2"/>
        <v>77</v>
      </c>
      <c r="K31" s="6">
        <f t="shared" si="3"/>
        <v>0.55000000000000004</v>
      </c>
      <c r="L31" s="5">
        <f>AVERAGE(K31,G31)</f>
        <v>0.375</v>
      </c>
      <c r="M31" s="9">
        <v>1</v>
      </c>
      <c r="N31" s="3">
        <v>3</v>
      </c>
      <c r="O31" s="3">
        <v>100</v>
      </c>
      <c r="P31" s="3">
        <v>100</v>
      </c>
      <c r="Q31" s="3">
        <v>4</v>
      </c>
      <c r="R31" s="3">
        <v>100</v>
      </c>
      <c r="S31" s="3">
        <v>100</v>
      </c>
      <c r="T31" s="3">
        <v>53</v>
      </c>
      <c r="U31" s="5">
        <f t="shared" si="4"/>
        <v>457</v>
      </c>
      <c r="V31" s="5">
        <f t="shared" si="5"/>
        <v>357</v>
      </c>
      <c r="W31" s="3">
        <v>55</v>
      </c>
      <c r="X31" s="3" t="s">
        <v>27</v>
      </c>
      <c r="Y31" s="3" t="s">
        <v>33</v>
      </c>
      <c r="Z31" s="3" t="s">
        <v>38</v>
      </c>
      <c r="AA31" s="3" t="s">
        <v>42</v>
      </c>
      <c r="AB31" s="3"/>
    </row>
    <row r="32" spans="1:28" ht="51" x14ac:dyDescent="0.2">
      <c r="A32" s="3" t="s">
        <v>63</v>
      </c>
      <c r="B32" s="4" t="s">
        <v>26</v>
      </c>
      <c r="C32" s="4">
        <v>1</v>
      </c>
      <c r="D32" s="5">
        <v>9</v>
      </c>
      <c r="E32" s="5">
        <f t="shared" si="0"/>
        <v>46.666666666666664</v>
      </c>
      <c r="F32" s="3">
        <v>6.9999999999999991</v>
      </c>
      <c r="G32" s="3">
        <f t="shared" si="1"/>
        <v>0.35</v>
      </c>
      <c r="H32" s="3">
        <v>30</v>
      </c>
      <c r="I32" s="3">
        <v>29</v>
      </c>
      <c r="J32" s="3">
        <f t="shared" si="2"/>
        <v>59</v>
      </c>
      <c r="K32" s="6">
        <f t="shared" si="3"/>
        <v>0.42142857142857143</v>
      </c>
      <c r="L32" s="5">
        <f>AVERAGE(K32,G32)</f>
        <v>0.38571428571428568</v>
      </c>
      <c r="M32" s="9">
        <v>1</v>
      </c>
      <c r="N32" s="3">
        <v>3</v>
      </c>
      <c r="O32" s="3">
        <v>100</v>
      </c>
      <c r="P32" s="3">
        <v>100</v>
      </c>
      <c r="Q32" s="3">
        <v>100</v>
      </c>
      <c r="R32" s="3">
        <v>19</v>
      </c>
      <c r="S32" s="3">
        <v>100</v>
      </c>
      <c r="T32" s="3">
        <v>58</v>
      </c>
      <c r="U32" s="5">
        <f t="shared" si="4"/>
        <v>477</v>
      </c>
      <c r="V32" s="5">
        <f t="shared" si="5"/>
        <v>377</v>
      </c>
      <c r="W32" s="3">
        <v>36</v>
      </c>
      <c r="X32" s="3" t="s">
        <v>32</v>
      </c>
      <c r="Y32" s="3" t="s">
        <v>38</v>
      </c>
      <c r="Z32" s="3" t="s">
        <v>28</v>
      </c>
      <c r="AA32" s="3" t="s">
        <v>36</v>
      </c>
      <c r="AB32" s="3"/>
    </row>
    <row r="33" spans="1:28" ht="51" x14ac:dyDescent="0.2">
      <c r="A33" s="3" t="s">
        <v>62</v>
      </c>
      <c r="B33" s="4" t="s">
        <v>26</v>
      </c>
      <c r="C33" s="4">
        <v>1</v>
      </c>
      <c r="D33" s="5">
        <v>7</v>
      </c>
      <c r="E33" s="5">
        <f t="shared" si="0"/>
        <v>60</v>
      </c>
      <c r="F33" s="3">
        <v>5.9999999999999991</v>
      </c>
      <c r="G33" s="3">
        <f t="shared" si="1"/>
        <v>0.29999999999999993</v>
      </c>
      <c r="H33" s="3">
        <v>28</v>
      </c>
      <c r="I33" s="3">
        <v>39</v>
      </c>
      <c r="J33" s="3">
        <f t="shared" si="2"/>
        <v>67</v>
      </c>
      <c r="K33" s="6">
        <f t="shared" si="3"/>
        <v>0.47857142857142859</v>
      </c>
      <c r="L33" s="5">
        <f>AVERAGE(K33,G33)</f>
        <v>0.38928571428571423</v>
      </c>
      <c r="M33" s="9">
        <v>0</v>
      </c>
      <c r="N33" s="3">
        <v>2</v>
      </c>
      <c r="O33" s="3">
        <v>100</v>
      </c>
      <c r="P33" s="3">
        <v>100</v>
      </c>
      <c r="Q33" s="3">
        <v>100</v>
      </c>
      <c r="R33" s="3">
        <v>85</v>
      </c>
      <c r="S33" s="3">
        <v>100</v>
      </c>
      <c r="T33" s="3">
        <v>56</v>
      </c>
      <c r="U33" s="5">
        <f t="shared" si="4"/>
        <v>541</v>
      </c>
      <c r="V33" s="5">
        <f t="shared" si="5"/>
        <v>441</v>
      </c>
      <c r="W33" s="3">
        <v>25</v>
      </c>
      <c r="X33" s="3" t="s">
        <v>27</v>
      </c>
      <c r="Y33" s="3" t="s">
        <v>28</v>
      </c>
      <c r="Z33" s="3" t="s">
        <v>28</v>
      </c>
      <c r="AA33" s="3" t="s">
        <v>46</v>
      </c>
      <c r="AB33" s="3"/>
    </row>
    <row r="34" spans="1:28" ht="51" x14ac:dyDescent="0.2">
      <c r="A34" s="3" t="s">
        <v>119</v>
      </c>
      <c r="B34" s="4" t="s">
        <v>82</v>
      </c>
      <c r="C34" s="4">
        <v>0</v>
      </c>
      <c r="D34" s="5">
        <v>9</v>
      </c>
      <c r="E34" s="5">
        <f t="shared" ref="E34:E65" si="6">(7*60)/D34</f>
        <v>46.666666666666664</v>
      </c>
      <c r="F34" s="3">
        <v>6.9999999999999991</v>
      </c>
      <c r="G34" s="6">
        <f t="shared" ref="G34:G65" si="7">F34/20</f>
        <v>0.35</v>
      </c>
      <c r="H34" s="3">
        <v>26</v>
      </c>
      <c r="I34" s="3">
        <v>34</v>
      </c>
      <c r="J34" s="3">
        <f t="shared" ref="J34:J65" si="8">SUM(H34:I34)</f>
        <v>60</v>
      </c>
      <c r="K34" s="6">
        <f t="shared" ref="K34:K65" si="9">J34/140</f>
        <v>0.42857142857142855</v>
      </c>
      <c r="L34" s="5">
        <f>AVERAGE(G34,K34)</f>
        <v>0.38928571428571423</v>
      </c>
      <c r="M34" s="9">
        <v>1</v>
      </c>
      <c r="N34" s="3">
        <v>2</v>
      </c>
      <c r="O34" s="3">
        <v>19</v>
      </c>
      <c r="P34" s="3">
        <v>24</v>
      </c>
      <c r="Q34" s="3">
        <v>14</v>
      </c>
      <c r="R34" s="3">
        <v>11</v>
      </c>
      <c r="S34" s="3">
        <v>13</v>
      </c>
      <c r="T34" s="3">
        <v>0</v>
      </c>
      <c r="U34" s="5">
        <f t="shared" ref="U34:U65" si="10">SUM(O34:T34)</f>
        <v>81</v>
      </c>
      <c r="V34" s="5">
        <f t="shared" ref="V34:V65" si="11">U34-P34</f>
        <v>57</v>
      </c>
      <c r="W34" s="3">
        <v>26</v>
      </c>
      <c r="X34" s="3" t="s">
        <v>32</v>
      </c>
      <c r="Y34" s="3" t="s">
        <v>29</v>
      </c>
      <c r="Z34" s="3" t="s">
        <v>29</v>
      </c>
      <c r="AA34" s="3" t="s">
        <v>51</v>
      </c>
      <c r="AB34" s="3"/>
    </row>
    <row r="35" spans="1:28" ht="85" x14ac:dyDescent="0.2">
      <c r="A35" s="3" t="s">
        <v>60</v>
      </c>
      <c r="B35" s="4" t="s">
        <v>26</v>
      </c>
      <c r="C35" s="4">
        <v>1</v>
      </c>
      <c r="D35" s="5">
        <v>10</v>
      </c>
      <c r="E35" s="5">
        <f t="shared" si="6"/>
        <v>42</v>
      </c>
      <c r="F35" s="3">
        <v>3</v>
      </c>
      <c r="G35" s="3">
        <f t="shared" si="7"/>
        <v>0.15</v>
      </c>
      <c r="H35" s="3">
        <v>36</v>
      </c>
      <c r="I35" s="3">
        <v>53</v>
      </c>
      <c r="J35" s="3">
        <f t="shared" si="8"/>
        <v>89</v>
      </c>
      <c r="K35" s="6">
        <f t="shared" si="9"/>
        <v>0.63571428571428568</v>
      </c>
      <c r="L35" s="5">
        <f>AVERAGE(K35,G35)</f>
        <v>0.39285714285714285</v>
      </c>
      <c r="M35" s="9">
        <v>0</v>
      </c>
      <c r="N35" s="3">
        <v>3</v>
      </c>
      <c r="O35" s="3">
        <v>90</v>
      </c>
      <c r="P35" s="3">
        <v>91</v>
      </c>
      <c r="Q35" s="3">
        <v>94</v>
      </c>
      <c r="R35" s="3">
        <v>96</v>
      </c>
      <c r="S35" s="3">
        <v>95</v>
      </c>
      <c r="T35" s="3">
        <v>100</v>
      </c>
      <c r="U35" s="5">
        <f t="shared" si="10"/>
        <v>566</v>
      </c>
      <c r="V35" s="5">
        <f t="shared" si="11"/>
        <v>475</v>
      </c>
      <c r="W35" s="3">
        <v>49</v>
      </c>
      <c r="X35" s="3" t="s">
        <v>32</v>
      </c>
      <c r="Y35" s="3" t="s">
        <v>38</v>
      </c>
      <c r="Z35" s="3" t="s">
        <v>28</v>
      </c>
      <c r="AA35" s="3" t="s">
        <v>61</v>
      </c>
    </row>
    <row r="36" spans="1:28" ht="51" x14ac:dyDescent="0.2">
      <c r="A36" s="3" t="s">
        <v>59</v>
      </c>
      <c r="B36" s="4" t="s">
        <v>26</v>
      </c>
      <c r="C36" s="4">
        <v>1</v>
      </c>
      <c r="D36" s="5">
        <v>6</v>
      </c>
      <c r="E36" s="5">
        <f t="shared" si="6"/>
        <v>70</v>
      </c>
      <c r="F36" s="3">
        <v>6.9999999999999991</v>
      </c>
      <c r="G36" s="3">
        <f t="shared" si="7"/>
        <v>0.35</v>
      </c>
      <c r="H36" s="3">
        <v>26</v>
      </c>
      <c r="I36" s="3">
        <v>36</v>
      </c>
      <c r="J36" s="3">
        <f t="shared" si="8"/>
        <v>62</v>
      </c>
      <c r="K36" s="6">
        <f t="shared" si="9"/>
        <v>0.44285714285714284</v>
      </c>
      <c r="L36" s="5">
        <f>AVERAGE(K36,G36)</f>
        <v>0.39642857142857141</v>
      </c>
      <c r="M36" s="9">
        <v>0</v>
      </c>
      <c r="N36" s="3">
        <v>3</v>
      </c>
      <c r="O36" s="3">
        <v>92</v>
      </c>
      <c r="P36" s="3">
        <v>80</v>
      </c>
      <c r="Q36" s="3">
        <v>100</v>
      </c>
      <c r="R36" s="3">
        <v>17</v>
      </c>
      <c r="S36" s="3">
        <v>93</v>
      </c>
      <c r="T36" s="3">
        <v>20</v>
      </c>
      <c r="U36" s="5">
        <f t="shared" si="10"/>
        <v>402</v>
      </c>
      <c r="V36" s="5">
        <f t="shared" si="11"/>
        <v>322</v>
      </c>
      <c r="W36" s="3">
        <v>23</v>
      </c>
      <c r="X36" s="3" t="s">
        <v>32</v>
      </c>
      <c r="Y36" s="3" t="s">
        <v>38</v>
      </c>
      <c r="Z36" s="3" t="s">
        <v>28</v>
      </c>
      <c r="AA36" s="3" t="s">
        <v>34</v>
      </c>
    </row>
    <row r="37" spans="1:28" ht="51" x14ac:dyDescent="0.2">
      <c r="A37" s="3" t="s">
        <v>83</v>
      </c>
      <c r="B37" s="4" t="s">
        <v>82</v>
      </c>
      <c r="C37" s="4">
        <v>0</v>
      </c>
      <c r="D37" s="5">
        <v>7</v>
      </c>
      <c r="E37" s="5">
        <f t="shared" si="6"/>
        <v>60</v>
      </c>
      <c r="F37" s="3">
        <v>4</v>
      </c>
      <c r="G37" s="6">
        <f t="shared" si="7"/>
        <v>0.2</v>
      </c>
      <c r="H37" s="3">
        <v>45</v>
      </c>
      <c r="I37" s="3">
        <v>39</v>
      </c>
      <c r="J37" s="3">
        <f t="shared" si="8"/>
        <v>84</v>
      </c>
      <c r="K37" s="6">
        <f t="shared" si="9"/>
        <v>0.6</v>
      </c>
      <c r="L37" s="5">
        <f>AVERAGE(G37,K37)</f>
        <v>0.4</v>
      </c>
      <c r="M37" s="9">
        <v>0</v>
      </c>
      <c r="N37" s="3">
        <v>3</v>
      </c>
      <c r="O37" s="3">
        <v>44</v>
      </c>
      <c r="P37" s="3">
        <v>69</v>
      </c>
      <c r="Q37" s="3">
        <v>64</v>
      </c>
      <c r="R37" s="3">
        <v>75</v>
      </c>
      <c r="S37" s="3">
        <v>85</v>
      </c>
      <c r="T37" s="3">
        <v>0</v>
      </c>
      <c r="U37" s="5">
        <f t="shared" si="10"/>
        <v>337</v>
      </c>
      <c r="V37" s="5">
        <f t="shared" si="11"/>
        <v>268</v>
      </c>
      <c r="W37" s="3">
        <v>47</v>
      </c>
      <c r="X37" s="3" t="s">
        <v>27</v>
      </c>
      <c r="Y37" s="3" t="s">
        <v>33</v>
      </c>
      <c r="Z37" s="3" t="s">
        <v>38</v>
      </c>
      <c r="AA37" s="3" t="s">
        <v>34</v>
      </c>
    </row>
    <row r="38" spans="1:28" ht="51" x14ac:dyDescent="0.2">
      <c r="A38" s="3" t="s">
        <v>88</v>
      </c>
      <c r="B38" s="4" t="s">
        <v>82</v>
      </c>
      <c r="C38" s="4">
        <v>0</v>
      </c>
      <c r="D38" s="5">
        <v>8</v>
      </c>
      <c r="E38" s="5">
        <f t="shared" si="6"/>
        <v>52.5</v>
      </c>
      <c r="F38" s="3">
        <v>4</v>
      </c>
      <c r="G38" s="6">
        <f t="shared" si="7"/>
        <v>0.2</v>
      </c>
      <c r="H38" s="3">
        <v>37</v>
      </c>
      <c r="I38" s="3">
        <v>48</v>
      </c>
      <c r="J38" s="3">
        <f t="shared" si="8"/>
        <v>85</v>
      </c>
      <c r="K38" s="6">
        <f t="shared" si="9"/>
        <v>0.6071428571428571</v>
      </c>
      <c r="L38" s="5">
        <f>AVERAGE(G38,K38)</f>
        <v>0.40357142857142858</v>
      </c>
      <c r="M38" s="9">
        <v>0</v>
      </c>
      <c r="N38" s="3">
        <v>3</v>
      </c>
      <c r="O38" s="3">
        <v>93</v>
      </c>
      <c r="P38" s="3">
        <v>82</v>
      </c>
      <c r="Q38" s="3">
        <v>44</v>
      </c>
      <c r="R38" s="3">
        <v>63</v>
      </c>
      <c r="S38" s="3">
        <v>82</v>
      </c>
      <c r="T38" s="3">
        <v>26</v>
      </c>
      <c r="U38" s="5">
        <f t="shared" si="10"/>
        <v>390</v>
      </c>
      <c r="V38" s="5">
        <f t="shared" si="11"/>
        <v>308</v>
      </c>
      <c r="W38" s="3">
        <v>36</v>
      </c>
      <c r="X38" s="3" t="s">
        <v>27</v>
      </c>
      <c r="Y38" s="3" t="s">
        <v>38</v>
      </c>
      <c r="Z38" s="3" t="s">
        <v>28</v>
      </c>
      <c r="AA38" s="3" t="s">
        <v>44</v>
      </c>
    </row>
    <row r="39" spans="1:28" ht="51" x14ac:dyDescent="0.2">
      <c r="A39" s="3" t="s">
        <v>58</v>
      </c>
      <c r="B39" s="4" t="s">
        <v>26</v>
      </c>
      <c r="C39" s="4">
        <v>1</v>
      </c>
      <c r="D39" s="5">
        <v>3</v>
      </c>
      <c r="E39" s="5">
        <f t="shared" si="6"/>
        <v>140</v>
      </c>
      <c r="F39" s="3">
        <v>6.9999999999999991</v>
      </c>
      <c r="G39" s="3">
        <f t="shared" si="7"/>
        <v>0.35</v>
      </c>
      <c r="H39" s="3">
        <v>18</v>
      </c>
      <c r="I39" s="3">
        <v>47</v>
      </c>
      <c r="J39" s="3">
        <f t="shared" si="8"/>
        <v>65</v>
      </c>
      <c r="K39" s="6">
        <f t="shared" si="9"/>
        <v>0.4642857142857143</v>
      </c>
      <c r="L39" s="5">
        <f>AVERAGE(K39,G39)</f>
        <v>0.40714285714285714</v>
      </c>
      <c r="M39" s="9">
        <v>0</v>
      </c>
      <c r="N39" s="3">
        <v>3</v>
      </c>
      <c r="O39" s="3">
        <v>98</v>
      </c>
      <c r="P39" s="3">
        <v>6</v>
      </c>
      <c r="Q39" s="3">
        <v>41</v>
      </c>
      <c r="R39" s="3">
        <v>54</v>
      </c>
      <c r="S39" s="3">
        <v>51</v>
      </c>
      <c r="T39" s="3">
        <v>12</v>
      </c>
      <c r="U39" s="5">
        <f t="shared" si="10"/>
        <v>262</v>
      </c>
      <c r="V39" s="5">
        <f t="shared" si="11"/>
        <v>256</v>
      </c>
      <c r="W39" s="3">
        <v>34</v>
      </c>
      <c r="X39" s="3" t="s">
        <v>27</v>
      </c>
      <c r="Y39" s="3" t="s">
        <v>38</v>
      </c>
      <c r="Z39" s="3" t="s">
        <v>29</v>
      </c>
      <c r="AA39" s="3" t="s">
        <v>36</v>
      </c>
    </row>
    <row r="40" spans="1:28" ht="68" x14ac:dyDescent="0.2">
      <c r="A40" s="3" t="s">
        <v>101</v>
      </c>
      <c r="B40" s="4" t="s">
        <v>82</v>
      </c>
      <c r="C40" s="4">
        <v>0</v>
      </c>
      <c r="D40" s="5">
        <v>2</v>
      </c>
      <c r="E40" s="5">
        <f t="shared" si="6"/>
        <v>210</v>
      </c>
      <c r="F40" s="3">
        <v>12</v>
      </c>
      <c r="G40" s="6">
        <f t="shared" si="7"/>
        <v>0.6</v>
      </c>
      <c r="H40" s="3">
        <v>9</v>
      </c>
      <c r="I40" s="3">
        <v>22</v>
      </c>
      <c r="J40" s="3">
        <f t="shared" si="8"/>
        <v>31</v>
      </c>
      <c r="K40" s="6">
        <f t="shared" si="9"/>
        <v>0.22142857142857142</v>
      </c>
      <c r="L40" s="5">
        <f>AVERAGE(G40,K40)</f>
        <v>0.4107142857142857</v>
      </c>
      <c r="M40" s="9">
        <v>0</v>
      </c>
      <c r="N40" s="3">
        <v>3</v>
      </c>
      <c r="O40" s="3">
        <v>79</v>
      </c>
      <c r="P40" s="3">
        <v>68</v>
      </c>
      <c r="Q40" s="3">
        <v>31</v>
      </c>
      <c r="R40" s="3">
        <v>74</v>
      </c>
      <c r="S40" s="3">
        <v>78</v>
      </c>
      <c r="T40" s="3">
        <v>34</v>
      </c>
      <c r="U40" s="5">
        <f t="shared" si="10"/>
        <v>364</v>
      </c>
      <c r="V40" s="5">
        <f t="shared" si="11"/>
        <v>296</v>
      </c>
      <c r="W40" s="3">
        <v>64</v>
      </c>
      <c r="X40" s="3" t="s">
        <v>27</v>
      </c>
      <c r="Y40" s="3" t="s">
        <v>33</v>
      </c>
      <c r="Z40" s="3" t="s">
        <v>33</v>
      </c>
      <c r="AA40" s="3" t="s">
        <v>102</v>
      </c>
    </row>
    <row r="41" spans="1:28" ht="51" x14ac:dyDescent="0.2">
      <c r="A41" s="3" t="s">
        <v>92</v>
      </c>
      <c r="B41" s="4" t="s">
        <v>82</v>
      </c>
      <c r="C41" s="4">
        <v>0</v>
      </c>
      <c r="D41" s="5">
        <v>5</v>
      </c>
      <c r="E41" s="5">
        <f t="shared" si="6"/>
        <v>84</v>
      </c>
      <c r="F41" s="3">
        <v>6.0000000000000009</v>
      </c>
      <c r="G41" s="6">
        <f t="shared" si="7"/>
        <v>0.30000000000000004</v>
      </c>
      <c r="H41" s="3">
        <v>33</v>
      </c>
      <c r="I41" s="3">
        <v>41</v>
      </c>
      <c r="J41" s="3">
        <f t="shared" si="8"/>
        <v>74</v>
      </c>
      <c r="K41" s="6">
        <f t="shared" si="9"/>
        <v>0.52857142857142858</v>
      </c>
      <c r="L41" s="5">
        <f>AVERAGE(G41,K41)</f>
        <v>0.41428571428571431</v>
      </c>
      <c r="M41" s="9">
        <v>0</v>
      </c>
      <c r="N41" s="3">
        <v>1</v>
      </c>
      <c r="O41" s="3">
        <v>89</v>
      </c>
      <c r="P41" s="3">
        <v>80</v>
      </c>
      <c r="Q41" s="3">
        <v>9</v>
      </c>
      <c r="R41" s="3">
        <v>56</v>
      </c>
      <c r="S41" s="3">
        <v>64</v>
      </c>
      <c r="T41" s="3">
        <v>10</v>
      </c>
      <c r="U41" s="5">
        <f t="shared" si="10"/>
        <v>308</v>
      </c>
      <c r="V41" s="5">
        <f t="shared" si="11"/>
        <v>228</v>
      </c>
      <c r="W41" s="3"/>
      <c r="X41" s="3"/>
      <c r="Y41" s="3"/>
      <c r="Z41" s="3"/>
      <c r="AA41" s="3"/>
    </row>
    <row r="42" spans="1:28" ht="51" x14ac:dyDescent="0.2">
      <c r="A42" s="3" t="s">
        <v>56</v>
      </c>
      <c r="B42" s="4" t="s">
        <v>26</v>
      </c>
      <c r="C42" s="4">
        <v>1</v>
      </c>
      <c r="D42" s="5">
        <v>12</v>
      </c>
      <c r="E42" s="5">
        <f t="shared" si="6"/>
        <v>35</v>
      </c>
      <c r="F42" s="3">
        <v>13</v>
      </c>
      <c r="G42" s="3">
        <f t="shared" si="7"/>
        <v>0.65</v>
      </c>
      <c r="H42" s="3">
        <v>4</v>
      </c>
      <c r="I42" s="3">
        <v>23</v>
      </c>
      <c r="J42" s="3">
        <f t="shared" si="8"/>
        <v>27</v>
      </c>
      <c r="K42" s="6">
        <f t="shared" si="9"/>
        <v>0.19285714285714287</v>
      </c>
      <c r="L42" s="5">
        <f>AVERAGE(K42,G42)</f>
        <v>0.42142857142857143</v>
      </c>
      <c r="M42" s="9">
        <v>0</v>
      </c>
      <c r="N42" s="3">
        <v>3</v>
      </c>
      <c r="O42" s="3">
        <v>65</v>
      </c>
      <c r="P42" s="3">
        <v>66</v>
      </c>
      <c r="Q42" s="3">
        <v>62</v>
      </c>
      <c r="R42" s="3">
        <v>60</v>
      </c>
      <c r="S42" s="3">
        <v>70</v>
      </c>
      <c r="T42" s="3">
        <v>25</v>
      </c>
      <c r="U42" s="5">
        <f t="shared" si="10"/>
        <v>348</v>
      </c>
      <c r="V42" s="5">
        <f t="shared" si="11"/>
        <v>282</v>
      </c>
      <c r="W42" s="3">
        <v>35</v>
      </c>
      <c r="X42" s="3" t="s">
        <v>27</v>
      </c>
      <c r="Y42" s="3" t="s">
        <v>38</v>
      </c>
      <c r="Z42" s="3" t="s">
        <v>29</v>
      </c>
      <c r="AA42" s="3" t="s">
        <v>57</v>
      </c>
    </row>
    <row r="43" spans="1:28" ht="51" x14ac:dyDescent="0.2">
      <c r="A43" s="3" t="s">
        <v>54</v>
      </c>
      <c r="B43" s="4" t="s">
        <v>26</v>
      </c>
      <c r="C43" s="4">
        <v>1</v>
      </c>
      <c r="D43" s="5">
        <v>13</v>
      </c>
      <c r="E43" s="5">
        <f t="shared" si="6"/>
        <v>32.307692307692307</v>
      </c>
      <c r="F43" s="3">
        <v>8</v>
      </c>
      <c r="G43" s="3">
        <f t="shared" si="7"/>
        <v>0.4</v>
      </c>
      <c r="H43" s="3">
        <v>32</v>
      </c>
      <c r="I43" s="3">
        <v>31</v>
      </c>
      <c r="J43" s="3">
        <f t="shared" si="8"/>
        <v>63</v>
      </c>
      <c r="K43" s="6">
        <f t="shared" si="9"/>
        <v>0.45</v>
      </c>
      <c r="L43" s="5">
        <f>AVERAGE(K43,G43)</f>
        <v>0.42500000000000004</v>
      </c>
      <c r="M43" s="9">
        <v>0</v>
      </c>
      <c r="N43" s="3">
        <v>3</v>
      </c>
      <c r="O43" s="3">
        <v>50</v>
      </c>
      <c r="P43" s="3">
        <v>1</v>
      </c>
      <c r="Q43" s="3">
        <v>70</v>
      </c>
      <c r="R43" s="3">
        <v>50</v>
      </c>
      <c r="S43" s="3">
        <v>50</v>
      </c>
      <c r="T43" s="3">
        <v>50</v>
      </c>
      <c r="U43" s="5">
        <f t="shared" si="10"/>
        <v>271</v>
      </c>
      <c r="V43" s="5">
        <f t="shared" si="11"/>
        <v>270</v>
      </c>
      <c r="W43" s="3">
        <v>38</v>
      </c>
      <c r="X43" s="3" t="s">
        <v>55</v>
      </c>
      <c r="Y43" s="3" t="s">
        <v>33</v>
      </c>
      <c r="Z43" s="3" t="s">
        <v>29</v>
      </c>
      <c r="AA43" s="3" t="s">
        <v>46</v>
      </c>
    </row>
    <row r="44" spans="1:28" ht="51" x14ac:dyDescent="0.2">
      <c r="A44" s="3" t="s">
        <v>96</v>
      </c>
      <c r="B44" s="4" t="s">
        <v>82</v>
      </c>
      <c r="C44" s="4">
        <v>0</v>
      </c>
      <c r="D44" s="5">
        <v>9</v>
      </c>
      <c r="E44" s="5">
        <f t="shared" si="6"/>
        <v>46.666666666666664</v>
      </c>
      <c r="F44" s="3">
        <v>8</v>
      </c>
      <c r="G44" s="6">
        <f t="shared" si="7"/>
        <v>0.4</v>
      </c>
      <c r="H44" s="3">
        <v>29</v>
      </c>
      <c r="I44" s="3">
        <v>34</v>
      </c>
      <c r="J44" s="3">
        <f t="shared" si="8"/>
        <v>63</v>
      </c>
      <c r="K44" s="6">
        <f t="shared" si="9"/>
        <v>0.45</v>
      </c>
      <c r="L44" s="5">
        <f>AVERAGE(G44,K44)</f>
        <v>0.42500000000000004</v>
      </c>
      <c r="M44" s="9">
        <v>0</v>
      </c>
      <c r="N44" s="3">
        <v>3</v>
      </c>
      <c r="O44" s="3">
        <v>60</v>
      </c>
      <c r="P44" s="3">
        <v>12</v>
      </c>
      <c r="Q44" s="3">
        <v>63</v>
      </c>
      <c r="R44" s="3">
        <v>67</v>
      </c>
      <c r="S44" s="3">
        <v>57</v>
      </c>
      <c r="T44" s="3">
        <v>33</v>
      </c>
      <c r="U44" s="5">
        <f t="shared" si="10"/>
        <v>292</v>
      </c>
      <c r="V44" s="5">
        <f t="shared" si="11"/>
        <v>280</v>
      </c>
      <c r="W44" s="3">
        <v>63</v>
      </c>
      <c r="X44" s="3" t="s">
        <v>27</v>
      </c>
      <c r="Y44" s="3" t="s">
        <v>33</v>
      </c>
      <c r="Z44" s="3" t="s">
        <v>29</v>
      </c>
      <c r="AA44" s="3" t="s">
        <v>44</v>
      </c>
    </row>
    <row r="45" spans="1:28" ht="102" x14ac:dyDescent="0.2">
      <c r="A45" s="3" t="s">
        <v>97</v>
      </c>
      <c r="B45" s="4" t="s">
        <v>82</v>
      </c>
      <c r="C45" s="4">
        <v>0</v>
      </c>
      <c r="D45" s="5">
        <v>3</v>
      </c>
      <c r="E45" s="5">
        <f t="shared" si="6"/>
        <v>140</v>
      </c>
      <c r="F45" s="3">
        <v>8</v>
      </c>
      <c r="G45" s="6">
        <f t="shared" si="7"/>
        <v>0.4</v>
      </c>
      <c r="H45" s="3">
        <v>25</v>
      </c>
      <c r="I45" s="3">
        <v>38</v>
      </c>
      <c r="J45" s="3">
        <f t="shared" si="8"/>
        <v>63</v>
      </c>
      <c r="K45" s="6">
        <f t="shared" si="9"/>
        <v>0.45</v>
      </c>
      <c r="L45" s="5">
        <f>AVERAGE(G45,K45)</f>
        <v>0.42500000000000004</v>
      </c>
      <c r="M45" s="9">
        <v>0</v>
      </c>
      <c r="N45" s="3">
        <v>3</v>
      </c>
      <c r="O45" s="3">
        <v>93</v>
      </c>
      <c r="P45" s="3">
        <v>88</v>
      </c>
      <c r="Q45" s="3">
        <v>31</v>
      </c>
      <c r="R45" s="3">
        <v>62</v>
      </c>
      <c r="S45" s="3">
        <v>59</v>
      </c>
      <c r="T45" s="3">
        <v>4</v>
      </c>
      <c r="U45" s="5">
        <f t="shared" si="10"/>
        <v>337</v>
      </c>
      <c r="V45" s="5">
        <f t="shared" si="11"/>
        <v>249</v>
      </c>
      <c r="W45" s="3">
        <v>25</v>
      </c>
      <c r="X45" s="3" t="s">
        <v>98</v>
      </c>
      <c r="Y45" s="3" t="s">
        <v>28</v>
      </c>
      <c r="Z45" s="3" t="s">
        <v>28</v>
      </c>
      <c r="AA45" s="3" t="s">
        <v>30</v>
      </c>
    </row>
    <row r="46" spans="1:28" ht="51" x14ac:dyDescent="0.2">
      <c r="A46" s="3" t="s">
        <v>100</v>
      </c>
      <c r="B46" s="4" t="s">
        <v>82</v>
      </c>
      <c r="C46" s="4">
        <v>0</v>
      </c>
      <c r="D46" s="5">
        <v>11</v>
      </c>
      <c r="E46" s="5">
        <f t="shared" si="6"/>
        <v>38.18181818181818</v>
      </c>
      <c r="F46" s="3">
        <v>8</v>
      </c>
      <c r="G46" s="6">
        <f t="shared" si="7"/>
        <v>0.4</v>
      </c>
      <c r="H46" s="3">
        <v>32</v>
      </c>
      <c r="I46" s="3">
        <v>36</v>
      </c>
      <c r="J46" s="3">
        <f t="shared" si="8"/>
        <v>68</v>
      </c>
      <c r="K46" s="6">
        <f t="shared" si="9"/>
        <v>0.48571428571428571</v>
      </c>
      <c r="L46" s="5">
        <f>AVERAGE(G46,K46)</f>
        <v>0.44285714285714284</v>
      </c>
      <c r="M46" s="9">
        <v>0</v>
      </c>
      <c r="N46" s="3">
        <v>2</v>
      </c>
      <c r="O46" s="3">
        <v>100</v>
      </c>
      <c r="P46" s="3">
        <v>93</v>
      </c>
      <c r="Q46" s="3">
        <v>42</v>
      </c>
      <c r="R46" s="3">
        <v>13</v>
      </c>
      <c r="S46" s="3">
        <v>64</v>
      </c>
      <c r="T46" s="3">
        <v>68</v>
      </c>
      <c r="U46" s="5">
        <f t="shared" si="10"/>
        <v>380</v>
      </c>
      <c r="V46" s="5">
        <f t="shared" si="11"/>
        <v>287</v>
      </c>
      <c r="W46" s="3">
        <v>33</v>
      </c>
      <c r="X46" s="3" t="s">
        <v>27</v>
      </c>
      <c r="Y46" s="3" t="s">
        <v>38</v>
      </c>
      <c r="Z46" s="3" t="s">
        <v>28</v>
      </c>
      <c r="AA46" s="3" t="s">
        <v>36</v>
      </c>
    </row>
    <row r="47" spans="1:28" ht="102" x14ac:dyDescent="0.2">
      <c r="A47" s="3" t="s">
        <v>52</v>
      </c>
      <c r="B47" s="4" t="s">
        <v>26</v>
      </c>
      <c r="C47" s="4">
        <v>1</v>
      </c>
      <c r="D47" s="5">
        <v>10</v>
      </c>
      <c r="E47" s="5">
        <f t="shared" si="6"/>
        <v>42</v>
      </c>
      <c r="F47" s="3">
        <v>10</v>
      </c>
      <c r="G47" s="3">
        <f t="shared" si="7"/>
        <v>0.5</v>
      </c>
      <c r="H47" s="3">
        <v>20</v>
      </c>
      <c r="I47" s="3">
        <v>35</v>
      </c>
      <c r="J47" s="3">
        <f t="shared" si="8"/>
        <v>55</v>
      </c>
      <c r="K47" s="6">
        <f t="shared" si="9"/>
        <v>0.39285714285714285</v>
      </c>
      <c r="L47" s="5">
        <f>AVERAGE(K47,G47)</f>
        <v>0.4464285714285714</v>
      </c>
      <c r="M47" s="9">
        <v>0</v>
      </c>
      <c r="N47" s="3">
        <v>2</v>
      </c>
      <c r="O47" s="3">
        <v>52</v>
      </c>
      <c r="P47" s="3">
        <v>22</v>
      </c>
      <c r="Q47" s="3">
        <v>63</v>
      </c>
      <c r="R47" s="3">
        <v>37</v>
      </c>
      <c r="S47" s="3">
        <v>59</v>
      </c>
      <c r="T47" s="3">
        <v>29</v>
      </c>
      <c r="U47" s="5">
        <f t="shared" si="10"/>
        <v>262</v>
      </c>
      <c r="V47" s="5">
        <f t="shared" si="11"/>
        <v>240</v>
      </c>
      <c r="W47" s="3">
        <v>21</v>
      </c>
      <c r="X47" s="3" t="s">
        <v>32</v>
      </c>
      <c r="Y47" s="3" t="s">
        <v>29</v>
      </c>
      <c r="Z47" s="3" t="s">
        <v>53</v>
      </c>
      <c r="AA47" s="3" t="s">
        <v>30</v>
      </c>
    </row>
    <row r="48" spans="1:28" ht="51" x14ac:dyDescent="0.2">
      <c r="A48" s="3" t="s">
        <v>50</v>
      </c>
      <c r="B48" s="4" t="s">
        <v>26</v>
      </c>
      <c r="C48" s="4">
        <v>1</v>
      </c>
      <c r="D48" s="5">
        <v>3</v>
      </c>
      <c r="E48" s="5">
        <f t="shared" si="6"/>
        <v>140</v>
      </c>
      <c r="F48" s="3">
        <v>9</v>
      </c>
      <c r="G48" s="3">
        <f t="shared" si="7"/>
        <v>0.45</v>
      </c>
      <c r="H48" s="3">
        <v>34</v>
      </c>
      <c r="I48" s="3">
        <v>31</v>
      </c>
      <c r="J48" s="3">
        <f t="shared" si="8"/>
        <v>65</v>
      </c>
      <c r="K48" s="6">
        <f t="shared" si="9"/>
        <v>0.4642857142857143</v>
      </c>
      <c r="L48" s="5">
        <f>AVERAGE(K48,G48)</f>
        <v>0.45714285714285718</v>
      </c>
      <c r="M48" s="9">
        <v>0</v>
      </c>
      <c r="N48" s="3">
        <v>1</v>
      </c>
      <c r="O48" s="3">
        <v>68</v>
      </c>
      <c r="P48" s="3">
        <v>62</v>
      </c>
      <c r="Q48" s="3">
        <v>52</v>
      </c>
      <c r="R48" s="3">
        <v>65</v>
      </c>
      <c r="S48" s="3">
        <v>63</v>
      </c>
      <c r="T48" s="3">
        <v>60</v>
      </c>
      <c r="U48" s="5">
        <f t="shared" si="10"/>
        <v>370</v>
      </c>
      <c r="V48" s="5">
        <f t="shared" si="11"/>
        <v>308</v>
      </c>
      <c r="W48" s="3">
        <v>22</v>
      </c>
      <c r="X48" s="3" t="s">
        <v>32</v>
      </c>
      <c r="Y48" s="3" t="s">
        <v>28</v>
      </c>
      <c r="Z48" s="3" t="s">
        <v>29</v>
      </c>
      <c r="AA48" s="3" t="s">
        <v>51</v>
      </c>
    </row>
    <row r="49" spans="1:27" ht="102" x14ac:dyDescent="0.2">
      <c r="A49" s="3" t="s">
        <v>49</v>
      </c>
      <c r="B49" s="4" t="s">
        <v>26</v>
      </c>
      <c r="C49" s="4">
        <v>1</v>
      </c>
      <c r="D49" s="5">
        <v>6</v>
      </c>
      <c r="E49" s="5">
        <f t="shared" si="6"/>
        <v>70</v>
      </c>
      <c r="F49" s="3">
        <v>11</v>
      </c>
      <c r="G49" s="3">
        <f t="shared" si="7"/>
        <v>0.55000000000000004</v>
      </c>
      <c r="H49" s="3">
        <v>22</v>
      </c>
      <c r="I49" s="3">
        <v>32</v>
      </c>
      <c r="J49" s="3">
        <f t="shared" si="8"/>
        <v>54</v>
      </c>
      <c r="K49" s="6">
        <f t="shared" si="9"/>
        <v>0.38571428571428573</v>
      </c>
      <c r="L49" s="5">
        <f>AVERAGE(K49,G49)</f>
        <v>0.46785714285714286</v>
      </c>
      <c r="M49" s="9">
        <v>0</v>
      </c>
      <c r="N49" s="3">
        <v>3</v>
      </c>
      <c r="O49" s="3">
        <v>100</v>
      </c>
      <c r="P49" s="3">
        <v>52</v>
      </c>
      <c r="Q49" s="3">
        <v>60</v>
      </c>
      <c r="R49" s="3">
        <v>36</v>
      </c>
      <c r="S49" s="3">
        <v>100</v>
      </c>
      <c r="T49" s="3">
        <v>0</v>
      </c>
      <c r="U49" s="5">
        <f t="shared" si="10"/>
        <v>348</v>
      </c>
      <c r="V49" s="5">
        <f t="shared" si="11"/>
        <v>296</v>
      </c>
      <c r="W49" s="3">
        <v>36</v>
      </c>
      <c r="X49" s="3" t="s">
        <v>27</v>
      </c>
      <c r="Y49" s="3" t="s">
        <v>33</v>
      </c>
      <c r="Z49" s="3" t="s">
        <v>38</v>
      </c>
      <c r="AA49" s="3" t="s">
        <v>30</v>
      </c>
    </row>
    <row r="50" spans="1:27" ht="51" x14ac:dyDescent="0.2">
      <c r="A50" s="3" t="s">
        <v>95</v>
      </c>
      <c r="B50" s="4" t="s">
        <v>82</v>
      </c>
      <c r="C50" s="4">
        <v>0</v>
      </c>
      <c r="D50" s="5">
        <v>7</v>
      </c>
      <c r="E50" s="5">
        <f t="shared" si="6"/>
        <v>60</v>
      </c>
      <c r="F50" s="3">
        <v>8.9999999999999982</v>
      </c>
      <c r="G50" s="6">
        <f t="shared" si="7"/>
        <v>0.4499999999999999</v>
      </c>
      <c r="H50" s="3">
        <v>36</v>
      </c>
      <c r="I50" s="3">
        <v>35</v>
      </c>
      <c r="J50" s="3">
        <f t="shared" si="8"/>
        <v>71</v>
      </c>
      <c r="K50" s="6">
        <f t="shared" si="9"/>
        <v>0.50714285714285712</v>
      </c>
      <c r="L50" s="5">
        <f>AVERAGE(G50,K50)</f>
        <v>0.47857142857142854</v>
      </c>
      <c r="M50" s="9">
        <v>0</v>
      </c>
      <c r="N50" s="3">
        <v>3</v>
      </c>
      <c r="O50" s="3">
        <v>80</v>
      </c>
      <c r="P50" s="3">
        <v>23</v>
      </c>
      <c r="Q50" s="3">
        <v>15</v>
      </c>
      <c r="R50" s="3">
        <v>15</v>
      </c>
      <c r="S50" s="3">
        <v>91</v>
      </c>
      <c r="T50" s="3">
        <v>10</v>
      </c>
      <c r="U50" s="5">
        <f t="shared" si="10"/>
        <v>234</v>
      </c>
      <c r="V50" s="5">
        <f t="shared" si="11"/>
        <v>211</v>
      </c>
      <c r="W50" s="3">
        <v>26</v>
      </c>
      <c r="X50" s="3" t="s">
        <v>27</v>
      </c>
      <c r="Y50" s="3" t="s">
        <v>29</v>
      </c>
      <c r="Z50" s="3" t="s">
        <v>53</v>
      </c>
      <c r="AA50" s="3" t="s">
        <v>34</v>
      </c>
    </row>
    <row r="51" spans="1:27" ht="51" x14ac:dyDescent="0.2">
      <c r="A51" s="3" t="s">
        <v>47</v>
      </c>
      <c r="B51" s="4" t="s">
        <v>26</v>
      </c>
      <c r="C51" s="4">
        <v>1</v>
      </c>
      <c r="D51" s="5">
        <v>15</v>
      </c>
      <c r="E51" s="5">
        <f t="shared" si="6"/>
        <v>28</v>
      </c>
      <c r="F51" s="3">
        <v>10</v>
      </c>
      <c r="G51" s="3">
        <f t="shared" si="7"/>
        <v>0.5</v>
      </c>
      <c r="H51" s="3">
        <v>33</v>
      </c>
      <c r="I51" s="3">
        <v>34</v>
      </c>
      <c r="J51" s="3">
        <f t="shared" si="8"/>
        <v>67</v>
      </c>
      <c r="K51" s="6">
        <f t="shared" si="9"/>
        <v>0.47857142857142859</v>
      </c>
      <c r="L51" s="5">
        <f>AVERAGE(K51,G51)</f>
        <v>0.48928571428571432</v>
      </c>
      <c r="M51" s="9">
        <v>0</v>
      </c>
      <c r="N51" s="3">
        <v>3</v>
      </c>
      <c r="O51" s="3">
        <v>56</v>
      </c>
      <c r="P51" s="3">
        <v>20</v>
      </c>
      <c r="Q51" s="3">
        <v>80</v>
      </c>
      <c r="R51" s="3">
        <v>65</v>
      </c>
      <c r="S51" s="3">
        <v>68</v>
      </c>
      <c r="T51" s="3">
        <v>51</v>
      </c>
      <c r="U51" s="5">
        <f t="shared" si="10"/>
        <v>340</v>
      </c>
      <c r="V51" s="5">
        <f t="shared" si="11"/>
        <v>320</v>
      </c>
      <c r="W51" s="3">
        <v>42</v>
      </c>
      <c r="X51" s="3" t="s">
        <v>27</v>
      </c>
      <c r="Y51" s="3" t="s">
        <v>33</v>
      </c>
      <c r="Z51" s="3" t="s">
        <v>38</v>
      </c>
      <c r="AA51" s="3" t="s">
        <v>48</v>
      </c>
    </row>
    <row r="52" spans="1:27" ht="51" x14ac:dyDescent="0.2">
      <c r="A52" s="3" t="s">
        <v>45</v>
      </c>
      <c r="B52" s="4" t="s">
        <v>26</v>
      </c>
      <c r="C52" s="4">
        <v>1</v>
      </c>
      <c r="D52" s="5">
        <v>9</v>
      </c>
      <c r="E52" s="5">
        <f t="shared" si="6"/>
        <v>46.666666666666664</v>
      </c>
      <c r="F52" s="3">
        <v>10</v>
      </c>
      <c r="G52" s="3">
        <f t="shared" si="7"/>
        <v>0.5</v>
      </c>
      <c r="H52" s="3">
        <v>33</v>
      </c>
      <c r="I52" s="3">
        <v>39</v>
      </c>
      <c r="J52" s="3">
        <f t="shared" si="8"/>
        <v>72</v>
      </c>
      <c r="K52" s="6">
        <f t="shared" si="9"/>
        <v>0.51428571428571423</v>
      </c>
      <c r="L52" s="5">
        <f>AVERAGE(K52,G52)</f>
        <v>0.50714285714285712</v>
      </c>
      <c r="M52" s="9">
        <v>0</v>
      </c>
      <c r="N52" s="3">
        <v>3</v>
      </c>
      <c r="O52" s="3">
        <v>92</v>
      </c>
      <c r="P52" s="3">
        <v>17</v>
      </c>
      <c r="Q52" s="3">
        <v>19</v>
      </c>
      <c r="R52" s="3">
        <v>45</v>
      </c>
      <c r="S52" s="3">
        <v>20</v>
      </c>
      <c r="T52" s="3">
        <v>6</v>
      </c>
      <c r="U52" s="5">
        <f t="shared" si="10"/>
        <v>199</v>
      </c>
      <c r="V52" s="5">
        <f t="shared" si="11"/>
        <v>182</v>
      </c>
      <c r="W52" s="3">
        <v>30</v>
      </c>
      <c r="X52" s="3" t="s">
        <v>27</v>
      </c>
      <c r="Y52" s="3" t="s">
        <v>38</v>
      </c>
      <c r="Z52" s="3" t="s">
        <v>29</v>
      </c>
      <c r="AA52" s="3" t="s">
        <v>46</v>
      </c>
    </row>
    <row r="53" spans="1:27" ht="51" x14ac:dyDescent="0.2">
      <c r="A53" s="3" t="s">
        <v>43</v>
      </c>
      <c r="B53" s="4" t="s">
        <v>26</v>
      </c>
      <c r="C53" s="4">
        <v>1</v>
      </c>
      <c r="D53" s="5">
        <v>5</v>
      </c>
      <c r="E53" s="5">
        <f t="shared" si="6"/>
        <v>84</v>
      </c>
      <c r="F53" s="3">
        <v>13</v>
      </c>
      <c r="G53" s="3">
        <f t="shared" si="7"/>
        <v>0.65</v>
      </c>
      <c r="H53" s="3">
        <v>15</v>
      </c>
      <c r="I53" s="3">
        <v>38</v>
      </c>
      <c r="J53" s="3">
        <f t="shared" si="8"/>
        <v>53</v>
      </c>
      <c r="K53" s="6">
        <f t="shared" si="9"/>
        <v>0.37857142857142856</v>
      </c>
      <c r="L53" s="5">
        <f>AVERAGE(K53,G53)</f>
        <v>0.51428571428571423</v>
      </c>
      <c r="M53" s="9">
        <v>0</v>
      </c>
      <c r="N53" s="3">
        <v>3</v>
      </c>
      <c r="O53" s="3">
        <v>56</v>
      </c>
      <c r="P53" s="3">
        <v>77</v>
      </c>
      <c r="Q53" s="3">
        <v>1</v>
      </c>
      <c r="R53" s="3">
        <v>41</v>
      </c>
      <c r="S53" s="3">
        <v>63</v>
      </c>
      <c r="T53" s="3">
        <v>4</v>
      </c>
      <c r="U53" s="5">
        <f t="shared" si="10"/>
        <v>242</v>
      </c>
      <c r="V53" s="5">
        <f t="shared" si="11"/>
        <v>165</v>
      </c>
      <c r="W53" s="3">
        <v>42</v>
      </c>
      <c r="X53" s="3" t="s">
        <v>27</v>
      </c>
      <c r="Y53" s="3" t="s">
        <v>28</v>
      </c>
      <c r="Z53" s="3" t="s">
        <v>29</v>
      </c>
      <c r="AA53" s="3" t="s">
        <v>44</v>
      </c>
    </row>
    <row r="54" spans="1:27" ht="51" x14ac:dyDescent="0.2">
      <c r="A54" s="3" t="s">
        <v>41</v>
      </c>
      <c r="B54" s="4" t="s">
        <v>26</v>
      </c>
      <c r="C54" s="4">
        <v>1</v>
      </c>
      <c r="D54" s="5">
        <v>17</v>
      </c>
      <c r="E54" s="5">
        <f t="shared" si="6"/>
        <v>24.705882352941178</v>
      </c>
      <c r="F54" s="3">
        <v>12</v>
      </c>
      <c r="G54" s="3">
        <f t="shared" si="7"/>
        <v>0.6</v>
      </c>
      <c r="H54" s="3">
        <v>28</v>
      </c>
      <c r="I54" s="3">
        <v>34</v>
      </c>
      <c r="J54" s="3">
        <f t="shared" si="8"/>
        <v>62</v>
      </c>
      <c r="K54" s="6">
        <f t="shared" si="9"/>
        <v>0.44285714285714284</v>
      </c>
      <c r="L54" s="5">
        <f>AVERAGE(K54,G54)</f>
        <v>0.52142857142857135</v>
      </c>
      <c r="M54" s="9">
        <v>0</v>
      </c>
      <c r="N54" s="3">
        <v>3</v>
      </c>
      <c r="O54" s="3">
        <v>83</v>
      </c>
      <c r="P54" s="3">
        <v>5</v>
      </c>
      <c r="Q54" s="3">
        <v>86</v>
      </c>
      <c r="R54" s="3">
        <v>46</v>
      </c>
      <c r="S54" s="3">
        <v>92</v>
      </c>
      <c r="T54" s="3">
        <v>58</v>
      </c>
      <c r="U54" s="5">
        <f t="shared" si="10"/>
        <v>370</v>
      </c>
      <c r="V54" s="5">
        <f t="shared" si="11"/>
        <v>365</v>
      </c>
      <c r="W54" s="3">
        <v>34</v>
      </c>
      <c r="X54" s="3" t="s">
        <v>27</v>
      </c>
      <c r="Y54" s="3" t="s">
        <v>33</v>
      </c>
      <c r="Z54" s="3" t="s">
        <v>38</v>
      </c>
      <c r="AA54" s="3" t="s">
        <v>42</v>
      </c>
    </row>
    <row r="55" spans="1:27" ht="51" x14ac:dyDescent="0.2">
      <c r="A55" s="3" t="s">
        <v>89</v>
      </c>
      <c r="B55" s="4" t="s">
        <v>82</v>
      </c>
      <c r="C55" s="4">
        <v>0</v>
      </c>
      <c r="D55" s="5">
        <v>4</v>
      </c>
      <c r="E55" s="5">
        <f t="shared" si="6"/>
        <v>105</v>
      </c>
      <c r="F55" s="3">
        <v>10</v>
      </c>
      <c r="G55" s="6">
        <f t="shared" si="7"/>
        <v>0.5</v>
      </c>
      <c r="H55" s="3">
        <v>36</v>
      </c>
      <c r="I55" s="3">
        <v>40</v>
      </c>
      <c r="J55" s="3">
        <f t="shared" si="8"/>
        <v>76</v>
      </c>
      <c r="K55" s="6">
        <f t="shared" si="9"/>
        <v>0.54285714285714282</v>
      </c>
      <c r="L55" s="5">
        <f>AVERAGE(G55,K55)</f>
        <v>0.52142857142857135</v>
      </c>
      <c r="M55" s="9">
        <v>0</v>
      </c>
      <c r="N55" s="3">
        <v>3</v>
      </c>
      <c r="O55" s="3">
        <v>85</v>
      </c>
      <c r="P55" s="3">
        <v>19</v>
      </c>
      <c r="Q55" s="3">
        <v>41</v>
      </c>
      <c r="R55" s="3">
        <v>29</v>
      </c>
      <c r="S55" s="3">
        <v>76</v>
      </c>
      <c r="T55" s="3">
        <v>24</v>
      </c>
      <c r="U55" s="5">
        <f t="shared" si="10"/>
        <v>274</v>
      </c>
      <c r="V55" s="5">
        <f t="shared" si="11"/>
        <v>255</v>
      </c>
      <c r="W55" s="3">
        <v>48</v>
      </c>
      <c r="X55" s="3" t="s">
        <v>32</v>
      </c>
      <c r="Y55" s="3" t="s">
        <v>33</v>
      </c>
      <c r="Z55" s="3" t="s">
        <v>33</v>
      </c>
      <c r="AA55" s="3" t="s">
        <v>42</v>
      </c>
    </row>
    <row r="56" spans="1:27" ht="51" x14ac:dyDescent="0.2">
      <c r="A56" s="3" t="s">
        <v>93</v>
      </c>
      <c r="B56" s="4" t="s">
        <v>82</v>
      </c>
      <c r="C56" s="4">
        <v>0</v>
      </c>
      <c r="D56" s="5">
        <v>15</v>
      </c>
      <c r="E56" s="5">
        <f t="shared" si="6"/>
        <v>28</v>
      </c>
      <c r="F56" s="3">
        <v>8.9999999999999982</v>
      </c>
      <c r="G56" s="6">
        <f t="shared" si="7"/>
        <v>0.4499999999999999</v>
      </c>
      <c r="H56" s="3">
        <v>45</v>
      </c>
      <c r="I56" s="3">
        <v>39</v>
      </c>
      <c r="J56" s="3">
        <f t="shared" si="8"/>
        <v>84</v>
      </c>
      <c r="K56" s="6">
        <f t="shared" si="9"/>
        <v>0.6</v>
      </c>
      <c r="L56" s="5">
        <f>AVERAGE(G56,K56)</f>
        <v>0.52499999999999991</v>
      </c>
      <c r="M56" s="9">
        <v>0</v>
      </c>
      <c r="N56" s="3">
        <v>3</v>
      </c>
      <c r="O56" s="3">
        <v>100</v>
      </c>
      <c r="P56" s="3">
        <v>100</v>
      </c>
      <c r="Q56" s="3">
        <v>100</v>
      </c>
      <c r="R56" s="3">
        <v>50</v>
      </c>
      <c r="S56" s="3">
        <v>100</v>
      </c>
      <c r="T56" s="3">
        <v>50</v>
      </c>
      <c r="U56" s="5">
        <f t="shared" si="10"/>
        <v>500</v>
      </c>
      <c r="V56" s="5">
        <f t="shared" si="11"/>
        <v>400</v>
      </c>
      <c r="W56" s="3">
        <v>31</v>
      </c>
      <c r="X56" s="3" t="s">
        <v>32</v>
      </c>
      <c r="Y56" s="3" t="s">
        <v>38</v>
      </c>
      <c r="Z56" s="3" t="s">
        <v>38</v>
      </c>
      <c r="AA56" s="3" t="s">
        <v>94</v>
      </c>
    </row>
    <row r="57" spans="1:27" ht="51" x14ac:dyDescent="0.2">
      <c r="A57" s="3" t="s">
        <v>90</v>
      </c>
      <c r="B57" s="4" t="s">
        <v>82</v>
      </c>
      <c r="C57" s="4">
        <v>0</v>
      </c>
      <c r="D57" s="5">
        <v>12</v>
      </c>
      <c r="E57" s="5">
        <f t="shared" si="6"/>
        <v>35</v>
      </c>
      <c r="F57" s="3">
        <v>11</v>
      </c>
      <c r="G57" s="6">
        <f t="shared" si="7"/>
        <v>0.55000000000000004</v>
      </c>
      <c r="H57" s="3">
        <v>35</v>
      </c>
      <c r="I57" s="3">
        <v>37</v>
      </c>
      <c r="J57" s="3">
        <f t="shared" si="8"/>
        <v>72</v>
      </c>
      <c r="K57" s="6">
        <f t="shared" si="9"/>
        <v>0.51428571428571423</v>
      </c>
      <c r="L57" s="5">
        <f>AVERAGE(G57,K57)</f>
        <v>0.53214285714285714</v>
      </c>
      <c r="M57" s="9">
        <v>0</v>
      </c>
      <c r="N57" s="3">
        <v>3</v>
      </c>
      <c r="O57" s="3">
        <v>5</v>
      </c>
      <c r="P57" s="3">
        <v>11</v>
      </c>
      <c r="Q57" s="3">
        <v>6</v>
      </c>
      <c r="R57" s="3">
        <v>5</v>
      </c>
      <c r="S57" s="3">
        <v>3</v>
      </c>
      <c r="T57" s="3">
        <v>3</v>
      </c>
      <c r="U57" s="5">
        <f t="shared" si="10"/>
        <v>33</v>
      </c>
      <c r="V57" s="5">
        <f t="shared" si="11"/>
        <v>22</v>
      </c>
      <c r="W57" s="3">
        <v>39</v>
      </c>
      <c r="X57" s="3" t="s">
        <v>27</v>
      </c>
      <c r="Y57" s="3" t="s">
        <v>38</v>
      </c>
      <c r="Z57" s="3" t="s">
        <v>28</v>
      </c>
      <c r="AA57" s="3" t="s">
        <v>36</v>
      </c>
    </row>
    <row r="58" spans="1:27" ht="85" x14ac:dyDescent="0.2">
      <c r="A58" s="3" t="s">
        <v>86</v>
      </c>
      <c r="B58" s="4" t="s">
        <v>82</v>
      </c>
      <c r="C58" s="4">
        <v>0</v>
      </c>
      <c r="D58" s="5">
        <v>11</v>
      </c>
      <c r="E58" s="5">
        <f t="shared" si="6"/>
        <v>38.18181818181818</v>
      </c>
      <c r="F58" s="3">
        <v>13</v>
      </c>
      <c r="G58" s="6">
        <f t="shared" si="7"/>
        <v>0.65</v>
      </c>
      <c r="H58" s="3">
        <v>25</v>
      </c>
      <c r="I58" s="3">
        <v>34</v>
      </c>
      <c r="J58" s="3">
        <f t="shared" si="8"/>
        <v>59</v>
      </c>
      <c r="K58" s="6">
        <f t="shared" si="9"/>
        <v>0.42142857142857143</v>
      </c>
      <c r="L58" s="5">
        <f>AVERAGE(G58,K58)</f>
        <v>0.5357142857142857</v>
      </c>
      <c r="M58" s="9">
        <v>0</v>
      </c>
      <c r="N58" s="3">
        <v>1</v>
      </c>
      <c r="O58" s="3">
        <v>53</v>
      </c>
      <c r="P58" s="3">
        <v>56</v>
      </c>
      <c r="Q58" s="3">
        <v>30</v>
      </c>
      <c r="R58" s="3">
        <v>42</v>
      </c>
      <c r="S58" s="3">
        <v>43</v>
      </c>
      <c r="T58" s="3">
        <v>43</v>
      </c>
      <c r="U58" s="5">
        <f t="shared" si="10"/>
        <v>267</v>
      </c>
      <c r="V58" s="5">
        <f t="shared" si="11"/>
        <v>211</v>
      </c>
      <c r="W58" s="3">
        <v>34</v>
      </c>
      <c r="X58" s="3" t="s">
        <v>32</v>
      </c>
      <c r="Y58" s="3" t="s">
        <v>38</v>
      </c>
      <c r="Z58" s="3" t="s">
        <v>38</v>
      </c>
      <c r="AA58" s="3" t="s">
        <v>85</v>
      </c>
    </row>
    <row r="59" spans="1:27" ht="51" x14ac:dyDescent="0.2">
      <c r="A59" s="3" t="s">
        <v>39</v>
      </c>
      <c r="B59" s="4" t="s">
        <v>26</v>
      </c>
      <c r="C59" s="4">
        <v>1</v>
      </c>
      <c r="D59" s="5">
        <v>9</v>
      </c>
      <c r="E59" s="5">
        <f t="shared" si="6"/>
        <v>46.666666666666664</v>
      </c>
      <c r="F59" s="3">
        <v>12</v>
      </c>
      <c r="G59" s="3">
        <f t="shared" si="7"/>
        <v>0.6</v>
      </c>
      <c r="H59" s="3">
        <v>31</v>
      </c>
      <c r="I59" s="3">
        <v>36</v>
      </c>
      <c r="J59" s="3">
        <f t="shared" si="8"/>
        <v>67</v>
      </c>
      <c r="K59" s="6">
        <f t="shared" si="9"/>
        <v>0.47857142857142859</v>
      </c>
      <c r="L59" s="5">
        <f>AVERAGE(K59,G59)</f>
        <v>0.53928571428571426</v>
      </c>
      <c r="M59" s="9">
        <v>0</v>
      </c>
      <c r="N59" s="3">
        <v>3</v>
      </c>
      <c r="O59" s="3">
        <v>80</v>
      </c>
      <c r="P59" s="3">
        <v>0</v>
      </c>
      <c r="Q59" s="3">
        <v>60</v>
      </c>
      <c r="R59" s="3">
        <v>65</v>
      </c>
      <c r="S59" s="3">
        <v>100</v>
      </c>
      <c r="T59" s="3">
        <v>16</v>
      </c>
      <c r="U59" s="5">
        <f t="shared" si="10"/>
        <v>321</v>
      </c>
      <c r="V59" s="5">
        <f t="shared" si="11"/>
        <v>321</v>
      </c>
      <c r="W59" s="3">
        <v>63</v>
      </c>
      <c r="X59" s="3" t="s">
        <v>40</v>
      </c>
      <c r="Y59" s="3" t="s">
        <v>33</v>
      </c>
      <c r="Z59" s="3" t="s">
        <v>28</v>
      </c>
      <c r="AA59" s="3" t="s">
        <v>36</v>
      </c>
    </row>
    <row r="60" spans="1:27" ht="51" x14ac:dyDescent="0.2">
      <c r="A60" s="3" t="s">
        <v>81</v>
      </c>
      <c r="B60" s="4" t="s">
        <v>82</v>
      </c>
      <c r="C60" s="4">
        <v>0</v>
      </c>
      <c r="D60" s="5">
        <v>9</v>
      </c>
      <c r="E60" s="5">
        <f t="shared" si="6"/>
        <v>46.666666666666664</v>
      </c>
      <c r="F60" s="3">
        <v>10</v>
      </c>
      <c r="G60" s="6">
        <f t="shared" si="7"/>
        <v>0.5</v>
      </c>
      <c r="H60" s="3">
        <v>39</v>
      </c>
      <c r="I60" s="3">
        <v>43</v>
      </c>
      <c r="J60" s="3">
        <f t="shared" si="8"/>
        <v>82</v>
      </c>
      <c r="K60" s="6">
        <f t="shared" si="9"/>
        <v>0.58571428571428574</v>
      </c>
      <c r="L60" s="5">
        <f>AVERAGE(G60,K60)</f>
        <v>0.54285714285714293</v>
      </c>
      <c r="M60" s="9">
        <v>0</v>
      </c>
      <c r="N60" s="3">
        <v>3</v>
      </c>
      <c r="O60" s="3">
        <v>96</v>
      </c>
      <c r="P60" s="3">
        <v>21</v>
      </c>
      <c r="Q60" s="3">
        <v>42</v>
      </c>
      <c r="R60" s="3">
        <v>63</v>
      </c>
      <c r="S60" s="3">
        <v>79</v>
      </c>
      <c r="T60" s="3">
        <v>74</v>
      </c>
      <c r="U60" s="5">
        <f t="shared" si="10"/>
        <v>375</v>
      </c>
      <c r="V60" s="5">
        <f t="shared" si="11"/>
        <v>354</v>
      </c>
      <c r="W60" s="3">
        <v>40</v>
      </c>
      <c r="X60" s="3" t="s">
        <v>32</v>
      </c>
      <c r="Y60" s="3" t="s">
        <v>33</v>
      </c>
      <c r="Z60" s="3" t="s">
        <v>28</v>
      </c>
      <c r="AA60" s="3" t="s">
        <v>46</v>
      </c>
    </row>
    <row r="61" spans="1:27" ht="85" x14ac:dyDescent="0.2">
      <c r="A61" s="3" t="s">
        <v>84</v>
      </c>
      <c r="B61" s="4" t="s">
        <v>82</v>
      </c>
      <c r="C61" s="4">
        <v>0</v>
      </c>
      <c r="D61" s="5">
        <v>4</v>
      </c>
      <c r="E61" s="5">
        <f t="shared" si="6"/>
        <v>105</v>
      </c>
      <c r="F61" s="3">
        <v>11</v>
      </c>
      <c r="G61" s="6">
        <f t="shared" si="7"/>
        <v>0.55000000000000004</v>
      </c>
      <c r="H61" s="3">
        <v>35</v>
      </c>
      <c r="I61" s="3">
        <v>42</v>
      </c>
      <c r="J61" s="3">
        <f t="shared" si="8"/>
        <v>77</v>
      </c>
      <c r="K61" s="6">
        <f t="shared" si="9"/>
        <v>0.55000000000000004</v>
      </c>
      <c r="L61" s="5">
        <f>AVERAGE(G61,K61)</f>
        <v>0.55000000000000004</v>
      </c>
      <c r="M61" s="9">
        <v>0</v>
      </c>
      <c r="N61" s="3"/>
      <c r="O61" s="3">
        <v>58</v>
      </c>
      <c r="P61" s="3">
        <v>0</v>
      </c>
      <c r="Q61" s="3">
        <v>72</v>
      </c>
      <c r="R61" s="3">
        <v>20</v>
      </c>
      <c r="S61" s="3">
        <v>86</v>
      </c>
      <c r="T61" s="3">
        <v>68</v>
      </c>
      <c r="U61" s="5">
        <f t="shared" si="10"/>
        <v>304</v>
      </c>
      <c r="V61" s="5">
        <f t="shared" si="11"/>
        <v>304</v>
      </c>
      <c r="W61" s="3">
        <v>39</v>
      </c>
      <c r="X61" s="3" t="s">
        <v>40</v>
      </c>
      <c r="Y61" s="3" t="s">
        <v>33</v>
      </c>
      <c r="Z61" s="3" t="s">
        <v>33</v>
      </c>
      <c r="AA61" s="3" t="s">
        <v>85</v>
      </c>
    </row>
    <row r="62" spans="1:27" ht="85" x14ac:dyDescent="0.2">
      <c r="A62" s="3" t="s">
        <v>99</v>
      </c>
      <c r="B62" s="4" t="s">
        <v>82</v>
      </c>
      <c r="C62" s="4">
        <v>0</v>
      </c>
      <c r="D62" s="5">
        <v>5</v>
      </c>
      <c r="E62" s="5">
        <f t="shared" si="6"/>
        <v>84</v>
      </c>
      <c r="F62" s="3">
        <v>11</v>
      </c>
      <c r="G62" s="6">
        <f t="shared" si="7"/>
        <v>0.55000000000000004</v>
      </c>
      <c r="H62" s="3">
        <v>37</v>
      </c>
      <c r="I62" s="3">
        <v>40</v>
      </c>
      <c r="J62" s="3">
        <f t="shared" si="8"/>
        <v>77</v>
      </c>
      <c r="K62" s="6">
        <f t="shared" si="9"/>
        <v>0.55000000000000004</v>
      </c>
      <c r="L62" s="5">
        <f>AVERAGE(G62,K62)</f>
        <v>0.55000000000000004</v>
      </c>
      <c r="M62" s="9">
        <v>0</v>
      </c>
      <c r="N62" s="3">
        <v>3</v>
      </c>
      <c r="O62" s="3">
        <v>99</v>
      </c>
      <c r="P62" s="3">
        <v>100</v>
      </c>
      <c r="Q62" s="3">
        <v>100</v>
      </c>
      <c r="R62" s="3">
        <v>84</v>
      </c>
      <c r="S62" s="3">
        <v>100</v>
      </c>
      <c r="T62" s="3">
        <v>68</v>
      </c>
      <c r="U62" s="5">
        <f t="shared" si="10"/>
        <v>551</v>
      </c>
      <c r="V62" s="5">
        <f t="shared" si="11"/>
        <v>451</v>
      </c>
      <c r="W62" s="3">
        <v>52</v>
      </c>
      <c r="X62" s="3" t="s">
        <v>55</v>
      </c>
      <c r="Y62" s="3" t="s">
        <v>33</v>
      </c>
      <c r="Z62" s="3" t="s">
        <v>33</v>
      </c>
      <c r="AA62" s="3" t="s">
        <v>85</v>
      </c>
    </row>
    <row r="63" spans="1:27" ht="51" x14ac:dyDescent="0.2">
      <c r="A63" s="3" t="s">
        <v>37</v>
      </c>
      <c r="B63" s="4" t="s">
        <v>26</v>
      </c>
      <c r="C63" s="4">
        <v>1</v>
      </c>
      <c r="D63" s="5">
        <v>13</v>
      </c>
      <c r="E63" s="5">
        <f t="shared" si="6"/>
        <v>32.307692307692307</v>
      </c>
      <c r="F63" s="3">
        <v>11</v>
      </c>
      <c r="G63" s="3">
        <f t="shared" si="7"/>
        <v>0.55000000000000004</v>
      </c>
      <c r="H63" s="3">
        <v>45</v>
      </c>
      <c r="I63" s="3">
        <v>37</v>
      </c>
      <c r="J63" s="3">
        <f t="shared" si="8"/>
        <v>82</v>
      </c>
      <c r="K63" s="6">
        <f t="shared" si="9"/>
        <v>0.58571428571428574</v>
      </c>
      <c r="L63" s="5">
        <f>AVERAGE(K63,G63)</f>
        <v>0.56785714285714284</v>
      </c>
      <c r="M63" s="9">
        <v>0</v>
      </c>
      <c r="N63" s="3">
        <v>3</v>
      </c>
      <c r="O63" s="3">
        <v>60</v>
      </c>
      <c r="P63" s="3">
        <v>58</v>
      </c>
      <c r="Q63" s="3">
        <v>67</v>
      </c>
      <c r="R63" s="3">
        <v>15</v>
      </c>
      <c r="S63" s="3">
        <v>77</v>
      </c>
      <c r="T63" s="3">
        <v>56</v>
      </c>
      <c r="U63" s="5">
        <f t="shared" si="10"/>
        <v>333</v>
      </c>
      <c r="V63" s="5">
        <f t="shared" si="11"/>
        <v>275</v>
      </c>
      <c r="W63" s="3">
        <v>28</v>
      </c>
      <c r="X63" s="3" t="s">
        <v>27</v>
      </c>
      <c r="Y63" s="3" t="s">
        <v>38</v>
      </c>
      <c r="Z63" s="3" t="s">
        <v>28</v>
      </c>
      <c r="AA63" s="3" t="s">
        <v>36</v>
      </c>
    </row>
    <row r="64" spans="1:27" ht="51" x14ac:dyDescent="0.2">
      <c r="A64" s="3" t="s">
        <v>35</v>
      </c>
      <c r="B64" s="4" t="s">
        <v>26</v>
      </c>
      <c r="C64" s="4">
        <v>1</v>
      </c>
      <c r="D64" s="5">
        <v>15</v>
      </c>
      <c r="E64" s="5">
        <f t="shared" si="6"/>
        <v>28</v>
      </c>
      <c r="F64" s="3">
        <v>13</v>
      </c>
      <c r="G64" s="3">
        <f t="shared" si="7"/>
        <v>0.65</v>
      </c>
      <c r="H64" s="3">
        <v>28</v>
      </c>
      <c r="I64" s="3">
        <v>42</v>
      </c>
      <c r="J64" s="3">
        <f t="shared" si="8"/>
        <v>70</v>
      </c>
      <c r="K64" s="6">
        <f t="shared" si="9"/>
        <v>0.5</v>
      </c>
      <c r="L64" s="5">
        <f>AVERAGE(K64,G64)</f>
        <v>0.57499999999999996</v>
      </c>
      <c r="M64" s="9">
        <v>0</v>
      </c>
      <c r="N64" s="3">
        <v>3</v>
      </c>
      <c r="O64" s="3">
        <v>57</v>
      </c>
      <c r="P64" s="3">
        <v>1</v>
      </c>
      <c r="Q64" s="3">
        <v>90</v>
      </c>
      <c r="R64" s="3">
        <v>14</v>
      </c>
      <c r="S64" s="3">
        <v>91</v>
      </c>
      <c r="T64" s="3">
        <v>32</v>
      </c>
      <c r="U64" s="5">
        <f t="shared" si="10"/>
        <v>285</v>
      </c>
      <c r="V64" s="5">
        <f t="shared" si="11"/>
        <v>284</v>
      </c>
      <c r="W64" s="3">
        <v>37</v>
      </c>
      <c r="X64" s="3" t="s">
        <v>32</v>
      </c>
      <c r="Y64" s="3" t="s">
        <v>33</v>
      </c>
      <c r="Z64" s="3" t="s">
        <v>28</v>
      </c>
      <c r="AA64" s="3" t="s">
        <v>36</v>
      </c>
    </row>
    <row r="65" spans="1:27" ht="51" x14ac:dyDescent="0.2">
      <c r="A65" s="3" t="s">
        <v>31</v>
      </c>
      <c r="B65" s="4" t="s">
        <v>26</v>
      </c>
      <c r="C65" s="4">
        <v>1</v>
      </c>
      <c r="D65" s="5">
        <v>17</v>
      </c>
      <c r="E65" s="5">
        <f t="shared" si="6"/>
        <v>24.705882352941178</v>
      </c>
      <c r="F65" s="3">
        <v>14</v>
      </c>
      <c r="G65" s="3">
        <f t="shared" si="7"/>
        <v>0.7</v>
      </c>
      <c r="H65" s="3">
        <v>31</v>
      </c>
      <c r="I65" s="3">
        <v>35</v>
      </c>
      <c r="J65" s="3">
        <f t="shared" si="8"/>
        <v>66</v>
      </c>
      <c r="K65" s="6">
        <f t="shared" si="9"/>
        <v>0.47142857142857142</v>
      </c>
      <c r="L65" s="5">
        <f>AVERAGE(K65,G65)</f>
        <v>0.58571428571428563</v>
      </c>
      <c r="M65" s="9">
        <v>0</v>
      </c>
      <c r="N65" s="3">
        <v>3</v>
      </c>
      <c r="O65" s="3">
        <v>77</v>
      </c>
      <c r="P65" s="3">
        <v>10</v>
      </c>
      <c r="Q65" s="3">
        <v>70</v>
      </c>
      <c r="R65" s="3">
        <v>55</v>
      </c>
      <c r="S65" s="3">
        <v>69</v>
      </c>
      <c r="T65" s="3">
        <v>62</v>
      </c>
      <c r="U65" s="5">
        <f t="shared" si="10"/>
        <v>343</v>
      </c>
      <c r="V65" s="5">
        <f t="shared" si="11"/>
        <v>333</v>
      </c>
      <c r="W65" s="3">
        <v>47</v>
      </c>
      <c r="X65" s="3" t="s">
        <v>32</v>
      </c>
      <c r="Y65" s="3" t="s">
        <v>33</v>
      </c>
      <c r="Z65" s="3" t="s">
        <v>33</v>
      </c>
      <c r="AA65" s="3" t="s">
        <v>34</v>
      </c>
    </row>
    <row r="66" spans="1:27" ht="51" x14ac:dyDescent="0.2">
      <c r="A66" s="3" t="s">
        <v>91</v>
      </c>
      <c r="B66" s="4" t="s">
        <v>82</v>
      </c>
      <c r="C66" s="4">
        <v>0</v>
      </c>
      <c r="D66" s="5">
        <v>7</v>
      </c>
      <c r="E66" s="5">
        <f t="shared" ref="E66:E68" si="12">(7*60)/D66</f>
        <v>60</v>
      </c>
      <c r="F66" s="3">
        <v>16</v>
      </c>
      <c r="G66" s="6">
        <f t="shared" ref="G66:G68" si="13">F66/20</f>
        <v>0.8</v>
      </c>
      <c r="H66" s="3">
        <v>32</v>
      </c>
      <c r="I66" s="3">
        <v>21</v>
      </c>
      <c r="J66" s="3">
        <f t="shared" ref="J66:J68" si="14">SUM(H66:I66)</f>
        <v>53</v>
      </c>
      <c r="K66" s="6">
        <f t="shared" ref="K66:K68" si="15">J66/140</f>
        <v>0.37857142857142856</v>
      </c>
      <c r="L66" s="5">
        <f>AVERAGE(G66,K66)</f>
        <v>0.5892857142857143</v>
      </c>
      <c r="M66" s="9">
        <v>0</v>
      </c>
      <c r="N66" s="3">
        <v>3</v>
      </c>
      <c r="O66" s="3">
        <v>86</v>
      </c>
      <c r="P66" s="3">
        <v>46</v>
      </c>
      <c r="Q66" s="3">
        <v>59</v>
      </c>
      <c r="R66" s="3">
        <v>22</v>
      </c>
      <c r="S66" s="3">
        <v>96</v>
      </c>
      <c r="T66" s="3">
        <v>23</v>
      </c>
      <c r="U66" s="5">
        <f t="shared" ref="U66:U68" si="16">SUM(O66:T66)</f>
        <v>332</v>
      </c>
      <c r="V66" s="5">
        <f t="shared" ref="V66:V68" si="17">U66-P66</f>
        <v>286</v>
      </c>
      <c r="W66" s="3">
        <v>44</v>
      </c>
      <c r="X66" s="3" t="s">
        <v>27</v>
      </c>
      <c r="Y66" s="3" t="s">
        <v>38</v>
      </c>
      <c r="Z66" s="3" t="s">
        <v>38</v>
      </c>
      <c r="AA66" s="3" t="s">
        <v>44</v>
      </c>
    </row>
    <row r="67" spans="1:27" ht="51" x14ac:dyDescent="0.2">
      <c r="A67" s="3" t="s">
        <v>87</v>
      </c>
      <c r="B67" s="4" t="s">
        <v>82</v>
      </c>
      <c r="C67" s="4">
        <v>0</v>
      </c>
      <c r="D67" s="5">
        <v>6</v>
      </c>
      <c r="E67" s="5">
        <f t="shared" si="12"/>
        <v>70</v>
      </c>
      <c r="F67" s="3">
        <v>15</v>
      </c>
      <c r="G67" s="6">
        <f t="shared" si="13"/>
        <v>0.75</v>
      </c>
      <c r="H67" s="3">
        <v>37</v>
      </c>
      <c r="I67" s="3">
        <v>36</v>
      </c>
      <c r="J67" s="3">
        <f t="shared" si="14"/>
        <v>73</v>
      </c>
      <c r="K67" s="6">
        <f t="shared" si="15"/>
        <v>0.52142857142857146</v>
      </c>
      <c r="L67" s="5">
        <f>AVERAGE(G67,K67)</f>
        <v>0.63571428571428568</v>
      </c>
      <c r="M67" s="9">
        <v>0</v>
      </c>
      <c r="N67" s="3">
        <v>3</v>
      </c>
      <c r="O67" s="3">
        <v>85</v>
      </c>
      <c r="P67" s="3">
        <v>1</v>
      </c>
      <c r="Q67" s="3">
        <v>85</v>
      </c>
      <c r="R67" s="3">
        <v>25</v>
      </c>
      <c r="S67" s="3">
        <v>60</v>
      </c>
      <c r="T67" s="3">
        <v>20</v>
      </c>
      <c r="U67" s="5">
        <f t="shared" si="16"/>
        <v>276</v>
      </c>
      <c r="V67" s="5">
        <f t="shared" si="17"/>
        <v>275</v>
      </c>
      <c r="W67" s="3">
        <v>44</v>
      </c>
      <c r="X67" s="3" t="s">
        <v>27</v>
      </c>
      <c r="Y67" s="3" t="s">
        <v>33</v>
      </c>
      <c r="Z67" s="3" t="s">
        <v>38</v>
      </c>
      <c r="AA67" s="3" t="s">
        <v>44</v>
      </c>
    </row>
    <row r="68" spans="1:27" ht="102" x14ac:dyDescent="0.2">
      <c r="A68" s="3" t="s">
        <v>25</v>
      </c>
      <c r="B68" s="4" t="s">
        <v>26</v>
      </c>
      <c r="C68" s="4">
        <v>1</v>
      </c>
      <c r="D68" s="5">
        <v>5</v>
      </c>
      <c r="E68" s="5">
        <f t="shared" si="12"/>
        <v>84</v>
      </c>
      <c r="F68" s="3">
        <v>19</v>
      </c>
      <c r="G68" s="3">
        <f t="shared" si="13"/>
        <v>0.95</v>
      </c>
      <c r="H68" s="3">
        <v>18</v>
      </c>
      <c r="I68" s="3">
        <v>28</v>
      </c>
      <c r="J68" s="3">
        <f t="shared" si="14"/>
        <v>46</v>
      </c>
      <c r="K68" s="6">
        <f t="shared" si="15"/>
        <v>0.32857142857142857</v>
      </c>
      <c r="L68" s="5">
        <f>AVERAGE(K68,G68)</f>
        <v>0.63928571428571423</v>
      </c>
      <c r="M68" s="9">
        <v>0</v>
      </c>
      <c r="N68" s="3">
        <v>3</v>
      </c>
      <c r="O68" s="3">
        <v>80</v>
      </c>
      <c r="P68" s="3">
        <v>20</v>
      </c>
      <c r="Q68" s="3">
        <v>40</v>
      </c>
      <c r="R68" s="3">
        <v>50</v>
      </c>
      <c r="S68" s="3">
        <v>57</v>
      </c>
      <c r="T68" s="3">
        <v>0</v>
      </c>
      <c r="U68" s="5">
        <f t="shared" si="16"/>
        <v>247</v>
      </c>
      <c r="V68" s="5">
        <f t="shared" si="17"/>
        <v>227</v>
      </c>
      <c r="W68" s="3">
        <v>32</v>
      </c>
      <c r="X68" s="3" t="s">
        <v>27</v>
      </c>
      <c r="Y68" s="3" t="s">
        <v>28</v>
      </c>
      <c r="Z68" s="3" t="s">
        <v>29</v>
      </c>
      <c r="AA68" s="3" t="s">
        <v>30</v>
      </c>
    </row>
    <row r="70" spans="1:27" x14ac:dyDescent="0.2">
      <c r="L70" s="7"/>
    </row>
  </sheetData>
  <sortState xmlns:xlrd2="http://schemas.microsoft.com/office/spreadsheetml/2017/richdata2" ref="A2:AA70">
    <sortCondition ref="L1:L7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6C4-A919-2642-B2A6-9B64A31B92A6}">
  <dimension ref="A1:D128"/>
  <sheetViews>
    <sheetView tabSelected="1" workbookViewId="0">
      <selection activeCell="I25" sqref="I25"/>
    </sheetView>
  </sheetViews>
  <sheetFormatPr baseColWidth="10" defaultRowHeight="16" x14ac:dyDescent="0.2"/>
  <sheetData>
    <row r="1" spans="1:4" ht="20" x14ac:dyDescent="0.2">
      <c r="A1" s="11" t="s">
        <v>123</v>
      </c>
      <c r="B1" s="11" t="s">
        <v>124</v>
      </c>
      <c r="C1" s="11" t="s">
        <v>125</v>
      </c>
      <c r="D1" s="11" t="s">
        <v>126</v>
      </c>
    </row>
    <row r="2" spans="1:4" x14ac:dyDescent="0.2">
      <c r="A2" s="12" t="s">
        <v>127</v>
      </c>
      <c r="B2" s="13">
        <v>4.5578703703703705E-2</v>
      </c>
      <c r="C2" s="12">
        <v>0.4</v>
      </c>
      <c r="D2" s="12">
        <v>4.4000000000000004</v>
      </c>
    </row>
    <row r="3" spans="1:4" x14ac:dyDescent="0.2">
      <c r="A3" s="12" t="s">
        <v>128</v>
      </c>
      <c r="B3" s="13">
        <v>2.3518518518518518E-2</v>
      </c>
      <c r="C3" s="12">
        <v>1</v>
      </c>
      <c r="D3" s="12">
        <v>5</v>
      </c>
    </row>
    <row r="4" spans="1:4" x14ac:dyDescent="0.2">
      <c r="A4" s="12" t="s">
        <v>129</v>
      </c>
      <c r="B4" s="13">
        <v>2.2650462962962963E-2</v>
      </c>
      <c r="C4" s="12">
        <v>1.1000000000000001</v>
      </c>
      <c r="D4" s="12">
        <v>5.0999999999999996</v>
      </c>
    </row>
    <row r="5" spans="1:4" x14ac:dyDescent="0.2">
      <c r="A5" s="12" t="s">
        <v>130</v>
      </c>
      <c r="B5" s="13">
        <v>1.9606481481481482E-2</v>
      </c>
      <c r="C5" s="12">
        <v>0.6</v>
      </c>
      <c r="D5" s="12">
        <v>4.5999999999999996</v>
      </c>
    </row>
    <row r="6" spans="1:4" x14ac:dyDescent="0.2">
      <c r="A6" s="12" t="s">
        <v>131</v>
      </c>
      <c r="B6" s="13">
        <v>2.6041666666666668E-2</v>
      </c>
      <c r="C6" s="12">
        <v>0.45</v>
      </c>
      <c r="D6" s="12">
        <v>4.45</v>
      </c>
    </row>
    <row r="7" spans="1:4" x14ac:dyDescent="0.2">
      <c r="A7" s="12" t="s">
        <v>132</v>
      </c>
      <c r="B7" s="13">
        <v>3.2094907407407405E-2</v>
      </c>
      <c r="C7" s="12">
        <v>0.6</v>
      </c>
      <c r="D7" s="12">
        <v>4.5999999999999996</v>
      </c>
    </row>
    <row r="8" spans="1:4" x14ac:dyDescent="0.2">
      <c r="A8" s="12" t="s">
        <v>133</v>
      </c>
      <c r="B8" s="13">
        <v>2.1226851851851851E-2</v>
      </c>
      <c r="C8" s="12">
        <v>0.8</v>
      </c>
      <c r="D8" s="12">
        <v>4.8</v>
      </c>
    </row>
    <row r="9" spans="1:4" x14ac:dyDescent="0.2">
      <c r="A9" s="12" t="s">
        <v>134</v>
      </c>
      <c r="B9" s="13">
        <v>4.821759259259259E-2</v>
      </c>
      <c r="C9" s="12">
        <v>0.65</v>
      </c>
      <c r="D9" s="12">
        <v>4.6500000000000004</v>
      </c>
    </row>
    <row r="10" spans="1:4" x14ac:dyDescent="0.2">
      <c r="A10" s="12" t="s">
        <v>135</v>
      </c>
      <c r="B10" s="13">
        <v>2.732638888888889E-2</v>
      </c>
      <c r="C10" s="12">
        <v>1.1000000000000001</v>
      </c>
      <c r="D10" s="12">
        <v>5.0999999999999996</v>
      </c>
    </row>
    <row r="11" spans="1:4" x14ac:dyDescent="0.2">
      <c r="A11" s="12" t="s">
        <v>136</v>
      </c>
      <c r="B11" s="13">
        <v>3.8842592592592595E-2</v>
      </c>
      <c r="C11" s="12">
        <v>0.25</v>
      </c>
      <c r="D11" s="12">
        <v>4.25</v>
      </c>
    </row>
    <row r="12" spans="1:4" x14ac:dyDescent="0.2">
      <c r="A12" s="12" t="s">
        <v>137</v>
      </c>
      <c r="B12" s="13">
        <v>2.2152777777777778E-2</v>
      </c>
      <c r="C12" s="12">
        <v>1.1000000000000001</v>
      </c>
      <c r="D12" s="12">
        <v>5.0999999999999996</v>
      </c>
    </row>
    <row r="13" spans="1:4" x14ac:dyDescent="0.2">
      <c r="A13" s="12" t="s">
        <v>138</v>
      </c>
      <c r="B13" s="13">
        <v>2.3240740740740742E-2</v>
      </c>
      <c r="C13" s="12">
        <v>0.65</v>
      </c>
      <c r="D13" s="12">
        <v>4.6500000000000004</v>
      </c>
    </row>
    <row r="14" spans="1:4" x14ac:dyDescent="0.2">
      <c r="A14" s="12" t="s">
        <v>139</v>
      </c>
      <c r="B14" s="13">
        <v>2.9733796296296296E-2</v>
      </c>
      <c r="C14" s="12">
        <v>0.85</v>
      </c>
      <c r="D14" s="12">
        <v>4.8499999999999996</v>
      </c>
    </row>
    <row r="15" spans="1:4" x14ac:dyDescent="0.2">
      <c r="A15" s="12" t="s">
        <v>140</v>
      </c>
      <c r="B15" s="13">
        <v>2.9259259259259259E-2</v>
      </c>
      <c r="C15" s="12">
        <v>0.65</v>
      </c>
      <c r="D15" s="12">
        <v>4.6500000000000004</v>
      </c>
    </row>
    <row r="16" spans="1:4" x14ac:dyDescent="0.2">
      <c r="A16" s="12" t="s">
        <v>141</v>
      </c>
      <c r="B16" s="13">
        <v>2.3969907407407409E-2</v>
      </c>
      <c r="C16" s="12">
        <v>1.1000000000000001</v>
      </c>
      <c r="D16" s="12">
        <v>5.0999999999999996</v>
      </c>
    </row>
    <row r="17" spans="1:4" x14ac:dyDescent="0.2">
      <c r="A17" s="12" t="s">
        <v>142</v>
      </c>
      <c r="B17" s="13">
        <v>5.3969907407407404E-2</v>
      </c>
      <c r="C17" s="12">
        <v>0.85</v>
      </c>
      <c r="D17" s="12">
        <v>4.8499999999999996</v>
      </c>
    </row>
    <row r="18" spans="1:4" x14ac:dyDescent="0.2">
      <c r="A18" s="12" t="s">
        <v>143</v>
      </c>
      <c r="B18" s="13">
        <v>1.9664351851851853E-2</v>
      </c>
      <c r="C18" s="12">
        <v>1.65</v>
      </c>
      <c r="D18" s="12">
        <v>5.65</v>
      </c>
    </row>
    <row r="19" spans="1:4" x14ac:dyDescent="0.2">
      <c r="A19" s="12" t="s">
        <v>144</v>
      </c>
      <c r="B19" s="13">
        <v>1.892361111111111E-2</v>
      </c>
      <c r="C19" s="12">
        <v>1.8</v>
      </c>
      <c r="D19" s="12">
        <v>5.8</v>
      </c>
    </row>
    <row r="20" spans="1:4" x14ac:dyDescent="0.2">
      <c r="A20" s="12" t="s">
        <v>145</v>
      </c>
      <c r="B20" s="13">
        <v>2.5925925925925925E-2</v>
      </c>
      <c r="C20" s="12">
        <v>0.6</v>
      </c>
      <c r="D20" s="12">
        <v>4.5999999999999996</v>
      </c>
    </row>
    <row r="21" spans="1:4" x14ac:dyDescent="0.2">
      <c r="A21" s="12" t="s">
        <v>146</v>
      </c>
      <c r="B21" s="13">
        <v>2.2152777777777778E-2</v>
      </c>
      <c r="C21" s="12">
        <v>1.45</v>
      </c>
      <c r="D21" s="12">
        <v>5.45</v>
      </c>
    </row>
    <row r="22" spans="1:4" x14ac:dyDescent="0.2">
      <c r="A22" s="12" t="s">
        <v>147</v>
      </c>
      <c r="B22" s="13">
        <v>2.6145833333333333E-2</v>
      </c>
      <c r="C22" s="12">
        <v>1</v>
      </c>
      <c r="D22" s="12">
        <v>5</v>
      </c>
    </row>
    <row r="23" spans="1:4" x14ac:dyDescent="0.2">
      <c r="A23" s="12" t="s">
        <v>148</v>
      </c>
      <c r="B23" s="13">
        <v>2.0069444444444445E-2</v>
      </c>
      <c r="C23" s="12">
        <v>0.5</v>
      </c>
      <c r="D23" s="12">
        <v>4.5</v>
      </c>
    </row>
    <row r="24" spans="1:4" x14ac:dyDescent="0.2">
      <c r="A24" s="12" t="s">
        <v>149</v>
      </c>
      <c r="B24" s="13">
        <v>2.5706018518518517E-2</v>
      </c>
      <c r="C24" s="12">
        <v>0.85</v>
      </c>
      <c r="D24" s="12">
        <v>4.8499999999999996</v>
      </c>
    </row>
    <row r="25" spans="1:4" x14ac:dyDescent="0.2">
      <c r="A25" s="14" t="s">
        <v>150</v>
      </c>
      <c r="B25" s="13">
        <v>2.9016203703703704E-2</v>
      </c>
      <c r="C25" s="12">
        <v>0.95</v>
      </c>
      <c r="D25" s="12">
        <v>4.95</v>
      </c>
    </row>
    <row r="26" spans="1:4" x14ac:dyDescent="0.2">
      <c r="A26" s="12" t="s">
        <v>151</v>
      </c>
      <c r="B26" s="13">
        <v>2.2812499999999999E-2</v>
      </c>
      <c r="C26" s="12">
        <v>0.5</v>
      </c>
      <c r="D26" s="12">
        <v>4.5</v>
      </c>
    </row>
    <row r="27" spans="1:4" x14ac:dyDescent="0.2">
      <c r="A27" s="12" t="s">
        <v>152</v>
      </c>
      <c r="B27" s="13">
        <v>2.3344907407407408E-2</v>
      </c>
      <c r="C27" s="12">
        <v>0.8</v>
      </c>
      <c r="D27" s="12">
        <v>4.8</v>
      </c>
    </row>
    <row r="28" spans="1:4" x14ac:dyDescent="0.2">
      <c r="A28" s="12" t="s">
        <v>153</v>
      </c>
      <c r="B28" s="13">
        <v>3.5682870370370372E-2</v>
      </c>
      <c r="C28" s="12">
        <v>1.8</v>
      </c>
      <c r="D28" s="12">
        <v>5.8</v>
      </c>
    </row>
    <row r="29" spans="1:4" x14ac:dyDescent="0.2">
      <c r="A29" s="12" t="s">
        <v>154</v>
      </c>
      <c r="B29" s="13">
        <v>3.1805555555555552E-2</v>
      </c>
      <c r="C29" s="12">
        <v>1.25</v>
      </c>
      <c r="D29" s="12">
        <v>5.25</v>
      </c>
    </row>
    <row r="30" spans="1:4" x14ac:dyDescent="0.2">
      <c r="A30" s="12" t="s">
        <v>155</v>
      </c>
      <c r="B30" s="13">
        <v>2.6620370370370371E-2</v>
      </c>
      <c r="C30" s="12">
        <v>0.5</v>
      </c>
      <c r="D30" s="12">
        <v>4.5</v>
      </c>
    </row>
    <row r="31" spans="1:4" x14ac:dyDescent="0.2">
      <c r="A31" s="12" t="s">
        <v>156</v>
      </c>
      <c r="B31" s="13">
        <v>2.1770833333333333E-2</v>
      </c>
      <c r="C31" s="12">
        <v>1.6</v>
      </c>
      <c r="D31" s="12">
        <v>5.6</v>
      </c>
    </row>
    <row r="32" spans="1:4" x14ac:dyDescent="0.2">
      <c r="A32" s="12" t="s">
        <v>157</v>
      </c>
      <c r="B32" s="13">
        <v>3.0439814814814815E-2</v>
      </c>
      <c r="C32" s="12">
        <v>0.9</v>
      </c>
      <c r="D32" s="12">
        <v>4.9000000000000004</v>
      </c>
    </row>
    <row r="33" spans="1:4" x14ac:dyDescent="0.2">
      <c r="A33" s="12" t="s">
        <v>158</v>
      </c>
      <c r="B33" s="13">
        <v>2.5046296296296296E-2</v>
      </c>
      <c r="C33" s="12">
        <v>0.55000000000000004</v>
      </c>
      <c r="D33" s="12">
        <v>4.55</v>
      </c>
    </row>
    <row r="34" spans="1:4" x14ac:dyDescent="0.2">
      <c r="A34" s="12" t="s">
        <v>159</v>
      </c>
      <c r="B34" s="13">
        <v>3.5057870370370371E-2</v>
      </c>
      <c r="C34" s="12">
        <v>1.25</v>
      </c>
      <c r="D34" s="12">
        <v>5.25</v>
      </c>
    </row>
    <row r="35" spans="1:4" x14ac:dyDescent="0.2">
      <c r="A35" s="12" t="s">
        <v>160</v>
      </c>
      <c r="B35" s="13">
        <v>2.5810185185185186E-2</v>
      </c>
      <c r="C35" s="12">
        <v>0.4</v>
      </c>
      <c r="D35" s="12">
        <v>4.4000000000000004</v>
      </c>
    </row>
    <row r="36" spans="1:4" x14ac:dyDescent="0.2">
      <c r="A36" s="12" t="s">
        <v>161</v>
      </c>
      <c r="B36" s="13">
        <v>2.6087962962962962E-2</v>
      </c>
      <c r="C36" s="12">
        <v>0.85</v>
      </c>
      <c r="D36" s="12">
        <v>4.8499999999999996</v>
      </c>
    </row>
    <row r="37" spans="1:4" x14ac:dyDescent="0.2">
      <c r="A37" s="12" t="s">
        <v>162</v>
      </c>
      <c r="B37" s="13">
        <v>3.4363425925925929E-2</v>
      </c>
      <c r="C37" s="12">
        <v>1.4</v>
      </c>
      <c r="D37" s="12">
        <v>5.4</v>
      </c>
    </row>
    <row r="38" spans="1:4" x14ac:dyDescent="0.2">
      <c r="A38" s="12" t="s">
        <v>163</v>
      </c>
      <c r="B38" s="13">
        <v>2.3981481481481482E-2</v>
      </c>
      <c r="C38" s="12">
        <v>1.1499999999999999</v>
      </c>
      <c r="D38" s="12">
        <v>5.15</v>
      </c>
    </row>
    <row r="39" spans="1:4" x14ac:dyDescent="0.2">
      <c r="A39" s="12" t="s">
        <v>164</v>
      </c>
      <c r="B39" s="13">
        <v>2.2291666666666668E-2</v>
      </c>
      <c r="C39" s="12">
        <v>0.75</v>
      </c>
      <c r="D39" s="12">
        <v>4.75</v>
      </c>
    </row>
    <row r="40" spans="1:4" x14ac:dyDescent="0.2">
      <c r="A40" s="12" t="s">
        <v>165</v>
      </c>
      <c r="B40" s="13">
        <v>3.4247685185185187E-2</v>
      </c>
      <c r="C40" s="12">
        <v>0.9</v>
      </c>
      <c r="D40" s="12">
        <v>4.9000000000000004</v>
      </c>
    </row>
    <row r="41" spans="1:4" x14ac:dyDescent="0.2">
      <c r="A41" s="12" t="s">
        <v>166</v>
      </c>
      <c r="B41" s="13">
        <v>2.4652777777777777E-2</v>
      </c>
      <c r="C41" s="12">
        <v>0.55000000000000004</v>
      </c>
      <c r="D41" s="12">
        <v>4.55</v>
      </c>
    </row>
    <row r="42" spans="1:4" x14ac:dyDescent="0.2">
      <c r="A42" s="12" t="s">
        <v>167</v>
      </c>
      <c r="B42" s="13">
        <v>1.8530092592592591E-2</v>
      </c>
      <c r="C42" s="12">
        <v>1</v>
      </c>
      <c r="D42" s="12">
        <v>5</v>
      </c>
    </row>
    <row r="43" spans="1:4" x14ac:dyDescent="0.2">
      <c r="A43" s="12" t="s">
        <v>168</v>
      </c>
      <c r="B43" s="13">
        <v>2.0752314814814814E-2</v>
      </c>
      <c r="C43" s="12">
        <v>1.3</v>
      </c>
      <c r="D43" s="12">
        <v>5.3</v>
      </c>
    </row>
    <row r="44" spans="1:4" x14ac:dyDescent="0.2">
      <c r="A44" s="12" t="s">
        <v>169</v>
      </c>
      <c r="B44" s="13">
        <v>2.5520833333333333E-2</v>
      </c>
      <c r="C44" s="12">
        <v>0.95</v>
      </c>
      <c r="D44" s="12">
        <v>4.95</v>
      </c>
    </row>
    <row r="45" spans="1:4" ht="20" x14ac:dyDescent="0.2">
      <c r="A45" s="11" t="s">
        <v>170</v>
      </c>
      <c r="B45" s="15">
        <v>2.1030092592592593E-2</v>
      </c>
      <c r="C45" s="11">
        <v>1</v>
      </c>
      <c r="D45" s="12">
        <v>5</v>
      </c>
    </row>
    <row r="46" spans="1:4" ht="20" x14ac:dyDescent="0.2">
      <c r="A46" s="11" t="s">
        <v>171</v>
      </c>
      <c r="B46" s="15">
        <v>4.0555555555555553E-2</v>
      </c>
      <c r="C46" s="11">
        <v>0.55000000000000004</v>
      </c>
      <c r="D46" s="12">
        <v>4.55</v>
      </c>
    </row>
    <row r="47" spans="1:4" ht="20" x14ac:dyDescent="0.2">
      <c r="A47" s="11" t="s">
        <v>172</v>
      </c>
      <c r="B47" s="15">
        <v>3.3703703703703701E-2</v>
      </c>
      <c r="C47" s="11">
        <v>0.95</v>
      </c>
      <c r="D47" s="12">
        <v>4.95</v>
      </c>
    </row>
    <row r="48" spans="1:4" ht="20" x14ac:dyDescent="0.2">
      <c r="A48" s="11" t="s">
        <v>173</v>
      </c>
      <c r="B48" s="15">
        <v>2.4756944444444446E-2</v>
      </c>
      <c r="C48" s="11">
        <v>0.6</v>
      </c>
      <c r="D48" s="12">
        <v>4.5999999999999996</v>
      </c>
    </row>
    <row r="49" spans="1:4" ht="20" x14ac:dyDescent="0.2">
      <c r="A49" s="11" t="s">
        <v>174</v>
      </c>
      <c r="B49" s="15">
        <v>2.8576388888888887E-2</v>
      </c>
      <c r="C49" s="11">
        <v>0.4</v>
      </c>
      <c r="D49" s="12">
        <v>4.4000000000000004</v>
      </c>
    </row>
    <row r="50" spans="1:4" ht="20" x14ac:dyDescent="0.2">
      <c r="A50" s="11" t="s">
        <v>175</v>
      </c>
      <c r="B50" s="15">
        <v>2.4976851851851851E-2</v>
      </c>
      <c r="C50" s="11">
        <v>0.6</v>
      </c>
      <c r="D50" s="12">
        <v>4.5999999999999996</v>
      </c>
    </row>
    <row r="51" spans="1:4" ht="20" x14ac:dyDescent="0.2">
      <c r="A51" s="11" t="s">
        <v>176</v>
      </c>
      <c r="B51" s="15">
        <v>5.9606481481481483E-2</v>
      </c>
      <c r="C51" s="11">
        <v>0.7</v>
      </c>
      <c r="D51" s="12">
        <v>4.7</v>
      </c>
    </row>
    <row r="52" spans="1:4" ht="20" x14ac:dyDescent="0.2">
      <c r="A52" s="16" t="s">
        <v>177</v>
      </c>
      <c r="B52" s="15">
        <v>2.8101851851851854E-2</v>
      </c>
      <c r="C52" s="11">
        <v>0.35</v>
      </c>
      <c r="D52" s="12">
        <v>4.3499999999999996</v>
      </c>
    </row>
    <row r="53" spans="1:4" ht="20" x14ac:dyDescent="0.2">
      <c r="A53" s="11" t="s">
        <v>178</v>
      </c>
      <c r="B53" s="15">
        <v>2.7743055555555556E-2</v>
      </c>
      <c r="C53" s="11">
        <v>0.5</v>
      </c>
      <c r="D53" s="12">
        <v>4.5</v>
      </c>
    </row>
    <row r="54" spans="1:4" ht="20" x14ac:dyDescent="0.2">
      <c r="A54" s="11" t="s">
        <v>179</v>
      </c>
      <c r="B54" s="15">
        <v>3.9641203703703706E-2</v>
      </c>
      <c r="C54" s="11">
        <v>1.1000000000000001</v>
      </c>
      <c r="D54" s="12">
        <v>5.0999999999999996</v>
      </c>
    </row>
    <row r="55" spans="1:4" ht="20" x14ac:dyDescent="0.2">
      <c r="A55" s="11" t="s">
        <v>180</v>
      </c>
      <c r="B55" s="15">
        <v>3.1134259259259261E-2</v>
      </c>
      <c r="C55" s="11">
        <v>0.35</v>
      </c>
      <c r="D55" s="12">
        <v>4.3499999999999996</v>
      </c>
    </row>
    <row r="56" spans="1:4" ht="20" x14ac:dyDescent="0.2">
      <c r="A56" s="11" t="s">
        <v>181</v>
      </c>
      <c r="B56" s="15">
        <v>4.9664351851851848E-2</v>
      </c>
      <c r="C56" s="11">
        <v>0.85</v>
      </c>
      <c r="D56" s="12">
        <v>4.8499999999999996</v>
      </c>
    </row>
    <row r="57" spans="1:4" ht="20" x14ac:dyDescent="0.2">
      <c r="A57" s="11" t="s">
        <v>182</v>
      </c>
      <c r="B57" s="15">
        <v>2.6956018518518518E-2</v>
      </c>
      <c r="C57" s="11">
        <v>0.75</v>
      </c>
      <c r="D57" s="12">
        <v>4.75</v>
      </c>
    </row>
    <row r="58" spans="1:4" ht="20" x14ac:dyDescent="0.2">
      <c r="A58" s="11" t="s">
        <v>183</v>
      </c>
      <c r="B58" s="15">
        <v>3.3055555555555553E-2</v>
      </c>
      <c r="C58" s="11">
        <v>0.45</v>
      </c>
      <c r="D58" s="12">
        <v>4.45</v>
      </c>
    </row>
    <row r="59" spans="1:4" ht="20" x14ac:dyDescent="0.2">
      <c r="A59" s="11" t="s">
        <v>184</v>
      </c>
      <c r="B59" s="15">
        <v>4.6203703703703705E-2</v>
      </c>
      <c r="C59" s="11">
        <v>0.95</v>
      </c>
      <c r="D59" s="12">
        <v>4.95</v>
      </c>
    </row>
    <row r="60" spans="1:4" ht="20" x14ac:dyDescent="0.2">
      <c r="A60" s="11" t="s">
        <v>185</v>
      </c>
      <c r="B60" s="15">
        <v>2.3159722222222224E-2</v>
      </c>
      <c r="C60" s="11">
        <v>1.3</v>
      </c>
      <c r="D60" s="12">
        <v>5.3</v>
      </c>
    </row>
    <row r="61" spans="1:4" ht="20" x14ac:dyDescent="0.2">
      <c r="A61" s="11" t="s">
        <v>186</v>
      </c>
      <c r="B61" s="15">
        <v>2.4849537037037038E-2</v>
      </c>
      <c r="C61" s="11">
        <v>1.1499999999999999</v>
      </c>
      <c r="D61" s="12">
        <v>5.15</v>
      </c>
    </row>
    <row r="62" spans="1:4" ht="20" x14ac:dyDescent="0.2">
      <c r="A62" s="11" t="s">
        <v>187</v>
      </c>
      <c r="B62" s="15">
        <v>5.1249999999999997E-2</v>
      </c>
      <c r="C62" s="11">
        <v>0.85</v>
      </c>
      <c r="D62" s="12">
        <v>4.8499999999999996</v>
      </c>
    </row>
    <row r="63" spans="1:4" ht="20" x14ac:dyDescent="0.2">
      <c r="A63" s="11" t="s">
        <v>188</v>
      </c>
      <c r="B63" s="15">
        <v>3.3391203703703701E-2</v>
      </c>
      <c r="C63" s="11">
        <v>0.2</v>
      </c>
      <c r="D63" s="12">
        <v>4.2</v>
      </c>
    </row>
    <row r="64" spans="1:4" ht="20" x14ac:dyDescent="0.2">
      <c r="A64" s="11" t="s">
        <v>189</v>
      </c>
      <c r="B64" s="15">
        <v>5.3460648148148146E-2</v>
      </c>
      <c r="C64" s="11">
        <v>1.2</v>
      </c>
      <c r="D64" s="12">
        <v>5.2</v>
      </c>
    </row>
    <row r="65" spans="1:4" ht="20" x14ac:dyDescent="0.2">
      <c r="A65" s="11" t="s">
        <v>190</v>
      </c>
      <c r="B65" s="15">
        <v>4.0439814814814817E-2</v>
      </c>
      <c r="C65" s="11">
        <v>0.65</v>
      </c>
      <c r="D65" s="12">
        <v>4.6500000000000004</v>
      </c>
    </row>
    <row r="66" spans="1:4" ht="20" x14ac:dyDescent="0.2">
      <c r="A66" s="11" t="s">
        <v>191</v>
      </c>
      <c r="B66" s="15">
        <v>2.7557870370370371E-2</v>
      </c>
      <c r="C66" s="11">
        <v>0.75</v>
      </c>
      <c r="D66" s="12">
        <v>4.75</v>
      </c>
    </row>
    <row r="67" spans="1:4" ht="20" x14ac:dyDescent="0.2">
      <c r="A67" s="11" t="s">
        <v>192</v>
      </c>
      <c r="B67" s="15">
        <v>0.1796875</v>
      </c>
      <c r="C67" s="11">
        <v>0.8</v>
      </c>
      <c r="D67" s="12">
        <v>4.8</v>
      </c>
    </row>
    <row r="68" spans="1:4" ht="20" x14ac:dyDescent="0.2">
      <c r="A68" s="11" t="s">
        <v>193</v>
      </c>
      <c r="B68" s="15">
        <v>2.5057870370370369E-2</v>
      </c>
      <c r="C68" s="11">
        <v>0.3</v>
      </c>
      <c r="D68" s="12">
        <v>4.3</v>
      </c>
    </row>
    <row r="69" spans="1:4" ht="20" x14ac:dyDescent="0.2">
      <c r="A69" s="11" t="s">
        <v>194</v>
      </c>
      <c r="B69" s="15">
        <v>2.4398148148148148E-2</v>
      </c>
      <c r="C69" s="11">
        <v>0.95</v>
      </c>
      <c r="D69" s="12">
        <v>4.95</v>
      </c>
    </row>
    <row r="70" spans="1:4" ht="20" x14ac:dyDescent="0.2">
      <c r="A70" s="11" t="s">
        <v>195</v>
      </c>
      <c r="B70" s="15">
        <v>2.4513888888888891E-2</v>
      </c>
      <c r="C70" s="11">
        <v>0.55000000000000004</v>
      </c>
      <c r="D70" s="12">
        <v>4.55</v>
      </c>
    </row>
    <row r="71" spans="1:4" ht="20" x14ac:dyDescent="0.2">
      <c r="A71" s="11" t="s">
        <v>196</v>
      </c>
      <c r="B71" s="15">
        <v>5.0694444444444445E-2</v>
      </c>
      <c r="C71" s="11">
        <v>1.2</v>
      </c>
      <c r="D71" s="12">
        <v>5.2</v>
      </c>
    </row>
    <row r="72" spans="1:4" ht="20" x14ac:dyDescent="0.2">
      <c r="A72" s="11" t="s">
        <v>197</v>
      </c>
      <c r="B72" s="15">
        <v>4.0069444444444442E-2</v>
      </c>
      <c r="C72" s="11">
        <v>1.05</v>
      </c>
      <c r="D72" s="12">
        <v>5.05</v>
      </c>
    </row>
    <row r="73" spans="1:4" ht="20" x14ac:dyDescent="0.2">
      <c r="A73" s="11" t="s">
        <v>198</v>
      </c>
      <c r="B73" s="15">
        <v>3.1180555555555555E-2</v>
      </c>
      <c r="C73" s="11">
        <v>0.5</v>
      </c>
      <c r="D73" s="12">
        <v>4.5</v>
      </c>
    </row>
    <row r="74" spans="1:4" ht="20" x14ac:dyDescent="0.2">
      <c r="A74" s="11" t="s">
        <v>199</v>
      </c>
      <c r="B74" s="15">
        <v>2.6342592592592591E-2</v>
      </c>
      <c r="C74" s="11">
        <v>0.65</v>
      </c>
      <c r="D74" s="12">
        <v>4.6500000000000004</v>
      </c>
    </row>
    <row r="75" spans="1:4" ht="20" x14ac:dyDescent="0.2">
      <c r="A75" s="11" t="s">
        <v>200</v>
      </c>
      <c r="B75" s="15">
        <v>2.5960648148148149E-2</v>
      </c>
      <c r="C75" s="11">
        <v>0.65</v>
      </c>
      <c r="D75" s="12">
        <v>4.6500000000000004</v>
      </c>
    </row>
    <row r="76" spans="1:4" ht="20" x14ac:dyDescent="0.2">
      <c r="A76" s="11" t="s">
        <v>201</v>
      </c>
      <c r="B76" s="15">
        <v>3.4525462962962966E-2</v>
      </c>
      <c r="C76" s="11">
        <v>0.95</v>
      </c>
      <c r="D76" s="12">
        <v>4.95</v>
      </c>
    </row>
    <row r="77" spans="1:4" ht="20" x14ac:dyDescent="0.2">
      <c r="A77" s="11" t="s">
        <v>202</v>
      </c>
      <c r="B77" s="15">
        <v>2.417824074074074E-2</v>
      </c>
      <c r="C77" s="11">
        <v>0.55000000000000004</v>
      </c>
      <c r="D77" s="12">
        <v>4.55</v>
      </c>
    </row>
    <row r="78" spans="1:4" ht="20" x14ac:dyDescent="0.2">
      <c r="A78" s="11" t="s">
        <v>203</v>
      </c>
      <c r="B78" s="15">
        <v>2.2083333333333333E-2</v>
      </c>
      <c r="C78" s="11">
        <v>0.35</v>
      </c>
      <c r="D78" s="12">
        <v>4.3499999999999996</v>
      </c>
    </row>
    <row r="79" spans="1:4" ht="20" x14ac:dyDescent="0.2">
      <c r="A79" s="11" t="s">
        <v>204</v>
      </c>
      <c r="B79" s="15">
        <v>3.107638888888889E-2</v>
      </c>
      <c r="C79" s="11">
        <v>0.5</v>
      </c>
      <c r="D79" s="12">
        <v>4.5</v>
      </c>
    </row>
    <row r="80" spans="1:4" ht="20" x14ac:dyDescent="0.2">
      <c r="A80" s="11" t="s">
        <v>205</v>
      </c>
      <c r="B80" s="15">
        <v>2.5277777777777777E-2</v>
      </c>
      <c r="C80" s="11">
        <v>0.9</v>
      </c>
      <c r="D80" s="12">
        <v>4.9000000000000004</v>
      </c>
    </row>
    <row r="81" spans="1:4" ht="20" x14ac:dyDescent="0.2">
      <c r="A81" s="11" t="s">
        <v>206</v>
      </c>
      <c r="B81" s="15">
        <v>3.7534722222222219E-2</v>
      </c>
      <c r="C81" s="11">
        <v>1.2</v>
      </c>
      <c r="D81" s="12">
        <v>5.2</v>
      </c>
    </row>
    <row r="82" spans="1:4" ht="20" x14ac:dyDescent="0.2">
      <c r="A82" s="11" t="s">
        <v>207</v>
      </c>
      <c r="B82" s="15">
        <v>2.2476851851851852E-2</v>
      </c>
      <c r="C82" s="11">
        <v>0.8</v>
      </c>
      <c r="D82" s="12">
        <v>4.8</v>
      </c>
    </row>
    <row r="83" spans="1:4" ht="20" x14ac:dyDescent="0.2">
      <c r="A83" s="11" t="s">
        <v>208</v>
      </c>
      <c r="B83" s="15">
        <v>3.5590277777777776E-2</v>
      </c>
      <c r="C83" s="11">
        <v>0.7</v>
      </c>
      <c r="D83" s="12">
        <v>4.7</v>
      </c>
    </row>
    <row r="84" spans="1:4" ht="20" x14ac:dyDescent="0.2">
      <c r="A84" s="11" t="s">
        <v>209</v>
      </c>
      <c r="B84" s="15">
        <v>4.614583333333333E-2</v>
      </c>
      <c r="C84" s="11">
        <v>0.6</v>
      </c>
      <c r="D84" s="12">
        <v>4.5999999999999996</v>
      </c>
    </row>
    <row r="85" spans="1:4" ht="20" x14ac:dyDescent="0.2">
      <c r="A85" s="11" t="s">
        <v>210</v>
      </c>
      <c r="B85" s="15">
        <v>2.3761574074074074E-2</v>
      </c>
      <c r="C85" s="11">
        <v>0.4</v>
      </c>
      <c r="D85" s="12">
        <v>4.4000000000000004</v>
      </c>
    </row>
    <row r="86" spans="1:4" ht="20" x14ac:dyDescent="0.2">
      <c r="A86" s="11" t="s">
        <v>211</v>
      </c>
      <c r="B86" s="15">
        <v>3.4490740740740738E-2</v>
      </c>
      <c r="C86" s="11">
        <v>1.2</v>
      </c>
      <c r="D86" s="12">
        <v>5.2</v>
      </c>
    </row>
    <row r="87" spans="1:4" ht="20" x14ac:dyDescent="0.2">
      <c r="A87" s="11" t="s">
        <v>212</v>
      </c>
      <c r="B87" s="15">
        <v>4.5752314814814815E-2</v>
      </c>
      <c r="C87" s="11">
        <v>0.7</v>
      </c>
      <c r="D87" s="12">
        <v>4.7</v>
      </c>
    </row>
    <row r="88" spans="1:4" ht="20" x14ac:dyDescent="0.2">
      <c r="A88" s="11" t="s">
        <v>213</v>
      </c>
      <c r="B88" s="15">
        <v>2.4456018518518519E-2</v>
      </c>
      <c r="C88" s="11">
        <v>1.4</v>
      </c>
      <c r="D88" s="12">
        <v>5.4</v>
      </c>
    </row>
    <row r="89" spans="1:4" ht="20" x14ac:dyDescent="0.2">
      <c r="A89" s="11" t="s">
        <v>214</v>
      </c>
      <c r="B89" s="15">
        <v>2.6504629629629628E-2</v>
      </c>
      <c r="C89" s="11">
        <v>1.1499999999999999</v>
      </c>
      <c r="D89" s="12">
        <v>5.15</v>
      </c>
    </row>
    <row r="90" spans="1:4" ht="20" x14ac:dyDescent="0.2">
      <c r="A90" s="11" t="s">
        <v>215</v>
      </c>
      <c r="B90" s="15">
        <v>3.201388888888889E-2</v>
      </c>
      <c r="C90" s="11">
        <v>0.9</v>
      </c>
      <c r="D90" s="12">
        <v>4.9000000000000004</v>
      </c>
    </row>
    <row r="91" spans="1:4" ht="20" x14ac:dyDescent="0.2">
      <c r="A91" s="11" t="s">
        <v>216</v>
      </c>
      <c r="B91" s="15">
        <v>2.5925925925925925E-2</v>
      </c>
      <c r="C91" s="11">
        <v>0.45</v>
      </c>
      <c r="D91" s="12">
        <v>4.45</v>
      </c>
    </row>
    <row r="92" spans="1:4" ht="20" x14ac:dyDescent="0.2">
      <c r="A92" s="11" t="s">
        <v>217</v>
      </c>
      <c r="B92" s="15">
        <v>4.3657407407407409E-2</v>
      </c>
      <c r="C92" s="11">
        <v>0.3</v>
      </c>
      <c r="D92" s="12">
        <v>4.3</v>
      </c>
    </row>
    <row r="93" spans="1:4" ht="20" x14ac:dyDescent="0.2">
      <c r="A93" s="11" t="s">
        <v>218</v>
      </c>
      <c r="B93" s="15">
        <v>2.2812499999999999E-2</v>
      </c>
      <c r="C93" s="11">
        <v>0.6</v>
      </c>
      <c r="D93" s="12">
        <v>4.5999999999999996</v>
      </c>
    </row>
    <row r="94" spans="1:4" ht="20" x14ac:dyDescent="0.2">
      <c r="A94" s="11" t="s">
        <v>219</v>
      </c>
      <c r="B94" s="15">
        <v>2.074074074074074E-2</v>
      </c>
      <c r="C94" s="11">
        <v>0.8</v>
      </c>
      <c r="D94" s="12">
        <v>4.8</v>
      </c>
    </row>
    <row r="95" spans="1:4" ht="20" x14ac:dyDescent="0.2">
      <c r="A95" s="11" t="s">
        <v>220</v>
      </c>
      <c r="B95" s="15">
        <v>2.4143518518518519E-2</v>
      </c>
      <c r="C95" s="11">
        <v>0.95</v>
      </c>
      <c r="D95" s="12">
        <v>4.95</v>
      </c>
    </row>
    <row r="96" spans="1:4" ht="20" x14ac:dyDescent="0.2">
      <c r="A96" s="11" t="s">
        <v>221</v>
      </c>
      <c r="B96" s="15">
        <v>3.4513888888888886E-2</v>
      </c>
      <c r="C96" s="11">
        <v>0.6</v>
      </c>
      <c r="D96" s="12">
        <v>4.5999999999999996</v>
      </c>
    </row>
    <row r="97" spans="1:4" ht="20" x14ac:dyDescent="0.2">
      <c r="A97" s="11" t="s">
        <v>222</v>
      </c>
      <c r="B97" s="15">
        <v>2.855324074074074E-2</v>
      </c>
      <c r="C97" s="11">
        <v>0.75</v>
      </c>
      <c r="D97" s="12">
        <v>4.75</v>
      </c>
    </row>
    <row r="98" spans="1:4" ht="20" x14ac:dyDescent="0.2">
      <c r="A98" s="11" t="s">
        <v>223</v>
      </c>
      <c r="B98" s="15">
        <v>2.5462962962962962E-2</v>
      </c>
      <c r="C98" s="11">
        <v>1.2</v>
      </c>
      <c r="D98" s="12">
        <v>5.2</v>
      </c>
    </row>
    <row r="99" spans="1:4" ht="20" x14ac:dyDescent="0.2">
      <c r="A99" s="11" t="s">
        <v>224</v>
      </c>
      <c r="B99" s="15">
        <v>2.5798611111111112E-2</v>
      </c>
      <c r="C99" s="11">
        <v>0.5</v>
      </c>
      <c r="D99" s="12">
        <v>4.5</v>
      </c>
    </row>
    <row r="100" spans="1:4" ht="20" x14ac:dyDescent="0.2">
      <c r="A100" s="11" t="s">
        <v>225</v>
      </c>
      <c r="B100" s="15">
        <v>2.1759259259259259E-2</v>
      </c>
      <c r="C100" s="11">
        <v>1.25</v>
      </c>
      <c r="D100" s="12">
        <v>5.25</v>
      </c>
    </row>
    <row r="101" spans="1:4" ht="20" x14ac:dyDescent="0.2">
      <c r="A101" s="11" t="s">
        <v>226</v>
      </c>
      <c r="B101" s="15">
        <v>2.3229166666666665E-2</v>
      </c>
      <c r="C101" s="11">
        <v>0.7</v>
      </c>
      <c r="D101" s="12">
        <v>4.7</v>
      </c>
    </row>
    <row r="102" spans="1:4" ht="20" x14ac:dyDescent="0.2">
      <c r="A102" s="11" t="s">
        <v>227</v>
      </c>
      <c r="B102" s="15">
        <v>2.5138888888888888E-2</v>
      </c>
      <c r="C102" s="11">
        <v>0.6</v>
      </c>
      <c r="D102" s="12">
        <v>4.5999999999999996</v>
      </c>
    </row>
    <row r="103" spans="1:4" ht="20" x14ac:dyDescent="0.2">
      <c r="A103" s="11" t="s">
        <v>228</v>
      </c>
      <c r="B103" s="15">
        <v>3.0914351851851853E-2</v>
      </c>
      <c r="C103" s="11">
        <v>1.3</v>
      </c>
      <c r="D103" s="12">
        <v>5.3</v>
      </c>
    </row>
    <row r="104" spans="1:4" ht="20" x14ac:dyDescent="0.2">
      <c r="A104" s="11" t="s">
        <v>229</v>
      </c>
      <c r="B104" s="15">
        <v>4.0185185185185185E-2</v>
      </c>
      <c r="C104" s="11">
        <v>0.45</v>
      </c>
      <c r="D104" s="12">
        <v>4.45</v>
      </c>
    </row>
    <row r="105" spans="1:4" ht="20" x14ac:dyDescent="0.2">
      <c r="A105" s="11" t="s">
        <v>230</v>
      </c>
      <c r="B105" s="15">
        <v>2.4699074074074075E-2</v>
      </c>
      <c r="C105" s="11">
        <v>0.65</v>
      </c>
      <c r="D105" s="12">
        <v>4.6500000000000004</v>
      </c>
    </row>
    <row r="106" spans="1:4" ht="20" x14ac:dyDescent="0.2">
      <c r="A106" s="11" t="s">
        <v>231</v>
      </c>
      <c r="B106" s="15">
        <v>2.736111111111111E-2</v>
      </c>
      <c r="C106" s="11">
        <v>1.1499999999999999</v>
      </c>
      <c r="D106" s="12">
        <v>5.15</v>
      </c>
    </row>
    <row r="107" spans="1:4" ht="20" x14ac:dyDescent="0.2">
      <c r="A107" s="11" t="s">
        <v>232</v>
      </c>
      <c r="B107" s="15">
        <v>4.5925925925925926E-2</v>
      </c>
      <c r="C107" s="11">
        <v>0.4</v>
      </c>
      <c r="D107" s="12">
        <v>4.4000000000000004</v>
      </c>
    </row>
    <row r="108" spans="1:4" ht="20" x14ac:dyDescent="0.2">
      <c r="A108" s="11" t="s">
        <v>233</v>
      </c>
      <c r="B108" s="15">
        <v>2.224537037037037E-2</v>
      </c>
      <c r="C108" s="11">
        <v>1.35</v>
      </c>
      <c r="D108" s="12">
        <v>5.35</v>
      </c>
    </row>
    <row r="109" spans="1:4" ht="20" x14ac:dyDescent="0.2">
      <c r="A109" s="11" t="s">
        <v>234</v>
      </c>
      <c r="B109" s="15">
        <v>2.2060185185185186E-2</v>
      </c>
      <c r="C109" s="11">
        <v>0.55000000000000004</v>
      </c>
      <c r="D109" s="12">
        <v>4.55</v>
      </c>
    </row>
    <row r="110" spans="1:4" ht="20" x14ac:dyDescent="0.2">
      <c r="A110" s="11" t="s">
        <v>235</v>
      </c>
      <c r="B110" s="15">
        <v>3.125E-2</v>
      </c>
      <c r="C110" s="11">
        <v>0.65</v>
      </c>
      <c r="D110" s="12">
        <v>4.6500000000000004</v>
      </c>
    </row>
    <row r="111" spans="1:4" ht="20" x14ac:dyDescent="0.2">
      <c r="A111" s="11" t="s">
        <v>236</v>
      </c>
      <c r="B111" s="15">
        <v>3.152777777777778E-2</v>
      </c>
      <c r="C111" s="11">
        <v>0.35</v>
      </c>
      <c r="D111" s="12">
        <v>4.3499999999999996</v>
      </c>
    </row>
    <row r="112" spans="1:4" ht="20" x14ac:dyDescent="0.2">
      <c r="A112" s="11" t="s">
        <v>237</v>
      </c>
      <c r="B112" s="15">
        <v>2.4259259259259258E-2</v>
      </c>
      <c r="C112" s="11">
        <v>0.6</v>
      </c>
      <c r="D112" s="12">
        <v>4.5999999999999996</v>
      </c>
    </row>
    <row r="113" spans="1:4" ht="20" x14ac:dyDescent="0.2">
      <c r="A113" s="11" t="s">
        <v>238</v>
      </c>
      <c r="B113" s="15">
        <v>5.1655092592592593E-2</v>
      </c>
      <c r="C113" s="11">
        <v>0.8</v>
      </c>
      <c r="D113" s="12">
        <v>4.8</v>
      </c>
    </row>
    <row r="114" spans="1:4" ht="20" x14ac:dyDescent="0.2">
      <c r="A114" s="11" t="s">
        <v>239</v>
      </c>
      <c r="B114" s="15">
        <v>2.207175925925926E-2</v>
      </c>
      <c r="C114" s="11">
        <v>1.2</v>
      </c>
      <c r="D114" s="12">
        <v>5.2</v>
      </c>
    </row>
    <row r="115" spans="1:4" ht="20" x14ac:dyDescent="0.2">
      <c r="A115" s="11" t="s">
        <v>240</v>
      </c>
      <c r="B115" s="15">
        <v>3.0821759259259261E-2</v>
      </c>
      <c r="C115" s="11">
        <v>0.3</v>
      </c>
      <c r="D115" s="12">
        <v>4.3</v>
      </c>
    </row>
    <row r="116" spans="1:4" ht="20" x14ac:dyDescent="0.2">
      <c r="A116" s="11" t="s">
        <v>241</v>
      </c>
      <c r="B116" s="15">
        <v>2.3460648148148147E-2</v>
      </c>
      <c r="C116" s="11">
        <v>1</v>
      </c>
      <c r="D116" s="12">
        <v>5</v>
      </c>
    </row>
    <row r="117" spans="1:4" ht="20" x14ac:dyDescent="0.2">
      <c r="A117" s="11" t="s">
        <v>242</v>
      </c>
      <c r="B117" s="15">
        <v>3.1875000000000001E-2</v>
      </c>
      <c r="C117" s="11">
        <v>1.3</v>
      </c>
      <c r="D117" s="12">
        <v>5.3</v>
      </c>
    </row>
    <row r="118" spans="1:4" ht="20" x14ac:dyDescent="0.2">
      <c r="A118" s="11" t="s">
        <v>243</v>
      </c>
      <c r="B118" s="15">
        <v>2.2303240740740742E-2</v>
      </c>
      <c r="C118" s="11">
        <v>0.75</v>
      </c>
      <c r="D118" s="12">
        <v>4.75</v>
      </c>
    </row>
    <row r="119" spans="1:4" ht="20" x14ac:dyDescent="0.2">
      <c r="A119" s="11" t="s">
        <v>244</v>
      </c>
      <c r="B119" s="15">
        <v>2.3379629629629629E-2</v>
      </c>
      <c r="C119" s="11">
        <v>1.8</v>
      </c>
      <c r="D119" s="12">
        <v>5.8</v>
      </c>
    </row>
    <row r="120" spans="1:4" ht="20" x14ac:dyDescent="0.2">
      <c r="A120" s="11" t="s">
        <v>245</v>
      </c>
      <c r="B120" s="15">
        <v>2.4837962962962964E-2</v>
      </c>
      <c r="C120" s="11">
        <v>1.65</v>
      </c>
      <c r="D120" s="12">
        <v>5.65</v>
      </c>
    </row>
    <row r="121" spans="1:4" ht="20" x14ac:dyDescent="0.2">
      <c r="A121" s="11" t="s">
        <v>246</v>
      </c>
      <c r="B121" s="15">
        <v>2.4664351851851851E-2</v>
      </c>
      <c r="C121" s="11">
        <v>1.05</v>
      </c>
      <c r="D121" s="12">
        <v>5.05</v>
      </c>
    </row>
    <row r="122" spans="1:4" ht="20" x14ac:dyDescent="0.2">
      <c r="A122" s="11" t="s">
        <v>247</v>
      </c>
      <c r="B122" s="15">
        <v>2.0833333333333332E-2</v>
      </c>
      <c r="C122" s="11">
        <v>0.85</v>
      </c>
      <c r="D122" s="12">
        <v>4.8499999999999996</v>
      </c>
    </row>
    <row r="123" spans="1:4" ht="20" x14ac:dyDescent="0.2">
      <c r="A123" s="11" t="s">
        <v>248</v>
      </c>
      <c r="B123" s="15">
        <v>1.8935185185185187E-2</v>
      </c>
      <c r="C123" s="11">
        <v>1.5</v>
      </c>
      <c r="D123" s="12">
        <v>5.5</v>
      </c>
    </row>
    <row r="124" spans="1:4" ht="20" x14ac:dyDescent="0.2">
      <c r="A124" s="11" t="s">
        <v>249</v>
      </c>
      <c r="B124" s="15">
        <v>2.2337962962962962E-2</v>
      </c>
      <c r="C124" s="11">
        <v>1.5</v>
      </c>
      <c r="D124" s="12">
        <v>5.5</v>
      </c>
    </row>
    <row r="125" spans="1:4" ht="20" x14ac:dyDescent="0.2">
      <c r="A125" s="16" t="s">
        <v>250</v>
      </c>
      <c r="B125" s="15">
        <v>2.5868055555555554E-2</v>
      </c>
      <c r="C125" s="11">
        <v>1.3</v>
      </c>
      <c r="D125" s="12">
        <v>5.3</v>
      </c>
    </row>
    <row r="126" spans="1:4" ht="20" x14ac:dyDescent="0.2">
      <c r="A126" s="11" t="s">
        <v>251</v>
      </c>
      <c r="B126" s="15">
        <v>1.7303240740740741E-2</v>
      </c>
      <c r="C126" s="11">
        <v>0.55000000000000004</v>
      </c>
      <c r="D126" s="12">
        <v>4.55</v>
      </c>
    </row>
    <row r="127" spans="1:4" ht="20" x14ac:dyDescent="0.2">
      <c r="A127" s="11" t="s">
        <v>252</v>
      </c>
      <c r="B127" s="15">
        <v>2.1979166666666668E-2</v>
      </c>
      <c r="C127" s="11">
        <v>0.8</v>
      </c>
      <c r="D127" s="12">
        <v>4.8</v>
      </c>
    </row>
    <row r="128" spans="1:4" ht="20" x14ac:dyDescent="0.2">
      <c r="A128" s="11" t="s">
        <v>253</v>
      </c>
      <c r="B128" s="15">
        <v>1.9571759259259261E-2</v>
      </c>
      <c r="C128" s="11">
        <v>1.45</v>
      </c>
      <c r="D128" s="12">
        <v>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Base_Sheet</vt:lpstr>
      <vt:lpstr>Time_Payment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Wellman</dc:creator>
  <cp:lastModifiedBy>Varsha Hindupur</cp:lastModifiedBy>
  <dcterms:created xsi:type="dcterms:W3CDTF">2025-03-07T17:08:22Z</dcterms:created>
  <dcterms:modified xsi:type="dcterms:W3CDTF">2025-04-06T16:53:21Z</dcterms:modified>
</cp:coreProperties>
</file>