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veforlearning_books\jobs_varsha\Datascience\completed_assignments_15.oct.varsha\"/>
    </mc:Choice>
  </mc:AlternateContent>
  <bookViews>
    <workbookView xWindow="0" yWindow="0" windowWidth="20400" windowHeight="7650" tabRatio="757"/>
  </bookViews>
  <sheets>
    <sheet name="BTM Sales Data" sheetId="6" r:id="rId1"/>
    <sheet name="BTMfoodcourt Operating expenses" sheetId="1" r:id="rId2"/>
    <sheet name="profitPivot" sheetId="12" r:id="rId3"/>
    <sheet name="btm VS OTHER SHOPS MARKET" sheetId="8" r:id="rId4"/>
    <sheet name="PRICE COMPARE PIVOT" sheetId="14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/>
  <c r="F11" i="14"/>
  <c r="E6" i="8" l="1"/>
  <c r="E5" i="8"/>
  <c r="E4" i="8"/>
  <c r="E2" i="8"/>
  <c r="E3" i="8"/>
  <c r="E13" i="6" l="1"/>
  <c r="E5" i="6"/>
  <c r="E21" i="6" l="1"/>
  <c r="G7" i="1" s="1"/>
  <c r="H7" i="1" s="1"/>
  <c r="E17" i="6"/>
  <c r="E9" i="6"/>
  <c r="G3" i="1" s="1"/>
  <c r="H3" i="1" s="1"/>
  <c r="C2" i="6"/>
  <c r="B3" i="6" s="1"/>
  <c r="G6" i="1" l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<sst xmlns="http://schemas.openxmlformats.org/spreadsheetml/2006/main" count="90" uniqueCount="60">
  <si>
    <t>Month</t>
  </si>
  <si>
    <t xml:space="preserve">Rent </t>
  </si>
  <si>
    <t>Staff Sal</t>
  </si>
  <si>
    <t>Shop Electricity bill</t>
  </si>
  <si>
    <t>yes</t>
  </si>
  <si>
    <t>no</t>
  </si>
  <si>
    <t>Grand Total</t>
  </si>
  <si>
    <t>Week No</t>
  </si>
  <si>
    <t xml:space="preserve">End Date </t>
  </si>
  <si>
    <t>Start Date</t>
  </si>
  <si>
    <t>Amount(Sales)</t>
  </si>
  <si>
    <t>PS</t>
  </si>
  <si>
    <t>VR</t>
  </si>
  <si>
    <t>VN</t>
  </si>
  <si>
    <t>EB</t>
  </si>
  <si>
    <t>CK</t>
  </si>
  <si>
    <t>Others(taxes,misc etc)</t>
  </si>
  <si>
    <t>Jan (Week no-1 to4)</t>
  </si>
  <si>
    <t>FEB(Week 5 to 8)</t>
  </si>
  <si>
    <t>MAR (Week 9 to 12)</t>
  </si>
  <si>
    <t>APR( week 13 to  16)</t>
  </si>
  <si>
    <t>MAY( week 17  to 20)</t>
  </si>
  <si>
    <t>Monthly sales</t>
  </si>
  <si>
    <t>Monthly Sales</t>
  </si>
  <si>
    <t>Profit (Net sales- expenses)</t>
  </si>
  <si>
    <t>BTMFast FoodCentre</t>
  </si>
  <si>
    <t>SEATING AVAILABILITY</t>
  </si>
  <si>
    <t xml:space="preserve">CENTRE OPEN TIME </t>
  </si>
  <si>
    <t xml:space="preserve">CENTRE CLOSING TIME </t>
  </si>
  <si>
    <t>QUALITY OF FOOD</t>
  </si>
  <si>
    <t>SERVICE</t>
  </si>
  <si>
    <t>TAKE AWAY</t>
  </si>
  <si>
    <t>HOME DELIVERY</t>
  </si>
  <si>
    <t>COST OF PAN SANDWICH</t>
  </si>
  <si>
    <t>COST OF VEG ROLL</t>
  </si>
  <si>
    <t>COST OF EGG BHUJIA</t>
  </si>
  <si>
    <t>COST OF VEG NOODLES</t>
  </si>
  <si>
    <t>COST OF CHICKEN KEBAB</t>
  </si>
  <si>
    <t>YES</t>
  </si>
  <si>
    <t>competitor 1</t>
  </si>
  <si>
    <t>competitor 2</t>
  </si>
  <si>
    <t>competitor 3</t>
  </si>
  <si>
    <t>competitor 4</t>
  </si>
  <si>
    <t>shop name</t>
  </si>
  <si>
    <t>Sum of Monthly Sales</t>
  </si>
  <si>
    <t>Sum of Profit (Net sales- expenses)</t>
  </si>
  <si>
    <t xml:space="preserve">Month wise sales and Profit </t>
  </si>
  <si>
    <t>TOTAL FUNCTIONING HOURS</t>
  </si>
  <si>
    <t>excellent</t>
  </si>
  <si>
    <t>good</t>
  </si>
  <si>
    <t>average</t>
  </si>
  <si>
    <t>poor</t>
  </si>
  <si>
    <t>Cost of goods purchased</t>
  </si>
  <si>
    <t xml:space="preserve"> VEG ROLL COSt</t>
  </si>
  <si>
    <t>CHICKEN KEBAB COST</t>
  </si>
  <si>
    <t>VEG NOODLES COST</t>
  </si>
  <si>
    <t>EGG BHUJIA COST</t>
  </si>
  <si>
    <t xml:space="preserve"> PANER SANDWICH COST</t>
  </si>
  <si>
    <t>SHOPNAME</t>
  </si>
  <si>
    <t>Average cost of competitors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</si>
</sst>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₹&quot;\ #,##0.00;[Red]&quot;₹&quot;\ \-#,##0.00"/>
    <numFmt numFmtId="164" formatCode="&quot;₹&quot;\ #,##0.00"/>
    <numFmt numFmtId="165" formatCode="[$-10409]h\.mm\.ss\ AM/PM;@"/>
    <numFmt numFmtId="166" formatCode="[$-F400]h:mm:ss\ AM/PM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wise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'BTM Sales Data'!$D$1</c:f>
              <c:strCache>
                <c:ptCount val="1"/>
                <c:pt idx="0">
                  <c:v>Amount(Sales)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'BTM Sales Data'!$D$2:$D$21</c:f>
              <c:numCache>
                <c:formatCode>#,##0</c:formatCode>
                <c:ptCount val="20"/>
                <c:pt idx="0">
                  <c:v>42900</c:v>
                </c:pt>
                <c:pt idx="1">
                  <c:v>41000</c:v>
                </c:pt>
                <c:pt idx="2">
                  <c:v>39000</c:v>
                </c:pt>
                <c:pt idx="3">
                  <c:v>38000</c:v>
                </c:pt>
                <c:pt idx="4">
                  <c:v>30000</c:v>
                </c:pt>
                <c:pt idx="5">
                  <c:v>25000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12100</c:v>
                </c:pt>
                <c:pt idx="11">
                  <c:v>12000</c:v>
                </c:pt>
                <c:pt idx="12">
                  <c:v>8000</c:v>
                </c:pt>
                <c:pt idx="13">
                  <c:v>7000</c:v>
                </c:pt>
                <c:pt idx="14">
                  <c:v>5000</c:v>
                </c:pt>
                <c:pt idx="15">
                  <c:v>3500</c:v>
                </c:pt>
                <c:pt idx="16">
                  <c:v>3000</c:v>
                </c:pt>
                <c:pt idx="17">
                  <c:v>3200</c:v>
                </c:pt>
                <c:pt idx="18">
                  <c:v>2800</c:v>
                </c:pt>
                <c:pt idx="1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4-4040-9C45-88DDEE40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916432"/>
        <c:axId val="1180913936"/>
      </c:lineChart>
      <c:catAx>
        <c:axId val="11809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3936"/>
        <c:crosses val="autoZero"/>
        <c:auto val="1"/>
        <c:lblAlgn val="ctr"/>
        <c:lblOffset val="100"/>
        <c:noMultiLvlLbl val="0"/>
      </c:catAx>
      <c:valAx>
        <c:axId val="11809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sales</a:t>
            </a:r>
          </a:p>
        </c:rich>
      </c:tx>
      <c:layout>
        <c:manualLayout>
          <c:xMode val="edge"/>
          <c:yMode val="edge"/>
          <c:x val="0.3362707786526684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'BTM Sales Data'!$D$1</c:f>
              <c:strCache>
                <c:ptCount val="1"/>
                <c:pt idx="0">
                  <c:v>Amount(Sales)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Data'!$D$2:$D$21</c:f>
              <c:numCache>
                <c:formatCode>#,##0</c:formatCode>
                <c:ptCount val="20"/>
                <c:pt idx="0">
                  <c:v>42900</c:v>
                </c:pt>
                <c:pt idx="1">
                  <c:v>41000</c:v>
                </c:pt>
                <c:pt idx="2">
                  <c:v>39000</c:v>
                </c:pt>
                <c:pt idx="3">
                  <c:v>38000</c:v>
                </c:pt>
                <c:pt idx="4">
                  <c:v>30000</c:v>
                </c:pt>
                <c:pt idx="5">
                  <c:v>25000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12100</c:v>
                </c:pt>
                <c:pt idx="11">
                  <c:v>12000</c:v>
                </c:pt>
                <c:pt idx="12">
                  <c:v>8000</c:v>
                </c:pt>
                <c:pt idx="13">
                  <c:v>7000</c:v>
                </c:pt>
                <c:pt idx="14">
                  <c:v>5000</c:v>
                </c:pt>
                <c:pt idx="15">
                  <c:v>3500</c:v>
                </c:pt>
                <c:pt idx="16">
                  <c:v>3000</c:v>
                </c:pt>
                <c:pt idx="17">
                  <c:v>3200</c:v>
                </c:pt>
                <c:pt idx="18">
                  <c:v>2800</c:v>
                </c:pt>
                <c:pt idx="1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E-4B65-ABCC-E9FE161D8320}"/>
            </c:ext>
          </c:extLst>
        </c:ser>
        <c:ser>
          <c:idx val="1"/>
          <c:order val="1"/>
          <c:tx>
            <c:strRef>
              <c:f>'BTM Sales Data'!$E$1</c:f>
              <c:strCache>
                <c:ptCount val="1"/>
                <c:pt idx="0">
                  <c:v>Monthly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Data'!$E$2:$E$21</c:f>
              <c:numCache>
                <c:formatCode>General</c:formatCode>
                <c:ptCount val="20"/>
                <c:pt idx="3" formatCode="#,##0">
                  <c:v>160900</c:v>
                </c:pt>
                <c:pt idx="7" formatCode="#,##0">
                  <c:v>85000</c:v>
                </c:pt>
                <c:pt idx="11" formatCode="#,##0">
                  <c:v>54100</c:v>
                </c:pt>
                <c:pt idx="15" formatCode="#,##0">
                  <c:v>23500</c:v>
                </c:pt>
                <c:pt idx="19" formatCode="#,##0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E-4B65-ABCC-E9FE161D8320}"/>
            </c:ext>
          </c:extLst>
        </c:ser>
        <c:ser>
          <c:idx val="2"/>
          <c:order val="2"/>
          <c:tx>
            <c:strRef>
              <c:f>'BTM Sales Data'!$F$1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Data'!$F$2:$F$21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FE8E-4B65-ABCC-E9FE161D8320}"/>
            </c:ext>
          </c:extLst>
        </c:ser>
        <c:ser>
          <c:idx val="3"/>
          <c:order val="3"/>
          <c:tx>
            <c:strRef>
              <c:f>'BTM Sales Data'!$G$1</c:f>
              <c:strCache>
                <c:ptCount val="1"/>
                <c:pt idx="0">
                  <c:v>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Data'!$G$2:$G$21</c:f>
              <c:numCache>
                <c:formatCode>General</c:formatCode>
                <c:ptCount val="20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E-4B65-ABCC-E9FE161D8320}"/>
            </c:ext>
          </c:extLst>
        </c:ser>
        <c:ser>
          <c:idx val="4"/>
          <c:order val="4"/>
          <c:tx>
            <c:strRef>
              <c:f>'BTM Sales Data'!$H$1</c:f>
              <c:strCache>
                <c:ptCount val="1"/>
                <c:pt idx="0">
                  <c:v>VR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Data'!$H$2:$H$21</c:f>
              <c:numCache>
                <c:formatCode>General</c:formatCode>
                <c:ptCount val="20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E-4B65-ABCC-E9FE161D8320}"/>
            </c:ext>
          </c:extLst>
        </c:ser>
        <c:ser>
          <c:idx val="5"/>
          <c:order val="5"/>
          <c:tx>
            <c:strRef>
              <c:f>'BTM Sales Data'!$I$1</c:f>
              <c:strCache>
                <c:ptCount val="1"/>
                <c:pt idx="0">
                  <c:v>VN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Data'!$I$2:$I$21</c:f>
              <c:numCache>
                <c:formatCode>General</c:formatCode>
                <c:ptCount val="20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E-4B65-ABCC-E9FE161D8320}"/>
            </c:ext>
          </c:extLst>
        </c:ser>
        <c:ser>
          <c:idx val="6"/>
          <c:order val="6"/>
          <c:tx>
            <c:strRef>
              <c:f>'BTM Sales Data'!$J$1</c:f>
              <c:strCache>
                <c:ptCount val="1"/>
                <c:pt idx="0">
                  <c:v>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Data'!$J$2:$J$21</c:f>
              <c:numCache>
                <c:formatCode>General</c:formatCode>
                <c:ptCount val="20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E-4B65-ABCC-E9FE161D8320}"/>
            </c:ext>
          </c:extLst>
        </c:ser>
        <c:ser>
          <c:idx val="7"/>
          <c:order val="7"/>
          <c:tx>
            <c:strRef>
              <c:f>'BTM Sales Data'!$K$1</c:f>
              <c:strCache>
                <c:ptCount val="1"/>
                <c:pt idx="0">
                  <c:v>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'BTM Sales Data'!$A$2:$C$21</c:f>
              <c:multiLvlStrCache>
                <c:ptCount val="20"/>
                <c:lvl>
                  <c:pt idx="0">
                    <c:v>07-01-2022</c:v>
                  </c:pt>
                  <c:pt idx="1">
                    <c:v>14-01-2022</c:v>
                  </c:pt>
                  <c:pt idx="2">
                    <c:v>21-01-2022</c:v>
                  </c:pt>
                  <c:pt idx="3">
                    <c:v>28-01-2022</c:v>
                  </c:pt>
                  <c:pt idx="4">
                    <c:v>04-02-2022</c:v>
                  </c:pt>
                  <c:pt idx="5">
                    <c:v>11-02-2022</c:v>
                  </c:pt>
                  <c:pt idx="6">
                    <c:v>18-02-2022</c:v>
                  </c:pt>
                  <c:pt idx="7">
                    <c:v>25-02-2022</c:v>
                  </c:pt>
                  <c:pt idx="8">
                    <c:v>04-03-2022</c:v>
                  </c:pt>
                  <c:pt idx="9">
                    <c:v>11-03-2022</c:v>
                  </c:pt>
                  <c:pt idx="10">
                    <c:v>18-03-2022</c:v>
                  </c:pt>
                  <c:pt idx="11">
                    <c:v>25-03-2022</c:v>
                  </c:pt>
                  <c:pt idx="12">
                    <c:v>01-04-2022</c:v>
                  </c:pt>
                  <c:pt idx="13">
                    <c:v>08-04-2022</c:v>
                  </c:pt>
                  <c:pt idx="14">
                    <c:v>15-04-2022</c:v>
                  </c:pt>
                  <c:pt idx="15">
                    <c:v>22-04-2022</c:v>
                  </c:pt>
                  <c:pt idx="16">
                    <c:v>29-04-2022</c:v>
                  </c:pt>
                  <c:pt idx="17">
                    <c:v>06-05-2022</c:v>
                  </c:pt>
                  <c:pt idx="18">
                    <c:v>13-05-2022</c:v>
                  </c:pt>
                  <c:pt idx="19">
                    <c:v>20-05-2022</c:v>
                  </c:pt>
                </c:lvl>
                <c:lvl>
                  <c:pt idx="0">
                    <c:v>01-01-2022</c:v>
                  </c:pt>
                  <c:pt idx="1">
                    <c:v>08-01-2022</c:v>
                  </c:pt>
                  <c:pt idx="2">
                    <c:v>15-01-2022</c:v>
                  </c:pt>
                  <c:pt idx="3">
                    <c:v>22-01-2022</c:v>
                  </c:pt>
                  <c:pt idx="4">
                    <c:v>29-01-2022</c:v>
                  </c:pt>
                  <c:pt idx="5">
                    <c:v>05-02-2022</c:v>
                  </c:pt>
                  <c:pt idx="6">
                    <c:v>12-02-2022</c:v>
                  </c:pt>
                  <c:pt idx="7">
                    <c:v>19-02-2022</c:v>
                  </c:pt>
                  <c:pt idx="8">
                    <c:v>26-02-2022</c:v>
                  </c:pt>
                  <c:pt idx="9">
                    <c:v>05-03-2022</c:v>
                  </c:pt>
                  <c:pt idx="10">
                    <c:v>12-03-2022</c:v>
                  </c:pt>
                  <c:pt idx="11">
                    <c:v>19-03-2022</c:v>
                  </c:pt>
                  <c:pt idx="12">
                    <c:v>26-03-2022</c:v>
                  </c:pt>
                  <c:pt idx="13">
                    <c:v>02-04-2022</c:v>
                  </c:pt>
                  <c:pt idx="14">
                    <c:v>09-04-2022</c:v>
                  </c:pt>
                  <c:pt idx="15">
                    <c:v>16-04-2022</c:v>
                  </c:pt>
                  <c:pt idx="16">
                    <c:v>23-04-2022</c:v>
                  </c:pt>
                  <c:pt idx="17">
                    <c:v>30-04-2022</c:v>
                  </c:pt>
                  <c:pt idx="18">
                    <c:v>07-05-2022</c:v>
                  </c:pt>
                  <c:pt idx="19">
                    <c:v>14-05-2022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'BTM Sales Data'!$K$2:$K$21</c:f>
              <c:numCache>
                <c:formatCode>General</c:formatCode>
                <c:ptCount val="20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E-4B65-ABCC-E9FE161D83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23381452318457"/>
          <c:y val="0.19721055701370663"/>
          <c:w val="0.7897661854768154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'BTMfoodcourt Operating expenses'!$H$2</c:f>
              <c:strCache>
                <c:ptCount val="1"/>
                <c:pt idx="0">
                  <c:v>Profit (Net sales- expenses)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'BTMfoodcourt Operating expenses'!$H$3:$H$8</c:f>
              <c:numCache>
                <c:formatCode>"₹"\ #,##0.00</c:formatCode>
                <c:ptCount val="6"/>
                <c:pt idx="0">
                  <c:v>80900</c:v>
                </c:pt>
                <c:pt idx="1">
                  <c:v>10000</c:v>
                </c:pt>
                <c:pt idx="2">
                  <c:v>9100</c:v>
                </c:pt>
                <c:pt idx="3">
                  <c:v>-21500</c:v>
                </c:pt>
                <c:pt idx="4">
                  <c:v>-33500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B-484F-AA45-ED1A14CA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7184"/>
        <c:axId val="706088016"/>
      </c:lineChart>
      <c:catAx>
        <c:axId val="7060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88016"/>
        <c:crosses val="autoZero"/>
        <c:auto val="1"/>
        <c:lblAlgn val="ctr"/>
        <c:lblOffset val="100"/>
        <c:noMultiLvlLbl val="0"/>
      </c:catAx>
      <c:valAx>
        <c:axId val="706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[Version2btmshop.xlsx]PRICE COMPARE PIVOT!PivotTable11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86320768398762"/>
          <c:y val="0.12860892388451445"/>
          <c:w val="0.58726436806734628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COMPARE PIVOT'!$B$3</c:f>
              <c:strCache>
                <c:ptCount val="1"/>
                <c:pt idx="0">
                  <c:v>VEG NOODLES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COMPARE PIVOT'!$A$4:$A$9</c:f>
              <c:strCache>
                <c:ptCount val="5"/>
                <c:pt idx="0">
                  <c:v>BTMFast FoodCentre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'PRICE COMPARE PIVOT'!$B$4:$B$9</c:f>
              <c:numCache>
                <c:formatCode>General</c:formatCode>
                <c:ptCount val="5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8-42C8-97A3-BAAA294B986B}"/>
            </c:ext>
          </c:extLst>
        </c:ser>
        <c:ser>
          <c:idx val="1"/>
          <c:order val="1"/>
          <c:tx>
            <c:strRef>
              <c:f>'PRICE COMPARE PIVOT'!$C$3</c:f>
              <c:strCache>
                <c:ptCount val="1"/>
                <c:pt idx="0">
                  <c:v>EGG BHUJIA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COMPARE PIVOT'!$A$4:$A$9</c:f>
              <c:strCache>
                <c:ptCount val="5"/>
                <c:pt idx="0">
                  <c:v>BTMFast FoodCentre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'PRICE COMPARE PIVOT'!$C$4:$C$9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8-42C8-97A3-BAAA294B986B}"/>
            </c:ext>
          </c:extLst>
        </c:ser>
        <c:ser>
          <c:idx val="2"/>
          <c:order val="2"/>
          <c:tx>
            <c:strRef>
              <c:f>'PRICE COMPARE PIVOT'!$D$3</c:f>
              <c:strCache>
                <c:ptCount val="1"/>
                <c:pt idx="0">
                  <c:v> PANER SANDWICH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COMPARE PIVOT'!$A$4:$A$9</c:f>
              <c:strCache>
                <c:ptCount val="5"/>
                <c:pt idx="0">
                  <c:v>BTMFast FoodCentre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'PRICE COMPARE PIVOT'!$D$4:$D$9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8-42C8-97A3-BAAA294B986B}"/>
            </c:ext>
          </c:extLst>
        </c:ser>
        <c:ser>
          <c:idx val="3"/>
          <c:order val="3"/>
          <c:tx>
            <c:strRef>
              <c:f>'PRICE COMPARE PIVOT'!$E$3</c:f>
              <c:strCache>
                <c:ptCount val="1"/>
                <c:pt idx="0">
                  <c:v> VEG ROLL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 COMPARE PIVOT'!$A$4:$A$9</c:f>
              <c:strCache>
                <c:ptCount val="5"/>
                <c:pt idx="0">
                  <c:v>BTMFast FoodCentre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'PRICE COMPARE PIVOT'!$E$4:$E$9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8-42C8-97A3-BAAA294B986B}"/>
            </c:ext>
          </c:extLst>
        </c:ser>
        <c:ser>
          <c:idx val="4"/>
          <c:order val="4"/>
          <c:tx>
            <c:strRef>
              <c:f>'PRICE COMPARE PIVOT'!$F$3</c:f>
              <c:strCache>
                <c:ptCount val="1"/>
                <c:pt idx="0">
                  <c:v>CHICKEN KEBAB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 COMPARE PIVOT'!$A$4:$A$9</c:f>
              <c:strCache>
                <c:ptCount val="5"/>
                <c:pt idx="0">
                  <c:v>BTMFast FoodCentre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'PRICE COMPARE PIVOT'!$F$4:$F$9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8-42C8-97A3-BAAA294B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268112"/>
        <c:axId val="997267696"/>
      </c:barChart>
      <c:catAx>
        <c:axId val="9972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7696"/>
        <c:crosses val="autoZero"/>
        <c:auto val="1"/>
        <c:lblAlgn val="ctr"/>
        <c:lblOffset val="100"/>
        <c:noMultiLvlLbl val="0"/>
      </c:catAx>
      <c:valAx>
        <c:axId val="9972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47625</xdr:rowOff>
    </xdr:from>
    <xdr:to>
      <xdr:col>13</xdr:col>
      <xdr:colOff>295275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18</xdr:row>
      <xdr:rowOff>114300</xdr:rowOff>
    </xdr:from>
    <xdr:to>
      <xdr:col>13</xdr:col>
      <xdr:colOff>295275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2400300" y="0"/>
          <a:ext cx="31908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Expenses and other details of BTM Food</a:t>
          </a:r>
          <a:r>
            <a:rPr lang="en-IN" sz="1100" b="1" baseline="0"/>
            <a:t> court</a:t>
          </a:r>
          <a:endParaRPr lang="en-IN" sz="1100" b="1"/>
        </a:p>
      </xdr:txBody>
    </xdr:sp>
    <xdr:clientData/>
  </xdr:twoCellAnchor>
  <xdr:twoCellAnchor>
    <xdr:from>
      <xdr:col>2</xdr:col>
      <xdr:colOff>685800</xdr:colOff>
      <xdr:row>7</xdr:row>
      <xdr:rowOff>161925</xdr:rowOff>
    </xdr:from>
    <xdr:to>
      <xdr:col>6</xdr:col>
      <xdr:colOff>333375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1</xdr:row>
      <xdr:rowOff>104775</xdr:rowOff>
    </xdr:from>
    <xdr:to>
      <xdr:col>8</xdr:col>
      <xdr:colOff>1076324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 Krishna" refreshedDate="44845.46682858796" createdVersion="6" refreshedVersion="6" minRefreshableVersion="3" recordCount="5">
  <cacheSource type="worksheet">
    <worksheetSource ref="A2:H7" sheet="BTMfoodcourt Operating expenses"/>
  </cacheSource>
  <cacheFields count="8">
    <cacheField name="Month" numFmtId="0">
      <sharedItems count="5">
        <s v="Jan (Week no-1 to4)"/>
        <s v="FEB(Week 5 to 8)"/>
        <s v="MAR (Week 9 to 12)"/>
        <s v="APR( week 13 to  16)"/>
        <s v="MAY( week 17  to 20)"/>
      </sharedItems>
    </cacheField>
    <cacheField name="Rent " numFmtId="0">
      <sharedItems containsSemiMixedTypes="0" containsString="0" containsNumber="1" containsInteger="1" minValue="14000" maxValue="14000"/>
    </cacheField>
    <cacheField name="Staff Sal" numFmtId="164">
      <sharedItems containsSemiMixedTypes="0" containsString="0" containsNumber="1" containsInteger="1" minValue="20000" maxValue="20000"/>
    </cacheField>
    <cacheField name="Shop Electricity bill" numFmtId="164">
      <sharedItems containsSemiMixedTypes="0" containsString="0" containsNumber="1" containsInteger="1" minValue="2000" maxValue="2000"/>
    </cacheField>
    <cacheField name="Food and Beverage costs" numFmtId="164">
      <sharedItems containsSemiMixedTypes="0" containsString="0" containsNumber="1" containsInteger="1" minValue="8000" maxValue="43000"/>
    </cacheField>
    <cacheField name="Others(taxes,misc etc)" numFmtId="164">
      <sharedItems containsSemiMixedTypes="0" containsString="0" containsNumber="1" containsInteger="1" minValue="1000" maxValue="1000"/>
    </cacheField>
    <cacheField name="Monthly Sales" numFmtId="164">
      <sharedItems containsSemiMixedTypes="0" containsString="0" containsNumber="1" containsInteger="1" minValue="11500" maxValue="160900" count="5">
        <n v="160900"/>
        <n v="85000"/>
        <n v="54100"/>
        <n v="23500"/>
        <n v="11500"/>
      </sharedItems>
    </cacheField>
    <cacheField name="Profit (Net sales- expenses)" numFmtId="164">
      <sharedItems containsSemiMixedTypes="0" containsString="0" containsNumber="1" containsInteger="1" minValue="-35500" maxValue="80900" count="5">
        <n v="80900"/>
        <n v="10000"/>
        <n v="9100"/>
        <n v="-23500"/>
        <n v="-35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iva Krishna" refreshedDate="44845.710650694447" createdVersion="6" refreshedVersion="6" minRefreshableVersion="3" recordCount="5">
  <cacheSource type="worksheet">
    <worksheetSource ref="A1:N6" sheet="btm VS OTHER SHOPS MARKET"/>
  </cacheSource>
  <cacheFields count="14">
    <cacheField name="shop name" numFmtId="0">
      <sharedItems count="5">
        <s v="BTMFast FoodCentre"/>
        <s v="competitor 1"/>
        <s v="competitor 2"/>
        <s v="competitor 3"/>
        <s v="competitor 4"/>
      </sharedItems>
    </cacheField>
    <cacheField name="SEATING AVAILABILITY" numFmtId="0">
      <sharedItems/>
    </cacheField>
    <cacheField name="CENTRE OPEN TIME " numFmtId="166">
      <sharedItems containsSemiMixedTypes="0" containsNonDate="0" containsDate="1" containsString="0" minDate="1899-12-30T16:30:00" maxDate="1899-12-30T18:00:00"/>
    </cacheField>
    <cacheField name="CENTRE CLOSING TIME " numFmtId="166">
      <sharedItems containsSemiMixedTypes="0" containsNonDate="0" containsDate="1" containsString="0" minDate="1899-12-30T22:30:00" maxDate="1899-12-30T23:30:00"/>
    </cacheField>
    <cacheField name="TOTAL FUNCTIONING HOURS" numFmtId="165">
      <sharedItems/>
    </cacheField>
    <cacheField name="QUALITY OF FOOD" numFmtId="0">
      <sharedItems/>
    </cacheField>
    <cacheField name="SERVICE" numFmtId="0">
      <sharedItems/>
    </cacheField>
    <cacheField name="TAKE AWAY" numFmtId="0">
      <sharedItems/>
    </cacheField>
    <cacheField name="HOME DELIVERY" numFmtId="0">
      <sharedItems/>
    </cacheField>
    <cacheField name="COST OF PAN SANDWICH" numFmtId="0">
      <sharedItems containsSemiMixedTypes="0" containsString="0" containsNumber="1" containsInteger="1" minValue="80" maxValue="100" count="5">
        <n v="100"/>
        <n v="90"/>
        <n v="80"/>
        <n v="85"/>
        <n v="95"/>
      </sharedItems>
    </cacheField>
    <cacheField name="COST OF VEG ROLL" numFmtId="0">
      <sharedItems containsSemiMixedTypes="0" containsString="0" containsNumber="1" containsInteger="1" minValue="80" maxValue="100" count="4">
        <n v="100"/>
        <n v="80"/>
        <n v="85"/>
        <n v="90"/>
      </sharedItems>
    </cacheField>
    <cacheField name="COST OF EGG BHUJIA" numFmtId="0">
      <sharedItems containsSemiMixedTypes="0" containsString="0" containsNumber="1" containsInteger="1" minValue="80" maxValue="120" count="4">
        <n v="120"/>
        <n v="100"/>
        <n v="90"/>
        <n v="80"/>
      </sharedItems>
    </cacheField>
    <cacheField name="COST OF VEG NOODLES" numFmtId="0">
      <sharedItems containsSemiMixedTypes="0" containsString="0" containsNumber="1" containsInteger="1" minValue="90" maxValue="110" count="4">
        <n v="110"/>
        <n v="100"/>
        <n v="90"/>
        <n v="95"/>
      </sharedItems>
    </cacheField>
    <cacheField name="COST OF CHICKEN KEBAB" numFmtId="0">
      <sharedItems containsSemiMixedTypes="0" containsString="0" containsNumber="1" containsInteger="1" minValue="90" maxValue="120" count="4">
        <n v="120"/>
        <n v="100"/>
        <n v="90"/>
        <n v="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4000"/>
    <n v="20000"/>
    <n v="2000"/>
    <n v="43000"/>
    <n v="1000"/>
    <x v="0"/>
    <x v="0"/>
  </r>
  <r>
    <x v="1"/>
    <n v="14000"/>
    <n v="20000"/>
    <n v="2000"/>
    <n v="38000"/>
    <n v="1000"/>
    <x v="1"/>
    <x v="1"/>
  </r>
  <r>
    <x v="2"/>
    <n v="14000"/>
    <n v="20000"/>
    <n v="2000"/>
    <n v="8000"/>
    <n v="1000"/>
    <x v="2"/>
    <x v="2"/>
  </r>
  <r>
    <x v="3"/>
    <n v="14000"/>
    <n v="20000"/>
    <n v="2000"/>
    <n v="10000"/>
    <n v="1000"/>
    <x v="3"/>
    <x v="3"/>
  </r>
  <r>
    <x v="4"/>
    <n v="14000"/>
    <n v="20000"/>
    <n v="2000"/>
    <n v="10000"/>
    <n v="1000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s v="YES"/>
    <d v="1899-12-30T17:30:00"/>
    <d v="1899-12-30T22:30:00"/>
    <s v="5:00"/>
    <s v="excellent"/>
    <s v="good"/>
    <s v="yes"/>
    <s v="no"/>
    <x v="0"/>
    <x v="0"/>
    <x v="0"/>
    <x v="0"/>
    <x v="0"/>
  </r>
  <r>
    <x v="1"/>
    <s v="YES"/>
    <d v="1899-12-30T18:00:00"/>
    <d v="1899-12-30T23:30:00"/>
    <s v="5:30"/>
    <s v="good"/>
    <s v="poor"/>
    <s v="yes"/>
    <s v="yes"/>
    <x v="1"/>
    <x v="1"/>
    <x v="1"/>
    <x v="1"/>
    <x v="1"/>
  </r>
  <r>
    <x v="2"/>
    <s v="YES"/>
    <d v="1899-12-30T16:30:00"/>
    <d v="1899-12-30T22:30:00"/>
    <s v="6:00"/>
    <s v="excellent"/>
    <s v="good"/>
    <s v="yes"/>
    <s v="yes"/>
    <x v="2"/>
    <x v="2"/>
    <x v="1"/>
    <x v="2"/>
    <x v="1"/>
  </r>
  <r>
    <x v="3"/>
    <s v="no"/>
    <d v="1899-12-30T17:30:00"/>
    <d v="1899-12-30T22:30:00"/>
    <s v="5:00"/>
    <s v="average"/>
    <s v="good"/>
    <s v="yes"/>
    <s v="yes"/>
    <x v="3"/>
    <x v="3"/>
    <x v="2"/>
    <x v="1"/>
    <x v="2"/>
  </r>
  <r>
    <x v="4"/>
    <s v="YES"/>
    <d v="1899-12-30T17:00:00"/>
    <d v="1899-12-30T22:30:00"/>
    <s v="5:30"/>
    <s v="poor"/>
    <s v="good"/>
    <s v="no"/>
    <s v="yes"/>
    <x v="4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">
  <location ref="A3:C9" firstHeaderRow="0" firstDataRow="1" firstDataCol="1"/>
  <pivotFields count="8"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>
      <items count="6">
        <item x="4"/>
        <item x="3"/>
        <item x="2"/>
        <item x="1"/>
        <item x="0"/>
        <item t="default"/>
      </items>
    </pivotField>
    <pivotField dataField="1" numFmtId="164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 v="2"/>
    </i>
    <i>
      <x v="3"/>
    </i>
    <i>
      <x v="1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Sales" fld="6" baseField="0" baseItem="0"/>
    <dataField name="Sum of Profit (Net sales- expenses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HOPNAME">
  <location ref="A3:F9" firstHeaderRow="0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166" showAll="0"/>
    <pivotField numFmtId="166" showAll="0"/>
    <pivotField showAll="0"/>
    <pivotField showAll="0"/>
    <pivotField showAll="0"/>
    <pivotField showAll="0"/>
    <pivotField showAll="0"/>
    <pivotField dataField="1" showAll="0">
      <items count="6">
        <item x="2"/>
        <item x="3"/>
        <item x="1"/>
        <item x="4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  <pivotField dataField="1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EG NOODLES COST" fld="12" baseField="0" baseItem="0"/>
    <dataField name="EGG BHUJIA COST" fld="11" baseField="0" baseItem="0"/>
    <dataField name=" PANER SANDWICH COST" fld="9" baseField="0" baseItem="0"/>
    <dataField name=" VEG ROLL COSt" fld="10" baseField="0" baseItem="0"/>
    <dataField name="CHICKEN KEBAB COST" fld="13" baseField="0" baseItem="0"/>
  </dataFields>
  <chartFormats count="5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3" workbookViewId="0">
      <selection activeCell="O3" sqref="O3"/>
    </sheetView>
  </sheetViews>
  <sheetFormatPr defaultRowHeight="15" x14ac:dyDescent="0.25"/>
  <cols>
    <col min="2" max="2" width="22.7109375" customWidth="1"/>
    <col min="3" max="3" width="13.5703125" customWidth="1"/>
    <col min="4" max="4" width="15.5703125" customWidth="1"/>
    <col min="5" max="5" width="13.42578125" customWidth="1"/>
  </cols>
  <sheetData>
    <row r="1" spans="1:11" x14ac:dyDescent="0.25">
      <c r="A1" t="s">
        <v>7</v>
      </c>
      <c r="B1" s="5" t="s">
        <v>9</v>
      </c>
      <c r="C1" s="5" t="s">
        <v>8</v>
      </c>
      <c r="D1" t="s">
        <v>10</v>
      </c>
      <c r="E1" t="s">
        <v>22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1</v>
      </c>
      <c r="B2" s="6">
        <v>44562</v>
      </c>
      <c r="C2" s="6">
        <f>B2+6</f>
        <v>44568</v>
      </c>
      <c r="D2" s="7">
        <v>42900</v>
      </c>
      <c r="G2">
        <v>50</v>
      </c>
      <c r="H2">
        <v>50</v>
      </c>
      <c r="I2">
        <v>100</v>
      </c>
      <c r="J2">
        <v>100</v>
      </c>
      <c r="K2">
        <v>100</v>
      </c>
    </row>
    <row r="3" spans="1:11" x14ac:dyDescent="0.25">
      <c r="A3">
        <v>2</v>
      </c>
      <c r="B3" s="6">
        <f>C2+1</f>
        <v>44569</v>
      </c>
      <c r="C3" s="6">
        <v>44575</v>
      </c>
      <c r="D3" s="7">
        <v>41000</v>
      </c>
    </row>
    <row r="4" spans="1:11" x14ac:dyDescent="0.25">
      <c r="A4">
        <v>3</v>
      </c>
      <c r="B4" s="6">
        <v>44576</v>
      </c>
      <c r="C4" s="6">
        <v>44582</v>
      </c>
      <c r="D4" s="7">
        <v>39000</v>
      </c>
    </row>
    <row r="5" spans="1:11" x14ac:dyDescent="0.25">
      <c r="A5">
        <v>4</v>
      </c>
      <c r="B5" s="6">
        <v>44583</v>
      </c>
      <c r="C5" s="6">
        <v>44589</v>
      </c>
      <c r="D5" s="7">
        <v>38000</v>
      </c>
      <c r="E5" s="7">
        <f>D2+D3+D4+D5</f>
        <v>160900</v>
      </c>
    </row>
    <row r="6" spans="1:11" x14ac:dyDescent="0.25">
      <c r="A6">
        <v>5</v>
      </c>
      <c r="B6" s="6">
        <v>44590</v>
      </c>
      <c r="C6" s="6">
        <v>44596</v>
      </c>
      <c r="D6" s="7">
        <v>30000</v>
      </c>
    </row>
    <row r="7" spans="1:11" x14ac:dyDescent="0.25">
      <c r="A7">
        <v>6</v>
      </c>
      <c r="B7" s="6">
        <v>44597</v>
      </c>
      <c r="C7" s="6">
        <v>44603</v>
      </c>
      <c r="D7" s="7">
        <v>25000</v>
      </c>
    </row>
    <row r="8" spans="1:11" x14ac:dyDescent="0.25">
      <c r="A8">
        <v>7</v>
      </c>
      <c r="B8" s="6">
        <v>44604</v>
      </c>
      <c r="C8" s="6">
        <v>44610</v>
      </c>
      <c r="D8" s="7">
        <v>15000</v>
      </c>
    </row>
    <row r="9" spans="1:11" x14ac:dyDescent="0.25">
      <c r="A9">
        <v>8</v>
      </c>
      <c r="B9" s="6">
        <v>44611</v>
      </c>
      <c r="C9" s="6">
        <v>44617</v>
      </c>
      <c r="D9" s="7">
        <v>15000</v>
      </c>
      <c r="E9" s="7">
        <f>D6+D7+D8+D9</f>
        <v>85000</v>
      </c>
    </row>
    <row r="10" spans="1:11" x14ac:dyDescent="0.25">
      <c r="A10">
        <v>9</v>
      </c>
      <c r="B10" s="6">
        <v>44618</v>
      </c>
      <c r="C10" s="6">
        <v>44624</v>
      </c>
      <c r="D10" s="7">
        <v>15000</v>
      </c>
    </row>
    <row r="11" spans="1:11" x14ac:dyDescent="0.25">
      <c r="A11">
        <v>10</v>
      </c>
      <c r="B11" s="6">
        <v>44625</v>
      </c>
      <c r="C11" s="6">
        <v>44631</v>
      </c>
      <c r="D11" s="7">
        <v>15000</v>
      </c>
    </row>
    <row r="12" spans="1:11" x14ac:dyDescent="0.25">
      <c r="A12">
        <v>11</v>
      </c>
      <c r="B12" s="6">
        <v>44632</v>
      </c>
      <c r="C12" s="6">
        <v>44638</v>
      </c>
      <c r="D12" s="7">
        <v>12100</v>
      </c>
    </row>
    <row r="13" spans="1:11" x14ac:dyDescent="0.25">
      <c r="A13">
        <v>12</v>
      </c>
      <c r="B13" s="6">
        <v>44639</v>
      </c>
      <c r="C13" s="6">
        <v>44645</v>
      </c>
      <c r="D13" s="7">
        <v>12000</v>
      </c>
      <c r="E13" s="7">
        <f>D10+D11+D12+D13</f>
        <v>54100</v>
      </c>
    </row>
    <row r="14" spans="1:11" x14ac:dyDescent="0.25">
      <c r="A14">
        <v>13</v>
      </c>
      <c r="B14" s="6">
        <v>44646</v>
      </c>
      <c r="C14" s="6">
        <v>44652</v>
      </c>
      <c r="D14" s="7">
        <v>8000</v>
      </c>
    </row>
    <row r="15" spans="1:11" x14ac:dyDescent="0.25">
      <c r="A15">
        <v>14</v>
      </c>
      <c r="B15" s="6">
        <v>44653</v>
      </c>
      <c r="C15" s="6">
        <v>44659</v>
      </c>
      <c r="D15" s="7">
        <v>7000</v>
      </c>
    </row>
    <row r="16" spans="1:11" x14ac:dyDescent="0.25">
      <c r="A16">
        <v>15</v>
      </c>
      <c r="B16" s="6">
        <v>44660</v>
      </c>
      <c r="C16" s="6">
        <v>44666</v>
      </c>
      <c r="D16" s="7">
        <v>5000</v>
      </c>
    </row>
    <row r="17" spans="1:5" x14ac:dyDescent="0.25">
      <c r="A17">
        <v>16</v>
      </c>
      <c r="B17" s="6">
        <v>44667</v>
      </c>
      <c r="C17" s="6">
        <v>44673</v>
      </c>
      <c r="D17" s="7">
        <v>3500</v>
      </c>
      <c r="E17" s="7">
        <f>D14+D15+D16+D17</f>
        <v>23500</v>
      </c>
    </row>
    <row r="18" spans="1:5" x14ac:dyDescent="0.25">
      <c r="A18">
        <v>17</v>
      </c>
      <c r="B18" s="6">
        <v>44674</v>
      </c>
      <c r="C18" s="6">
        <v>44680</v>
      </c>
      <c r="D18" s="7">
        <v>3000</v>
      </c>
    </row>
    <row r="19" spans="1:5" x14ac:dyDescent="0.25">
      <c r="A19">
        <v>18</v>
      </c>
      <c r="B19" s="6">
        <v>44681</v>
      </c>
      <c r="C19" s="6">
        <v>44687</v>
      </c>
      <c r="D19" s="7">
        <v>3200</v>
      </c>
    </row>
    <row r="20" spans="1:5" x14ac:dyDescent="0.25">
      <c r="A20">
        <v>19</v>
      </c>
      <c r="B20" s="6">
        <v>44688</v>
      </c>
      <c r="C20" s="6">
        <v>44694</v>
      </c>
      <c r="D20" s="7">
        <v>2800</v>
      </c>
    </row>
    <row r="21" spans="1:5" x14ac:dyDescent="0.25">
      <c r="A21">
        <v>20</v>
      </c>
      <c r="B21" s="6">
        <v>44695</v>
      </c>
      <c r="C21" s="6">
        <v>44701</v>
      </c>
      <c r="D21" s="7">
        <v>2500</v>
      </c>
      <c r="E21" s="7">
        <f>D18+D19+D20+D21</f>
        <v>11500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Normal="100" workbookViewId="0">
      <selection activeCell="H15" sqref="H15"/>
    </sheetView>
  </sheetViews>
  <sheetFormatPr defaultRowHeight="15" x14ac:dyDescent="0.25"/>
  <cols>
    <col min="1" max="1" width="23.5703125" customWidth="1"/>
    <col min="2" max="2" width="11.42578125" bestFit="1" customWidth="1"/>
    <col min="3" max="3" width="10.7109375" bestFit="1" customWidth="1"/>
    <col min="4" max="4" width="18" customWidth="1"/>
    <col min="5" max="5" width="22.28515625" customWidth="1"/>
    <col min="6" max="6" width="21.5703125" customWidth="1"/>
    <col min="7" max="7" width="13.42578125" bestFit="1" customWidth="1"/>
    <col min="8" max="8" width="21.7109375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52</v>
      </c>
      <c r="F2" t="s">
        <v>16</v>
      </c>
      <c r="G2" t="s">
        <v>23</v>
      </c>
      <c r="H2" t="s">
        <v>24</v>
      </c>
    </row>
    <row r="3" spans="1:8" x14ac:dyDescent="0.25">
      <c r="A3" t="s">
        <v>17</v>
      </c>
      <c r="B3" s="1">
        <v>14000</v>
      </c>
      <c r="C3" s="1">
        <v>20000</v>
      </c>
      <c r="D3" s="1">
        <v>2000</v>
      </c>
      <c r="E3" s="1">
        <v>43000</v>
      </c>
      <c r="F3" s="1">
        <v>1000</v>
      </c>
      <c r="G3" s="1">
        <f>'BTM Sales Data'!E5</f>
        <v>160900</v>
      </c>
      <c r="H3" s="1">
        <f>G3-(B3+C3+D3+E3++F3)</f>
        <v>80900</v>
      </c>
    </row>
    <row r="4" spans="1:8" x14ac:dyDescent="0.25">
      <c r="A4" t="s">
        <v>18</v>
      </c>
      <c r="B4" s="1">
        <v>14000</v>
      </c>
      <c r="C4" s="1">
        <v>20000</v>
      </c>
      <c r="D4" s="1">
        <v>2000</v>
      </c>
      <c r="E4" s="1">
        <v>38000</v>
      </c>
      <c r="F4" s="1">
        <v>1000</v>
      </c>
      <c r="G4" s="1">
        <f>'BTM Sales Data'!E9</f>
        <v>85000</v>
      </c>
      <c r="H4" s="1">
        <f>G4-(B4+C4+D4+E4+F4)</f>
        <v>10000</v>
      </c>
    </row>
    <row r="5" spans="1:8" x14ac:dyDescent="0.25">
      <c r="A5" t="s">
        <v>19</v>
      </c>
      <c r="B5" s="1">
        <v>14000</v>
      </c>
      <c r="C5" s="1">
        <v>20000</v>
      </c>
      <c r="D5" s="1">
        <v>2000</v>
      </c>
      <c r="E5" s="1">
        <v>8000</v>
      </c>
      <c r="F5" s="1">
        <v>1000</v>
      </c>
      <c r="G5" s="1">
        <f>'BTM Sales Data'!E13</f>
        <v>54100</v>
      </c>
      <c r="H5" s="1">
        <f>G5-(B5+C5+D5+E5+F5)</f>
        <v>9100</v>
      </c>
    </row>
    <row r="6" spans="1:8" x14ac:dyDescent="0.25">
      <c r="A6" t="s">
        <v>20</v>
      </c>
      <c r="B6" s="8">
        <v>14000</v>
      </c>
      <c r="C6" s="1">
        <v>20000</v>
      </c>
      <c r="D6" s="1">
        <v>2000</v>
      </c>
      <c r="E6" s="1">
        <v>8000</v>
      </c>
      <c r="F6" s="1">
        <v>1000</v>
      </c>
      <c r="G6" s="1">
        <f>'BTM Sales Data'!E17</f>
        <v>23500</v>
      </c>
      <c r="H6" s="1">
        <f>G6-(B6+C6+D6+E6+F6)</f>
        <v>-21500</v>
      </c>
    </row>
    <row r="7" spans="1:8" x14ac:dyDescent="0.25">
      <c r="A7" t="s">
        <v>21</v>
      </c>
      <c r="B7" s="8">
        <v>14000</v>
      </c>
      <c r="C7" s="1">
        <v>20000</v>
      </c>
      <c r="D7" s="1">
        <v>2000</v>
      </c>
      <c r="E7" s="1">
        <v>8000</v>
      </c>
      <c r="F7" s="1">
        <v>1000</v>
      </c>
      <c r="G7" s="1">
        <f>'BTM Sales Data'!E21</f>
        <v>11500</v>
      </c>
      <c r="H7" s="1">
        <f>G7-(B7+C7+D7+E7+F7)</f>
        <v>-33500</v>
      </c>
    </row>
    <row r="8" spans="1:8" x14ac:dyDescent="0.25">
      <c r="B8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7" sqref="F17"/>
    </sheetView>
  </sheetViews>
  <sheetFormatPr defaultRowHeight="15" x14ac:dyDescent="0.25"/>
  <cols>
    <col min="1" max="1" width="19.5703125" customWidth="1"/>
    <col min="2" max="2" width="20.42578125" customWidth="1"/>
    <col min="3" max="3" width="32.85546875" customWidth="1"/>
    <col min="4" max="4" width="9.7109375" customWidth="1"/>
    <col min="5" max="6" width="10.7109375" customWidth="1"/>
    <col min="7" max="7" width="11.28515625" customWidth="1"/>
    <col min="8" max="8" width="10.7109375" customWidth="1"/>
    <col min="9" max="9" width="15.7109375" bestFit="1" customWidth="1"/>
    <col min="10" max="10" width="12.28515625" customWidth="1"/>
    <col min="11" max="11" width="17.42578125" bestFit="1" customWidth="1"/>
    <col min="12" max="12" width="11.28515625" bestFit="1" customWidth="1"/>
  </cols>
  <sheetData>
    <row r="1" spans="1:3" x14ac:dyDescent="0.25">
      <c r="B1" t="s">
        <v>46</v>
      </c>
    </row>
    <row r="3" spans="1:3" x14ac:dyDescent="0.25">
      <c r="A3" s="3" t="s">
        <v>0</v>
      </c>
      <c r="B3" t="s">
        <v>44</v>
      </c>
      <c r="C3" t="s">
        <v>45</v>
      </c>
    </row>
    <row r="4" spans="1:3" x14ac:dyDescent="0.25">
      <c r="A4" s="4" t="s">
        <v>17</v>
      </c>
      <c r="B4" s="2">
        <v>160900</v>
      </c>
      <c r="C4" s="2">
        <v>80900</v>
      </c>
    </row>
    <row r="5" spans="1:3" x14ac:dyDescent="0.25">
      <c r="A5" s="4" t="s">
        <v>18</v>
      </c>
      <c r="B5" s="2">
        <v>85000</v>
      </c>
      <c r="C5" s="2">
        <v>10000</v>
      </c>
    </row>
    <row r="6" spans="1:3" x14ac:dyDescent="0.25">
      <c r="A6" s="4" t="s">
        <v>19</v>
      </c>
      <c r="B6" s="2">
        <v>54100</v>
      </c>
      <c r="C6" s="2">
        <v>9100</v>
      </c>
    </row>
    <row r="7" spans="1:3" x14ac:dyDescent="0.25">
      <c r="A7" s="4" t="s">
        <v>20</v>
      </c>
      <c r="B7" s="2">
        <v>23500</v>
      </c>
      <c r="C7" s="2">
        <v>-23500</v>
      </c>
    </row>
    <row r="8" spans="1:3" x14ac:dyDescent="0.25">
      <c r="A8" s="4" t="s">
        <v>21</v>
      </c>
      <c r="B8" s="2">
        <v>11500</v>
      </c>
      <c r="C8" s="2">
        <v>-35500</v>
      </c>
    </row>
    <row r="9" spans="1:3" x14ac:dyDescent="0.25">
      <c r="A9" s="4" t="s">
        <v>6</v>
      </c>
      <c r="B9" s="2">
        <v>335000</v>
      </c>
      <c r="C9" s="2">
        <v>41000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E1" workbookViewId="0">
      <selection activeCell="J4" sqref="J4"/>
    </sheetView>
  </sheetViews>
  <sheetFormatPr defaultRowHeight="15" x14ac:dyDescent="0.25"/>
  <cols>
    <col min="1" max="1" width="24" customWidth="1"/>
    <col min="2" max="2" width="22" customWidth="1"/>
    <col min="3" max="3" width="18.140625" style="10" customWidth="1"/>
    <col min="4" max="4" width="20.140625" style="10" customWidth="1"/>
    <col min="5" max="5" width="26.140625" style="10" customWidth="1"/>
    <col min="6" max="6" width="17.7109375" customWidth="1"/>
    <col min="8" max="8" width="12" customWidth="1"/>
    <col min="9" max="9" width="15.5703125" customWidth="1"/>
    <col min="10" max="10" width="24.28515625" customWidth="1"/>
    <col min="11" max="11" width="17.42578125" customWidth="1"/>
    <col min="12" max="12" width="20.140625" customWidth="1"/>
    <col min="13" max="13" width="21.28515625" customWidth="1"/>
    <col min="14" max="14" width="11.85546875" customWidth="1"/>
  </cols>
  <sheetData>
    <row r="1" spans="1:14" x14ac:dyDescent="0.25">
      <c r="A1" t="s">
        <v>43</v>
      </c>
      <c r="B1" t="s">
        <v>26</v>
      </c>
      <c r="C1" s="10" t="s">
        <v>27</v>
      </c>
      <c r="D1" s="10" t="s">
        <v>28</v>
      </c>
      <c r="E1" s="10" t="s">
        <v>47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25">
      <c r="A2" t="s">
        <v>25</v>
      </c>
      <c r="B2" t="s">
        <v>38</v>
      </c>
      <c r="C2" s="10">
        <v>0.72916666666666663</v>
      </c>
      <c r="D2" s="10">
        <v>0.9375</v>
      </c>
      <c r="E2" s="9" t="str">
        <f>TEXT(D2-C2,"h:mm")</f>
        <v>5:00</v>
      </c>
      <c r="F2" t="s">
        <v>48</v>
      </c>
      <c r="G2" t="s">
        <v>49</v>
      </c>
      <c r="H2" t="s">
        <v>4</v>
      </c>
      <c r="I2" t="s">
        <v>5</v>
      </c>
      <c r="J2">
        <v>100</v>
      </c>
      <c r="K2">
        <v>100</v>
      </c>
      <c r="L2">
        <v>120</v>
      </c>
      <c r="M2">
        <v>110</v>
      </c>
      <c r="N2">
        <v>120</v>
      </c>
    </row>
    <row r="3" spans="1:14" x14ac:dyDescent="0.25">
      <c r="A3" t="s">
        <v>39</v>
      </c>
      <c r="B3" t="s">
        <v>4</v>
      </c>
      <c r="C3" s="10">
        <v>0.75</v>
      </c>
      <c r="D3" s="10">
        <v>0.97916666666666696</v>
      </c>
      <c r="E3" s="9" t="str">
        <f>TEXT(D3-C3,"h:mm")</f>
        <v>5:30</v>
      </c>
      <c r="F3" t="s">
        <v>49</v>
      </c>
      <c r="G3" t="s">
        <v>51</v>
      </c>
      <c r="H3" t="s">
        <v>4</v>
      </c>
      <c r="I3" t="s">
        <v>4</v>
      </c>
      <c r="J3">
        <v>90</v>
      </c>
      <c r="K3">
        <v>80</v>
      </c>
      <c r="L3">
        <v>100</v>
      </c>
      <c r="M3">
        <v>100</v>
      </c>
      <c r="N3">
        <v>100</v>
      </c>
    </row>
    <row r="4" spans="1:14" x14ac:dyDescent="0.25">
      <c r="A4" t="s">
        <v>40</v>
      </c>
      <c r="B4" t="s">
        <v>38</v>
      </c>
      <c r="C4" s="10">
        <v>0.6875</v>
      </c>
      <c r="D4" s="10">
        <v>0.9375</v>
      </c>
      <c r="E4" s="9" t="str">
        <f>TEXT(D4-C4,"h:mm")</f>
        <v>6:00</v>
      </c>
      <c r="F4" t="s">
        <v>48</v>
      </c>
      <c r="G4" t="s">
        <v>49</v>
      </c>
      <c r="H4" t="s">
        <v>4</v>
      </c>
      <c r="I4" t="s">
        <v>4</v>
      </c>
      <c r="J4">
        <v>80</v>
      </c>
      <c r="K4">
        <v>85</v>
      </c>
      <c r="L4">
        <v>100</v>
      </c>
      <c r="M4">
        <v>90</v>
      </c>
      <c r="N4">
        <v>100</v>
      </c>
    </row>
    <row r="5" spans="1:14" x14ac:dyDescent="0.25">
      <c r="A5" t="s">
        <v>41</v>
      </c>
      <c r="B5" t="s">
        <v>5</v>
      </c>
      <c r="C5" s="10">
        <v>0.72916666666666663</v>
      </c>
      <c r="D5" s="10">
        <v>0.9375</v>
      </c>
      <c r="E5" s="9" t="str">
        <f>TEXT(D5-C5,"h:mm")</f>
        <v>5:00</v>
      </c>
      <c r="F5" t="s">
        <v>50</v>
      </c>
      <c r="G5" t="s">
        <v>49</v>
      </c>
      <c r="H5" t="s">
        <v>4</v>
      </c>
      <c r="I5" t="s">
        <v>4</v>
      </c>
      <c r="J5">
        <v>85</v>
      </c>
      <c r="K5">
        <v>90</v>
      </c>
      <c r="L5">
        <v>90</v>
      </c>
      <c r="M5">
        <v>100</v>
      </c>
      <c r="N5">
        <v>90</v>
      </c>
    </row>
    <row r="6" spans="1:14" x14ac:dyDescent="0.25">
      <c r="A6" t="s">
        <v>42</v>
      </c>
      <c r="B6" t="s">
        <v>4</v>
      </c>
      <c r="C6" s="10">
        <v>0.70833333333333337</v>
      </c>
      <c r="D6" s="10">
        <v>0.9375</v>
      </c>
      <c r="E6" s="9" t="str">
        <f>TEXT(D6-C6,"h:mm")</f>
        <v>5:30</v>
      </c>
      <c r="F6" t="s">
        <v>51</v>
      </c>
      <c r="G6" t="s">
        <v>49</v>
      </c>
      <c r="H6" t="s">
        <v>5</v>
      </c>
      <c r="I6" t="s">
        <v>4</v>
      </c>
      <c r="J6">
        <v>95</v>
      </c>
      <c r="K6">
        <v>90</v>
      </c>
      <c r="L6">
        <v>80</v>
      </c>
      <c r="M6">
        <v>95</v>
      </c>
      <c r="N6">
        <v>110</v>
      </c>
    </row>
    <row r="8" spans="1:14" x14ac:dyDescent="0.25">
      <c r="A8" s="10"/>
      <c r="D8" s="9"/>
      <c r="E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17" sqref="C17"/>
    </sheetView>
  </sheetViews>
  <sheetFormatPr defaultRowHeight="15" x14ac:dyDescent="0.25"/>
  <cols>
    <col min="1" max="1" width="23.7109375" customWidth="1"/>
    <col min="2" max="2" width="18.85546875" customWidth="1"/>
    <col min="3" max="3" width="16.85546875" customWidth="1"/>
    <col min="4" max="4" width="23.28515625" customWidth="1"/>
    <col min="5" max="5" width="14.7109375" customWidth="1"/>
    <col min="6" max="6" width="20.140625" customWidth="1"/>
    <col min="7" max="7" width="26.7109375" customWidth="1"/>
    <col min="8" max="8" width="30.42578125" customWidth="1"/>
    <col min="9" max="9" width="30" customWidth="1"/>
    <col min="10" max="10" width="28.5703125" customWidth="1"/>
    <col min="11" max="11" width="26.7109375" customWidth="1"/>
    <col min="12" max="12" width="30.42578125" customWidth="1"/>
    <col min="13" max="13" width="30" customWidth="1"/>
    <col min="14" max="14" width="28.5703125" customWidth="1"/>
    <col min="15" max="15" width="26.7109375" customWidth="1"/>
    <col min="16" max="16" width="30.42578125" customWidth="1"/>
    <col min="17" max="17" width="30" customWidth="1"/>
    <col min="18" max="18" width="33.5703125" customWidth="1"/>
    <col min="19" max="19" width="31.7109375" customWidth="1"/>
    <col min="20" max="20" width="35.42578125" customWidth="1"/>
    <col min="21" max="21" width="35" customWidth="1"/>
    <col min="22" max="22" width="32.85546875" customWidth="1"/>
    <col min="23" max="23" width="28.5703125" customWidth="1"/>
    <col min="24" max="24" width="26.7109375" customWidth="1"/>
    <col min="25" max="25" width="30.42578125" customWidth="1"/>
    <col min="26" max="26" width="32.140625" customWidth="1"/>
    <col min="27" max="27" width="30.28515625" customWidth="1"/>
    <col min="28" max="28" width="34" customWidth="1"/>
    <col min="29" max="29" width="33.5703125" customWidth="1"/>
    <col min="30" max="30" width="31.7109375" customWidth="1"/>
    <col min="31" max="31" width="35.42578125" bestFit="1" customWidth="1"/>
  </cols>
  <sheetData>
    <row r="3" spans="1:6" x14ac:dyDescent="0.25">
      <c r="A3" s="3" t="s">
        <v>58</v>
      </c>
      <c r="B3" t="s">
        <v>55</v>
      </c>
      <c r="C3" t="s">
        <v>56</v>
      </c>
      <c r="D3" t="s">
        <v>57</v>
      </c>
      <c r="E3" t="s">
        <v>53</v>
      </c>
      <c r="F3" t="s">
        <v>54</v>
      </c>
    </row>
    <row r="4" spans="1:6" x14ac:dyDescent="0.25">
      <c r="A4" s="4" t="s">
        <v>25</v>
      </c>
      <c r="B4" s="2">
        <v>110</v>
      </c>
      <c r="C4" s="2">
        <v>120</v>
      </c>
      <c r="D4" s="2">
        <v>100</v>
      </c>
      <c r="E4" s="2">
        <v>100</v>
      </c>
      <c r="F4" s="2">
        <v>120</v>
      </c>
    </row>
    <row r="5" spans="1:6" x14ac:dyDescent="0.25">
      <c r="A5" s="4" t="s">
        <v>39</v>
      </c>
      <c r="B5" s="2">
        <v>100</v>
      </c>
      <c r="C5" s="2">
        <v>100</v>
      </c>
      <c r="D5" s="2">
        <v>90</v>
      </c>
      <c r="E5" s="2">
        <v>80</v>
      </c>
      <c r="F5" s="2">
        <v>100</v>
      </c>
    </row>
    <row r="6" spans="1:6" x14ac:dyDescent="0.25">
      <c r="A6" s="4" t="s">
        <v>40</v>
      </c>
      <c r="B6" s="2">
        <v>90</v>
      </c>
      <c r="C6" s="2">
        <v>100</v>
      </c>
      <c r="D6" s="2">
        <v>80</v>
      </c>
      <c r="E6" s="2">
        <v>85</v>
      </c>
      <c r="F6" s="2">
        <v>100</v>
      </c>
    </row>
    <row r="7" spans="1:6" x14ac:dyDescent="0.25">
      <c r="A7" s="4" t="s">
        <v>41</v>
      </c>
      <c r="B7" s="2">
        <v>100</v>
      </c>
      <c r="C7" s="2">
        <v>90</v>
      </c>
      <c r="D7" s="2">
        <v>85</v>
      </c>
      <c r="E7" s="2">
        <v>90</v>
      </c>
      <c r="F7" s="2">
        <v>90</v>
      </c>
    </row>
    <row r="8" spans="1:6" x14ac:dyDescent="0.25">
      <c r="A8" s="4" t="s">
        <v>42</v>
      </c>
      <c r="B8" s="2">
        <v>95</v>
      </c>
      <c r="C8" s="2">
        <v>80</v>
      </c>
      <c r="D8" s="2">
        <v>95</v>
      </c>
      <c r="E8" s="2">
        <v>90</v>
      </c>
      <c r="F8" s="2">
        <v>110</v>
      </c>
    </row>
    <row r="9" spans="1:6" x14ac:dyDescent="0.25">
      <c r="A9" s="4" t="s">
        <v>6</v>
      </c>
      <c r="B9" s="2">
        <v>495</v>
      </c>
      <c r="C9" s="2">
        <v>490</v>
      </c>
      <c r="D9" s="2">
        <v>450</v>
      </c>
      <c r="E9" s="2">
        <v>445</v>
      </c>
      <c r="F9" s="2">
        <v>520</v>
      </c>
    </row>
    <row r="11" spans="1:6" x14ac:dyDescent="0.25">
      <c r="A11" s="4" t="s">
        <v>59</v>
      </c>
      <c r="B11" s="12">
        <f>AVERAGE(B5:B8)</f>
        <v>96.25</v>
      </c>
      <c r="C11">
        <f>AVERAGE(C5:C8)</f>
        <v>92.5</v>
      </c>
      <c r="D11">
        <f>AVERAGE(D5:D8)</f>
        <v>87.5</v>
      </c>
      <c r="E11">
        <f>AVERAGE(E5:E8)</f>
        <v>86.25</v>
      </c>
      <c r="F11">
        <f>AVERAGE(F5:F8)</f>
        <v>100</v>
      </c>
    </row>
    <row r="13" spans="1:6" x14ac:dyDescent="0.25">
      <c r="B13" s="11"/>
    </row>
    <row r="14" spans="1:6" x14ac:dyDescent="0.25">
      <c r="C14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BTM Sales Data</vt:lpstr>
      <vt:lpstr>BTMfoodcourt Operating expenses</vt:lpstr>
      <vt:lpstr>profitPivot</vt:lpstr>
      <vt:lpstr>btm VS OTHER SHOPS MARKET</vt:lpstr>
      <vt:lpstr>PRICE COMPARE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Krishna</dc:creator>
  <cp:lastModifiedBy>Shiva Krishna</cp:lastModifiedBy>
  <dcterms:created xsi:type="dcterms:W3CDTF">2022-09-27T07:03:49Z</dcterms:created>
  <dcterms:modified xsi:type="dcterms:W3CDTF">2022-10-22T12:43:10Z</dcterms:modified>
</cp:coreProperties>
</file>