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workbookPr/>
  <mc:AlternateContent xmlns:mc="http://schemas.openxmlformats.org/markup-compatibility/2006">
    <mc:Choice Requires="x15">
      <x15ac:absPath xmlns:x15ac="http://schemas.microsoft.com/office/spreadsheetml/2010/11/ac" url="E:\2025\DECEMBER\GAUTHAM\"/>
    </mc:Choice>
  </mc:AlternateContent>
  <bookViews>
    <workbookView xWindow="0" yWindow="0" windowWidth="24000" windowHeight="9735" activeTab="1"/>
  </bookViews>
  <sheets>
    <sheet name="PI" sheetId="1" r:id="rId1"/>
    <sheet name="Window Order Summary" sheetId="5" r:id="rId2"/>
  </sheets>
  <definedNames>
    <definedName name="_xlnm._FilterDatabase" localSheetId="1" hidden="1">'Window Order Summary'!$A$2:$M$32</definedName>
    <definedName name="_xlnm.Print_Area" localSheetId="0">PI!$A$1:$F$31</definedName>
    <definedName name="_xlnm.Print_Area" localSheetId="1">'Window Order Summary'!$A$2:$M$32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5" l="1"/>
  <c r="E6" i="5"/>
  <c r="F6" i="5" s="1"/>
  <c r="E7" i="5"/>
  <c r="I7" i="5" s="1"/>
  <c r="J7" i="5" s="1"/>
  <c r="E8" i="5"/>
  <c r="I8" i="5" s="1"/>
  <c r="J8" i="5" s="1"/>
  <c r="E9" i="5"/>
  <c r="F9" i="5" s="1"/>
  <c r="E10" i="5"/>
  <c r="I10" i="5" s="1"/>
  <c r="J10" i="5" s="1"/>
  <c r="F10" i="5"/>
  <c r="E11" i="5"/>
  <c r="F11" i="5" s="1"/>
  <c r="E12" i="5"/>
  <c r="F12" i="5"/>
  <c r="E13" i="5"/>
  <c r="F13" i="5" s="1"/>
  <c r="E14" i="5"/>
  <c r="F14" i="5" s="1"/>
  <c r="E15" i="5"/>
  <c r="F15" i="5" s="1"/>
  <c r="E16" i="5"/>
  <c r="I16" i="5" s="1"/>
  <c r="J16" i="5" s="1"/>
  <c r="F16" i="5"/>
  <c r="E17" i="5"/>
  <c r="F17" i="5" s="1"/>
  <c r="E18" i="5"/>
  <c r="F18" i="5"/>
  <c r="E19" i="5"/>
  <c r="F19" i="5" s="1"/>
  <c r="E20" i="5"/>
  <c r="F20" i="5"/>
  <c r="E21" i="5"/>
  <c r="F21" i="5" s="1"/>
  <c r="E22" i="5"/>
  <c r="F22" i="5" s="1"/>
  <c r="E23" i="5"/>
  <c r="I23" i="5" s="1"/>
  <c r="J23" i="5" s="1"/>
  <c r="E24" i="5"/>
  <c r="I24" i="5" s="1"/>
  <c r="J24" i="5" s="1"/>
  <c r="F24" i="5"/>
  <c r="E25" i="5"/>
  <c r="F25" i="5" s="1"/>
  <c r="E26" i="5"/>
  <c r="F26" i="5"/>
  <c r="E27" i="5"/>
  <c r="F27" i="5" s="1"/>
  <c r="E28" i="5"/>
  <c r="F28" i="5" s="1"/>
  <c r="E29" i="5"/>
  <c r="F29" i="5" s="1"/>
  <c r="E30" i="5"/>
  <c r="F30" i="5" s="1"/>
  <c r="E31" i="5"/>
  <c r="I31" i="5" s="1"/>
  <c r="J31" i="5" s="1"/>
  <c r="I12" i="5"/>
  <c r="J12" i="5" s="1"/>
  <c r="I18" i="5"/>
  <c r="J18" i="5" s="1"/>
  <c r="I20" i="5"/>
  <c r="J20" i="5" s="1"/>
  <c r="I26" i="5"/>
  <c r="J26" i="5" s="1"/>
  <c r="I28" i="5" l="1"/>
  <c r="J28" i="5" s="1"/>
  <c r="F8" i="5"/>
  <c r="I6" i="5"/>
  <c r="J6" i="5" s="1"/>
  <c r="I22" i="5"/>
  <c r="J22" i="5" s="1"/>
  <c r="I30" i="5"/>
  <c r="J30" i="5" s="1"/>
  <c r="I14" i="5"/>
  <c r="J14" i="5" s="1"/>
  <c r="I29" i="5"/>
  <c r="J29" i="5" s="1"/>
  <c r="I21" i="5"/>
  <c r="J21" i="5" s="1"/>
  <c r="I13" i="5"/>
  <c r="J13" i="5" s="1"/>
  <c r="I15" i="5"/>
  <c r="J15" i="5" s="1"/>
  <c r="I25" i="5"/>
  <c r="J25" i="5" s="1"/>
  <c r="I17" i="5"/>
  <c r="J17" i="5" s="1"/>
  <c r="I9" i="5"/>
  <c r="J9" i="5" s="1"/>
  <c r="I27" i="5"/>
  <c r="J27" i="5" s="1"/>
  <c r="I19" i="5"/>
  <c r="J19" i="5" s="1"/>
  <c r="I11" i="5"/>
  <c r="J11" i="5" s="1"/>
  <c r="F31" i="5"/>
  <c r="F23" i="5"/>
  <c r="F7" i="5"/>
  <c r="E5" i="5"/>
  <c r="F5" i="5" s="1"/>
  <c r="I5" i="5" l="1"/>
  <c r="J5" i="5" s="1"/>
  <c r="F11" i="1"/>
  <c r="E4" i="5" l="1"/>
  <c r="F4" i="5" l="1"/>
  <c r="I4" i="5"/>
  <c r="I32" i="5" s="1"/>
  <c r="D19" i="1" l="1"/>
  <c r="J4" i="5"/>
  <c r="J32" i="5" s="1"/>
  <c r="F19" i="1" l="1"/>
  <c r="F20" i="1" s="1"/>
  <c r="F21" i="1" l="1"/>
  <c r="F22" i="1" s="1"/>
  <c r="E19" i="1"/>
  <c r="C19" i="1"/>
  <c r="F25" i="1" l="1"/>
</calcChain>
</file>

<file path=xl/sharedStrings.xml><?xml version="1.0" encoding="utf-8"?>
<sst xmlns="http://schemas.openxmlformats.org/spreadsheetml/2006/main" count="160" uniqueCount="76">
  <si>
    <t>Sub total</t>
  </si>
  <si>
    <t>Medchal, Hyderabad, India - 501401.</t>
  </si>
  <si>
    <t>S.No</t>
  </si>
  <si>
    <t>Item &amp; Description</t>
  </si>
  <si>
    <t>Amount</t>
  </si>
  <si>
    <t>Bank Account Details</t>
  </si>
  <si>
    <t>Client GSTIN:</t>
  </si>
  <si>
    <t>Client Name:</t>
  </si>
  <si>
    <t>Bill To</t>
  </si>
  <si>
    <t>PI Number</t>
  </si>
  <si>
    <t>PI Date</t>
  </si>
  <si>
    <t>Valid until</t>
  </si>
  <si>
    <t>PI Prepared By</t>
  </si>
  <si>
    <t>Contact Name</t>
  </si>
  <si>
    <t>Round Off</t>
  </si>
  <si>
    <t>CGST Value 9%</t>
  </si>
  <si>
    <t>Total Value</t>
  </si>
  <si>
    <t>Proforma Invoice</t>
  </si>
  <si>
    <t>Code</t>
  </si>
  <si>
    <t>Width</t>
  </si>
  <si>
    <t>Height</t>
  </si>
  <si>
    <t>Area</t>
  </si>
  <si>
    <t>Basic Price</t>
  </si>
  <si>
    <t>Total Units</t>
  </si>
  <si>
    <t>Sft Price</t>
  </si>
  <si>
    <t>Total SFT</t>
  </si>
  <si>
    <t>Glass</t>
  </si>
  <si>
    <t>Design Specification</t>
  </si>
  <si>
    <t>MM</t>
  </si>
  <si>
    <t>Spec</t>
  </si>
  <si>
    <t xml:space="preserve">Profile Partner | </t>
  </si>
  <si>
    <t>uPVC Windows</t>
  </si>
  <si>
    <t>Window Series:</t>
  </si>
  <si>
    <t>Window Profile:</t>
  </si>
  <si>
    <t>Total Sq Feet</t>
  </si>
  <si>
    <t>Glass Make:</t>
  </si>
  <si>
    <t>Vlux Profile Systems</t>
  </si>
  <si>
    <t>Avg Price</t>
  </si>
  <si>
    <t xml:space="preserve">Reference : </t>
  </si>
  <si>
    <t>Soujanya</t>
  </si>
  <si>
    <t>XLNT WINDOWS</t>
  </si>
  <si>
    <t>Account Number: 111705002254</t>
  </si>
  <si>
    <t>Bank: ICICI</t>
  </si>
  <si>
    <t xml:space="preserve">Branch: ALWAL BRANCH </t>
  </si>
  <si>
    <t>Bank IFSC Code : ICIC0001117</t>
  </si>
  <si>
    <r>
      <t xml:space="preserve">Xlnt windows - </t>
    </r>
    <r>
      <rPr>
        <sz val="11"/>
        <color rgb="FF000000"/>
        <rFont val="Century Gothic"/>
        <family val="2"/>
      </rPr>
      <t>GSTIN 36AAAFX4787F1ZU</t>
    </r>
  </si>
  <si>
    <t>Unit - 6, Beside ORR Service Road,</t>
  </si>
  <si>
    <t xml:space="preserve">Account Name : </t>
  </si>
  <si>
    <t>Client Phone No:</t>
  </si>
  <si>
    <t>Saint Gobain</t>
  </si>
  <si>
    <t>SGST Value 9%</t>
  </si>
  <si>
    <r>
      <t xml:space="preserve"> Website : </t>
    </r>
    <r>
      <rPr>
        <sz val="11"/>
        <color rgb="FF000000"/>
        <rFont val="Century Gothic"/>
        <family val="2"/>
      </rPr>
      <t>https://xlntwindows.com</t>
    </r>
  </si>
  <si>
    <r>
      <t xml:space="preserve"> Email : </t>
    </r>
    <r>
      <rPr>
        <sz val="11"/>
        <color rgb="FF000000"/>
        <rFont val="Century Gothic"/>
        <family val="2"/>
      </rPr>
      <t>info@xlntwindows.com</t>
    </r>
  </si>
  <si>
    <t>Date</t>
  </si>
  <si>
    <t>Mode of Payment</t>
  </si>
  <si>
    <t>Customer Signature</t>
  </si>
  <si>
    <t>Staff Signature</t>
  </si>
  <si>
    <r>
      <rPr>
        <b/>
        <sz val="11"/>
        <rFont val="Century Gothic"/>
        <family val="2"/>
      </rPr>
      <t>Terms &amp; Conditions</t>
    </r>
    <r>
      <rPr>
        <sz val="11"/>
        <rFont val="Century Gothic"/>
        <family val="2"/>
      </rPr>
      <t xml:space="preserve">
1. No civil works such as chipping, filling, etc., will be carried out by us.
2. Scaffolding, safe storage space, and free electricity supply at the site shall be provided by the client.
3. </t>
    </r>
    <r>
      <rPr>
        <b/>
        <sz val="11"/>
        <rFont val="Century Gothic"/>
        <family val="2"/>
      </rPr>
      <t>Payment Terms</t>
    </r>
    <r>
      <rPr>
        <sz val="11"/>
        <rFont val="Century Gothic"/>
        <family val="2"/>
      </rPr>
      <t xml:space="preserve">
60% advance payment is required along with the purchase order.
30% ofter dispatch of material to site 
The remaining 10% is due upon completion of work at the site.
4.</t>
    </r>
    <r>
      <rPr>
        <b/>
        <sz val="11"/>
        <rFont val="Century Gothic"/>
        <family val="2"/>
      </rPr>
      <t xml:space="preserve"> Delivery Schedule</t>
    </r>
    <r>
      <rPr>
        <sz val="11"/>
        <rFont val="Century Gothic"/>
        <family val="2"/>
      </rPr>
      <t xml:space="preserve">
The complete dispatch can be made within 4 weeks.
5. </t>
    </r>
    <r>
      <rPr>
        <b/>
        <sz val="11"/>
        <rFont val="Century Gothic"/>
        <family val="2"/>
      </rPr>
      <t>Offer Validity</t>
    </r>
    <r>
      <rPr>
        <sz val="11"/>
        <rFont val="Century Gothic"/>
        <family val="2"/>
      </rPr>
      <t xml:space="preserve">
This offer is valid for 30 days from the date of issue.
We hope you find this offer suitable and look forward to receiving your order at the earliest.                                                                       
</t>
    </r>
    <r>
      <rPr>
        <b/>
        <sz val="11"/>
        <rFont val="Century Gothic"/>
        <family val="2"/>
      </rPr>
      <t>I here by Agree for the above mentioned Quotation And the Terms &amp; Conditons.</t>
    </r>
    <r>
      <rPr>
        <sz val="11"/>
        <rFont val="Century Gothic"/>
        <family val="2"/>
      </rPr>
      <t xml:space="preserve">                                     </t>
    </r>
  </si>
  <si>
    <t>Client Address:</t>
  </si>
  <si>
    <t>NA</t>
  </si>
  <si>
    <t>889 791 1999</t>
  </si>
  <si>
    <t xml:space="preserve">Transport </t>
  </si>
  <si>
    <t xml:space="preserve">90 Window Systems </t>
  </si>
  <si>
    <t xml:space="preserve">Clear </t>
  </si>
  <si>
    <t>G F-1</t>
  </si>
  <si>
    <t>SW</t>
  </si>
  <si>
    <t>VL</t>
  </si>
  <si>
    <t>G F-2</t>
  </si>
  <si>
    <t>VR</t>
  </si>
  <si>
    <t xml:space="preserve">2.5 Track SS Mesh </t>
  </si>
  <si>
    <t xml:space="preserve">Pinhead </t>
  </si>
  <si>
    <t xml:space="preserve">Louvers with exhaust provision </t>
  </si>
  <si>
    <t xml:space="preserve">Mr. Daniel Sir </t>
  </si>
  <si>
    <t xml:space="preserve">MR. DANIEL SIR </t>
  </si>
  <si>
    <t>Aravindh Nagar</t>
  </si>
  <si>
    <t xml:space="preserve">Gautham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</si>
</sst>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 #,##0.00_ ;_ * \-#,##0.00_ ;_ * &quot;-&quot;??_ ;_ @_ "/>
    <numFmt numFmtId="164" formatCode="_(* #,##0.00_);_(* \(#,##0.00\);_(* &quot;-&quot;??_);_(@_)"/>
    <numFmt numFmtId="165" formatCode="[&gt;=0]dd\ mmmm\ yyyy;@"/>
    <numFmt numFmtId="166" formatCode="#0"/>
    <numFmt numFmtId="167" formatCode="#0.00"/>
    <numFmt numFmtId="168" formatCode="_ [$₹-4009]\ * #,##0.00_ ;_ [$₹-4009]\ * \-#,##0.00_ ;_ [$₹-4009]\ * &quot;-&quot;??_ ;_ @_ "/>
    <numFmt numFmtId="169" formatCode="_(* #,##0_);_(* \(#,##0\);_(* &quot;-&quot;??_);_(@_)"/>
  </numFmts>
  <fonts count="28">
    <font>
      <sz val="10"/>
      <color rgb="FF000000"/>
      <name val="Times New Roman"/>
    </font>
    <font>
      <sz val="11"/>
      <color theme="1"/>
      <name val="Calibri"/>
      <family val="2"/>
      <scheme val="minor"/>
    </font>
    <font>
      <sz val="11"/>
      <color theme="1"/>
      <name val="Calibri"/>
      <family val="2"/>
      <scheme val="minor"/>
    </font>
    <font>
      <sz val="10"/>
      <name val="Arial"/>
      <family val="2"/>
    </font>
    <font>
      <sz val="10"/>
      <name val="Century Gothic"/>
      <family val="2"/>
    </font>
    <font>
      <sz val="10"/>
      <color rgb="FF000000"/>
      <name val="Century Gothic"/>
      <family val="2"/>
    </font>
    <font>
      <sz val="10"/>
      <color rgb="FF333333"/>
      <name val="Century Gothic"/>
      <family val="2"/>
    </font>
    <font>
      <b/>
      <sz val="10"/>
      <name val="Century Gothic"/>
      <family val="2"/>
    </font>
    <font>
      <b/>
      <sz val="14"/>
      <name val="Century Gothic"/>
      <family val="2"/>
    </font>
    <font>
      <sz val="12"/>
      <color rgb="FF000000"/>
      <name val="DengXian"/>
      <charset val="134"/>
    </font>
    <font>
      <sz val="10"/>
      <color rgb="FF000000"/>
      <name val="Times New Roman"/>
      <family val="1"/>
    </font>
    <font>
      <sz val="11"/>
      <color rgb="FF000000"/>
      <name val="Century Gothic"/>
      <family val="2"/>
    </font>
    <font>
      <sz val="12"/>
      <name val="Century Gothic"/>
      <family val="2"/>
    </font>
    <font>
      <sz val="10"/>
      <color rgb="FF000000"/>
      <name val="Arial"/>
      <family val="2"/>
    </font>
    <font>
      <b/>
      <sz val="12"/>
      <name val="Microsoft JhengHei"/>
      <family val="2"/>
    </font>
    <font>
      <sz val="12"/>
      <name val="Microsoft JhengHei"/>
      <family val="2"/>
    </font>
    <font>
      <u/>
      <sz val="10"/>
      <color theme="10"/>
      <name val="Arial"/>
      <family val="2"/>
    </font>
    <font>
      <u/>
      <sz val="10"/>
      <color rgb="FF0000FF"/>
      <name val="Arial"/>
      <family val="2"/>
    </font>
    <font>
      <sz val="12"/>
      <color rgb="FF000000"/>
      <name val="Microsoft JhengHei"/>
      <family val="2"/>
    </font>
    <font>
      <b/>
      <sz val="14"/>
      <name val="Microsoft JhengHei"/>
      <family val="2"/>
    </font>
    <font>
      <b/>
      <sz val="14"/>
      <name val="Montserrat"/>
    </font>
    <font>
      <sz val="11"/>
      <name val="Century Gothic"/>
      <family val="2"/>
    </font>
    <font>
      <b/>
      <sz val="11"/>
      <name val="Century Gothic"/>
      <family val="2"/>
    </font>
    <font>
      <b/>
      <sz val="11"/>
      <color rgb="FF000000"/>
      <name val="Century Gothic"/>
      <family val="2"/>
    </font>
    <font>
      <sz val="12"/>
      <color theme="1" tint="4.9989318521683403E-2"/>
      <name val="Microsoft JhengHei"/>
      <family val="2"/>
    </font>
    <font>
      <b/>
      <sz val="10.5"/>
      <color theme="1" tint="0.249977111117893"/>
      <name val="Century Gothic"/>
      <family val="2"/>
    </font>
    <font>
      <sz val="10.5"/>
      <name val="Century Gothic"/>
      <family val="2"/>
    </font>
    <font>
      <sz val="11"/>
      <color rgb="FF333333"/>
      <name val="Century Gothic"/>
      <family val="2"/>
    </font>
  </fonts>
  <fills count="8">
    <fill>
      <patternFill patternType="none"/>
    </fill>
    <fill>
      <patternFill patternType="gray125"/>
    </fill>
    <fill>
      <patternFill patternType="solid">
        <fgColor rgb="FFF5F5F5"/>
      </patternFill>
    </fill>
    <fill>
      <patternFill patternType="solid">
        <fgColor theme="0"/>
        <bgColor indexed="64"/>
      </patternFill>
    </fill>
    <fill>
      <patternFill patternType="solid">
        <fgColor theme="7" tint="0.39997558519241921"/>
        <bgColor indexed="64"/>
      </patternFill>
    </fill>
    <fill>
      <patternFill patternType="solid">
        <fgColor theme="7"/>
        <bgColor indexed="64"/>
      </patternFill>
    </fill>
    <fill>
      <patternFill patternType="solid">
        <fgColor rgb="FFFFC000"/>
        <bgColor rgb="FF1155CC"/>
      </patternFill>
    </fill>
    <fill>
      <patternFill patternType="solid">
        <fgColor rgb="FFFFFFFF"/>
        <bgColor rgb="FFF3F3F3"/>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2">
    <xf numFmtId="0" fontId="0" fillId="0" borderId="0">
      <alignment horizontal="left" vertical="top"/>
    </xf>
    <xf numFmtId="0" fontId="9" fillId="0" borderId="0"/>
    <xf numFmtId="43" fontId="2" fillId="0" borderId="0" applyFont="0" applyFill="0" applyBorder="0" applyAlignment="0" applyProtection="0">
      <alignment vertical="center"/>
    </xf>
    <xf numFmtId="164" fontId="10" fillId="0" borderId="0" applyFont="0" applyFill="0" applyBorder="0" applyAlignment="0" applyProtection="0"/>
    <xf numFmtId="43" fontId="1" fillId="0" borderId="0" applyFont="0" applyFill="0" applyBorder="0" applyAlignment="0" applyProtection="0">
      <alignment vertical="center"/>
    </xf>
    <xf numFmtId="0" fontId="1" fillId="0" borderId="0"/>
    <xf numFmtId="164" fontId="1" fillId="0" borderId="0" applyFont="0" applyFill="0" applyBorder="0" applyAlignment="0" applyProtection="0"/>
    <xf numFmtId="0" fontId="13" fillId="0" borderId="0"/>
    <xf numFmtId="164" fontId="13" fillId="0" borderId="0" applyFont="0" applyFill="0" applyBorder="0" applyAlignment="0" applyProtection="0"/>
    <xf numFmtId="0" fontId="3" fillId="0" borderId="0">
      <alignment vertical="center"/>
    </xf>
    <xf numFmtId="0" fontId="16" fillId="0" borderId="0" applyNumberFormat="0" applyFill="0" applyBorder="0" applyAlignment="0" applyProtection="0"/>
    <xf numFmtId="0" fontId="17" fillId="0" borderId="0">
      <protection locked="0"/>
    </xf>
  </cellStyleXfs>
  <cellXfs count="125">
    <xf numFmtId="0" fontId="0" fillId="0" borderId="0" xfId="0">
      <alignment horizontal="left" vertical="top"/>
    </xf>
    <xf numFmtId="0" fontId="5" fillId="3" borderId="2" xfId="0" applyFont="1" applyFill="1" applyBorder="1">
      <alignment horizontal="left" vertical="top"/>
    </xf>
    <xf numFmtId="0" fontId="5" fillId="3" borderId="3" xfId="0" applyFont="1" applyFill="1" applyBorder="1">
      <alignment horizontal="left" vertical="top"/>
    </xf>
    <xf numFmtId="0" fontId="5" fillId="3" borderId="4" xfId="0" applyFont="1" applyFill="1" applyBorder="1">
      <alignment horizontal="left" vertical="top"/>
    </xf>
    <xf numFmtId="0" fontId="5" fillId="3" borderId="5" xfId="0" applyFont="1" applyFill="1" applyBorder="1">
      <alignment horizontal="left" vertical="top"/>
    </xf>
    <xf numFmtId="0" fontId="5" fillId="3" borderId="6" xfId="0" applyFont="1" applyFill="1" applyBorder="1">
      <alignment horizontal="left" vertical="top"/>
    </xf>
    <xf numFmtId="0" fontId="5" fillId="3" borderId="7" xfId="0" applyFont="1" applyFill="1" applyBorder="1">
      <alignment horizontal="left" vertical="top"/>
    </xf>
    <xf numFmtId="0" fontId="5" fillId="3" borderId="8" xfId="0" applyFont="1" applyFill="1" applyBorder="1">
      <alignment horizontal="left" vertical="top"/>
    </xf>
    <xf numFmtId="0" fontId="4" fillId="3" borderId="6" xfId="0" applyFont="1" applyFill="1" applyBorder="1" applyAlignment="1">
      <alignment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4" fillId="3" borderId="5" xfId="0" applyFont="1" applyFill="1" applyBorder="1" applyAlignment="1">
      <alignment vertical="center" wrapText="1"/>
    </xf>
    <xf numFmtId="0" fontId="4" fillId="3" borderId="9" xfId="0" applyFont="1" applyFill="1" applyBorder="1" applyAlignment="1">
      <alignment vertical="center" wrapText="1"/>
    </xf>
    <xf numFmtId="0" fontId="7" fillId="3" borderId="2" xfId="0" applyFont="1" applyFill="1" applyBorder="1" applyAlignment="1">
      <alignment vertical="center"/>
    </xf>
    <xf numFmtId="0" fontId="4" fillId="3" borderId="4" xfId="0" applyFont="1" applyFill="1" applyBorder="1" applyAlignment="1">
      <alignment vertical="center" wrapText="1"/>
    </xf>
    <xf numFmtId="0" fontId="4" fillId="3" borderId="5" xfId="0" applyFont="1" applyFill="1" applyBorder="1" applyAlignment="1">
      <alignment vertical="center"/>
    </xf>
    <xf numFmtId="0" fontId="4" fillId="3" borderId="7" xfId="0" applyFont="1" applyFill="1" applyBorder="1" applyAlignment="1">
      <alignment vertical="center"/>
    </xf>
    <xf numFmtId="0" fontId="5" fillId="3" borderId="5" xfId="0" applyFont="1" applyFill="1" applyBorder="1" applyAlignment="1">
      <alignment vertical="center"/>
    </xf>
    <xf numFmtId="0" fontId="4" fillId="3" borderId="3" xfId="0" applyFont="1" applyFill="1" applyBorder="1" applyAlignment="1">
      <alignment vertical="top" wrapText="1"/>
    </xf>
    <xf numFmtId="0" fontId="4" fillId="3" borderId="3" xfId="0" applyFont="1" applyFill="1" applyBorder="1" applyAlignment="1">
      <alignment vertical="center" wrapText="1"/>
    </xf>
    <xf numFmtId="0" fontId="4" fillId="3" borderId="8" xfId="0" applyFont="1" applyFill="1" applyBorder="1" applyAlignment="1">
      <alignment vertical="center" wrapText="1"/>
    </xf>
    <xf numFmtId="165" fontId="6" fillId="3" borderId="1" xfId="0" applyNumberFormat="1" applyFont="1" applyFill="1" applyBorder="1" applyAlignment="1">
      <alignment horizontal="left" vertical="center" shrinkToFit="1"/>
    </xf>
    <xf numFmtId="0" fontId="6" fillId="3" borderId="1" xfId="0" applyFont="1" applyFill="1" applyBorder="1" applyAlignment="1">
      <alignment horizontal="left" vertical="center" wrapText="1"/>
    </xf>
    <xf numFmtId="0" fontId="7" fillId="3" borderId="5" xfId="0" applyFont="1" applyFill="1" applyBorder="1" applyAlignment="1">
      <alignment vertical="center" wrapText="1"/>
    </xf>
    <xf numFmtId="168" fontId="7" fillId="5" borderId="1" xfId="0" applyNumberFormat="1" applyFont="1" applyFill="1" applyBorder="1" applyAlignment="1">
      <alignment horizontal="right" vertical="center" shrinkToFit="1"/>
    </xf>
    <xf numFmtId="164" fontId="6" fillId="3" borderId="1" xfId="3" applyFont="1" applyFill="1" applyBorder="1" applyAlignment="1">
      <alignment horizontal="right" vertical="center" shrinkToFit="1"/>
    </xf>
    <xf numFmtId="0" fontId="4" fillId="3" borderId="7" xfId="0" applyFont="1" applyFill="1" applyBorder="1" applyAlignment="1">
      <alignment vertical="center" wrapText="1"/>
    </xf>
    <xf numFmtId="0" fontId="5" fillId="3" borderId="6" xfId="0" applyFont="1" applyFill="1" applyBorder="1" applyAlignment="1">
      <alignment horizontal="left" vertical="center"/>
    </xf>
    <xf numFmtId="0" fontId="12" fillId="3" borderId="2" xfId="0" applyFont="1" applyFill="1" applyBorder="1" applyAlignment="1">
      <alignment vertical="top" wrapText="1"/>
    </xf>
    <xf numFmtId="0" fontId="5" fillId="3" borderId="0" xfId="0" applyFont="1" applyFill="1">
      <alignment horizontal="left" vertical="top"/>
    </xf>
    <xf numFmtId="0" fontId="4" fillId="3" borderId="0" xfId="0" applyFont="1" applyFill="1" applyAlignment="1">
      <alignment horizontal="left" vertical="center" wrapText="1"/>
    </xf>
    <xf numFmtId="0" fontId="5" fillId="3" borderId="0" xfId="0" applyFont="1" applyFill="1" applyAlignment="1">
      <alignment horizontal="left" vertical="center"/>
    </xf>
    <xf numFmtId="0" fontId="4" fillId="3" borderId="0" xfId="0" applyFont="1" applyFill="1" applyAlignment="1">
      <alignment vertical="center"/>
    </xf>
    <xf numFmtId="0" fontId="7" fillId="4" borderId="0" xfId="0" applyFont="1" applyFill="1" applyAlignment="1">
      <alignment horizontal="center" vertical="center" wrapText="1"/>
    </xf>
    <xf numFmtId="0" fontId="7" fillId="4" borderId="0" xfId="0" applyFont="1" applyFill="1" applyAlignment="1">
      <alignment vertical="center" wrapText="1"/>
    </xf>
    <xf numFmtId="0" fontId="4" fillId="3" borderId="0" xfId="0" applyFont="1" applyFill="1" applyAlignment="1">
      <alignment vertical="center" wrapText="1"/>
    </xf>
    <xf numFmtId="0" fontId="4" fillId="3" borderId="1" xfId="0" applyFont="1" applyFill="1" applyBorder="1" applyAlignment="1">
      <alignment horizontal="left" vertical="center" wrapText="1"/>
    </xf>
    <xf numFmtId="0" fontId="15" fillId="0" borderId="0" xfId="7" applyFont="1" applyAlignment="1">
      <alignment horizontal="center" vertical="center"/>
    </xf>
    <xf numFmtId="164" fontId="15" fillId="0" borderId="0" xfId="8" applyFont="1" applyAlignment="1">
      <alignment horizontal="center" vertical="center"/>
    </xf>
    <xf numFmtId="2" fontId="15" fillId="0" borderId="0" xfId="7" applyNumberFormat="1" applyFont="1" applyAlignment="1">
      <alignment horizontal="center" vertical="center"/>
    </xf>
    <xf numFmtId="0" fontId="20" fillId="0" borderId="1" xfId="7" applyFont="1" applyBorder="1" applyAlignment="1">
      <alignment horizontal="left" vertical="center"/>
    </xf>
    <xf numFmtId="0" fontId="4" fillId="3" borderId="0" xfId="0" applyFont="1" applyFill="1" applyAlignment="1">
      <alignment vertical="top"/>
    </xf>
    <xf numFmtId="0" fontId="4" fillId="3" borderId="0" xfId="0" applyFont="1" applyFill="1" applyAlignment="1">
      <alignment horizontal="center" vertical="center" wrapText="1"/>
    </xf>
    <xf numFmtId="0" fontId="5" fillId="3" borderId="0" xfId="0" applyFont="1" applyFill="1" applyAlignment="1">
      <alignment vertical="top"/>
    </xf>
    <xf numFmtId="0" fontId="4" fillId="3" borderId="0" xfId="0" applyFont="1" applyFill="1" applyAlignment="1">
      <alignment vertical="top" wrapText="1"/>
    </xf>
    <xf numFmtId="165" fontId="6" fillId="3" borderId="0" xfId="0" applyNumberFormat="1" applyFont="1" applyFill="1" applyAlignment="1">
      <alignment vertical="top" shrinkToFit="1"/>
    </xf>
    <xf numFmtId="0" fontId="4" fillId="3" borderId="0" xfId="0" applyFont="1" applyFill="1">
      <alignment horizontal="left" vertical="top"/>
    </xf>
    <xf numFmtId="0" fontId="4" fillId="3" borderId="0" xfId="0" applyFont="1" applyFill="1" applyAlignment="1">
      <alignment horizontal="left" vertical="center"/>
    </xf>
    <xf numFmtId="0" fontId="4" fillId="3" borderId="0" xfId="0" applyFont="1" applyFill="1" applyAlignment="1">
      <alignment horizontal="left" vertical="top" wrapText="1"/>
    </xf>
    <xf numFmtId="1" fontId="18" fillId="0" borderId="1" xfId="0" applyNumberFormat="1" applyFont="1" applyFill="1" applyBorder="1" applyAlignment="1">
      <alignment horizontal="center" vertical="center" shrinkToFit="1"/>
    </xf>
    <xf numFmtId="2" fontId="18" fillId="0" borderId="1" xfId="7" applyNumberFormat="1" applyFont="1" applyBorder="1" applyAlignment="1">
      <alignment horizontal="center" vertical="center" shrinkToFit="1"/>
    </xf>
    <xf numFmtId="1" fontId="15" fillId="0" borderId="1" xfId="7" applyNumberFormat="1" applyFont="1" applyBorder="1" applyAlignment="1">
      <alignment horizontal="center" vertical="center"/>
    </xf>
    <xf numFmtId="1" fontId="18" fillId="0" borderId="1" xfId="7" applyNumberFormat="1" applyFont="1" applyBorder="1" applyAlignment="1">
      <alignment horizontal="center" vertical="center" shrinkToFit="1"/>
    </xf>
    <xf numFmtId="164" fontId="15" fillId="0" borderId="1" xfId="7" applyNumberFormat="1" applyFont="1" applyBorder="1" applyAlignment="1">
      <alignment horizontal="center" vertical="center"/>
    </xf>
    <xf numFmtId="43" fontId="4" fillId="3" borderId="0" xfId="0" applyNumberFormat="1" applyFont="1" applyFill="1" applyAlignment="1">
      <alignment vertical="center"/>
    </xf>
    <xf numFmtId="0" fontId="14" fillId="6" borderId="1" xfId="7" applyFont="1" applyFill="1" applyBorder="1" applyAlignment="1">
      <alignment horizontal="center" vertical="center" wrapText="1"/>
    </xf>
    <xf numFmtId="165" fontId="5" fillId="3" borderId="0" xfId="0" applyNumberFormat="1" applyFont="1" applyFill="1" applyAlignment="1">
      <alignment horizontal="left" vertical="center"/>
    </xf>
    <xf numFmtId="0" fontId="5" fillId="3" borderId="0" xfId="0" applyFont="1" applyFill="1" applyBorder="1">
      <alignment horizontal="left" vertical="top"/>
    </xf>
    <xf numFmtId="0" fontId="5" fillId="3" borderId="0" xfId="0" applyFont="1" applyFill="1" applyBorder="1" applyAlignment="1">
      <alignment horizontal="left" vertical="center"/>
    </xf>
    <xf numFmtId="169" fontId="4" fillId="3" borderId="0" xfId="3" applyNumberFormat="1" applyFont="1" applyFill="1" applyAlignment="1">
      <alignment vertical="top"/>
    </xf>
    <xf numFmtId="0" fontId="5" fillId="0" borderId="0" xfId="0" applyFont="1" applyAlignment="1">
      <alignment horizontal="left" vertical="center"/>
    </xf>
    <xf numFmtId="0" fontId="23" fillId="3" borderId="0" xfId="0" applyFont="1" applyFill="1" applyAlignment="1">
      <alignment vertical="top"/>
    </xf>
    <xf numFmtId="0" fontId="11" fillId="3" borderId="0" xfId="0" applyFont="1" applyFill="1">
      <alignment horizontal="left" vertical="top"/>
    </xf>
    <xf numFmtId="0" fontId="11" fillId="3" borderId="6" xfId="0" applyFont="1" applyFill="1" applyBorder="1">
      <alignment horizontal="left" vertical="top"/>
    </xf>
    <xf numFmtId="0" fontId="11" fillId="3" borderId="0" xfId="0" applyFont="1" applyFill="1" applyAlignment="1">
      <alignment vertical="top"/>
    </xf>
    <xf numFmtId="0" fontId="23" fillId="0" borderId="0" xfId="0" applyFont="1" applyAlignment="1">
      <alignment vertical="top"/>
    </xf>
    <xf numFmtId="0" fontId="4" fillId="3" borderId="6" xfId="0" applyFont="1" applyFill="1" applyBorder="1" applyAlignment="1">
      <alignment horizontal="left" vertical="center"/>
    </xf>
    <xf numFmtId="1" fontId="14" fillId="0" borderId="13" xfId="7" applyNumberFormat="1" applyFont="1" applyBorder="1" applyAlignment="1">
      <alignment horizontal="center" vertical="center"/>
    </xf>
    <xf numFmtId="0" fontId="24" fillId="0" borderId="1" xfId="0" applyFont="1" applyFill="1" applyBorder="1" applyAlignment="1">
      <alignment horizontal="center" vertical="center" wrapText="1"/>
    </xf>
    <xf numFmtId="1" fontId="24" fillId="0" borderId="1" xfId="0" applyNumberFormat="1" applyFont="1" applyFill="1" applyBorder="1" applyAlignment="1">
      <alignment horizontal="center" vertical="center" shrinkToFit="1"/>
    </xf>
    <xf numFmtId="0" fontId="24" fillId="0" borderId="1" xfId="0" applyFont="1" applyBorder="1" applyAlignment="1">
      <alignment horizontal="center" vertical="center"/>
    </xf>
    <xf numFmtId="0" fontId="24" fillId="7" borderId="1" xfId="0" applyFont="1" applyFill="1" applyBorder="1" applyAlignment="1">
      <alignment horizontal="center" vertical="center"/>
    </xf>
    <xf numFmtId="0" fontId="4" fillId="3" borderId="0" xfId="0" applyFont="1" applyFill="1" applyAlignment="1">
      <alignment horizontal="left" vertical="center" wrapText="1"/>
    </xf>
    <xf numFmtId="0" fontId="4" fillId="3" borderId="1" xfId="0" applyFont="1" applyFill="1" applyBorder="1" applyAlignment="1">
      <alignment vertical="center"/>
    </xf>
    <xf numFmtId="0" fontId="4"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vertical="center"/>
    </xf>
    <xf numFmtId="168" fontId="7" fillId="3" borderId="1" xfId="0" applyNumberFormat="1" applyFont="1" applyFill="1" applyBorder="1" applyAlignment="1">
      <alignment horizontal="right" vertical="center" shrinkToFit="1"/>
    </xf>
    <xf numFmtId="0" fontId="7" fillId="3" borderId="1" xfId="0" applyFont="1" applyFill="1" applyBorder="1" applyAlignment="1">
      <alignment vertical="center" wrapText="1"/>
    </xf>
    <xf numFmtId="0" fontId="25" fillId="3" borderId="5" xfId="0" applyFont="1" applyFill="1" applyBorder="1" applyAlignment="1">
      <alignment horizontal="left" vertical="center" wrapText="1"/>
    </xf>
    <xf numFmtId="0" fontId="26" fillId="3" borderId="0" xfId="0" applyFont="1" applyFill="1" applyBorder="1" applyAlignment="1">
      <alignment horizontal="left" vertical="center" wrapText="1"/>
    </xf>
    <xf numFmtId="0" fontId="26" fillId="3" borderId="0" xfId="0" applyFont="1" applyFill="1" applyBorder="1" applyAlignment="1">
      <alignment vertical="center"/>
    </xf>
    <xf numFmtId="166" fontId="27" fillId="2" borderId="5" xfId="0" applyNumberFormat="1" applyFont="1" applyFill="1" applyBorder="1" applyAlignment="1">
      <alignment horizontal="center" vertical="center" shrinkToFit="1"/>
    </xf>
    <xf numFmtId="0" fontId="21" fillId="2" borderId="0" xfId="0" applyFont="1" applyFill="1" applyAlignment="1">
      <alignment horizontal="center" vertical="center" wrapText="1"/>
    </xf>
    <xf numFmtId="1" fontId="21" fillId="2" borderId="0" xfId="0" applyNumberFormat="1" applyFont="1" applyFill="1" applyAlignment="1">
      <alignment horizontal="center" vertical="center" wrapText="1"/>
    </xf>
    <xf numFmtId="167" fontId="27" fillId="2" borderId="0" xfId="0" applyNumberFormat="1" applyFont="1" applyFill="1" applyAlignment="1">
      <alignment horizontal="center" vertical="center" shrinkToFit="1"/>
    </xf>
    <xf numFmtId="164" fontId="27" fillId="2" borderId="6" xfId="3" applyFont="1" applyFill="1" applyBorder="1" applyAlignment="1">
      <alignment horizontal="center" vertical="center" shrinkToFit="1"/>
    </xf>
    <xf numFmtId="2" fontId="24" fillId="0" borderId="1" xfId="0" applyNumberFormat="1" applyFont="1" applyBorder="1" applyAlignment="1">
      <alignment horizontal="center" vertical="center"/>
    </xf>
    <xf numFmtId="0" fontId="4" fillId="4" borderId="1" xfId="0" applyFont="1" applyFill="1" applyBorder="1" applyAlignment="1">
      <alignment vertical="center" wrapText="1"/>
    </xf>
    <xf numFmtId="0" fontId="21" fillId="3" borderId="10" xfId="0" applyFont="1" applyFill="1" applyBorder="1" applyAlignment="1">
      <alignment horizontal="left" vertical="top" wrapText="1"/>
    </xf>
    <xf numFmtId="0" fontId="21" fillId="3" borderId="11" xfId="0" applyFont="1" applyFill="1" applyBorder="1" applyAlignment="1">
      <alignment horizontal="left" vertical="top" wrapText="1"/>
    </xf>
    <xf numFmtId="0" fontId="21" fillId="3" borderId="12" xfId="0" applyFont="1" applyFill="1" applyBorder="1" applyAlignment="1">
      <alignment horizontal="left" vertical="top" wrapText="1"/>
    </xf>
    <xf numFmtId="0" fontId="8" fillId="3" borderId="2" xfId="0" applyFont="1" applyFill="1" applyBorder="1" applyAlignment="1">
      <alignment horizontal="center" vertical="center" wrapText="1"/>
    </xf>
    <xf numFmtId="0" fontId="7" fillId="3" borderId="3" xfId="0" applyFont="1" applyFill="1" applyBorder="1" applyAlignment="1">
      <alignment vertical="center" wrapText="1"/>
    </xf>
    <xf numFmtId="0" fontId="7" fillId="3" borderId="4" xfId="0" applyFont="1" applyFill="1" applyBorder="1" applyAlignment="1">
      <alignmen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4" borderId="10" xfId="0" applyFont="1" applyFill="1" applyBorder="1" applyAlignment="1">
      <alignment vertical="center" wrapText="1"/>
    </xf>
    <xf numFmtId="0" fontId="4" fillId="4" borderId="12" xfId="0" applyFont="1" applyFill="1" applyBorder="1" applyAlignment="1">
      <alignmen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0" xfId="0" applyFont="1" applyFill="1" applyBorder="1" applyAlignment="1">
      <alignment horizontal="left" vertical="center" wrapText="1"/>
    </xf>
    <xf numFmtId="0" fontId="7" fillId="3" borderId="0" xfId="0" applyFont="1" applyFill="1" applyBorder="1" applyAlignment="1">
      <alignment horizontal="left" vertical="center" wrapText="1"/>
    </xf>
    <xf numFmtId="0" fontId="26" fillId="3" borderId="0" xfId="0" applyFont="1" applyFill="1" applyAlignment="1">
      <alignment horizontal="left" vertical="center" wrapText="1"/>
    </xf>
    <xf numFmtId="2" fontId="15" fillId="0" borderId="10" xfId="7" applyNumberFormat="1" applyFont="1" applyBorder="1" applyAlignment="1">
      <alignment horizontal="center" vertical="center"/>
    </xf>
    <xf numFmtId="2" fontId="15" fillId="0" borderId="11" xfId="7" applyNumberFormat="1" applyFont="1" applyBorder="1" applyAlignment="1">
      <alignment horizontal="center" vertical="center"/>
    </xf>
    <xf numFmtId="2" fontId="15" fillId="0" borderId="12" xfId="7" applyNumberFormat="1" applyFont="1" applyBorder="1" applyAlignment="1">
      <alignment horizontal="center" vertical="center"/>
    </xf>
    <xf numFmtId="0" fontId="14" fillId="0" borderId="10" xfId="7" applyFont="1" applyBorder="1" applyAlignment="1">
      <alignment horizontal="center" vertical="center"/>
    </xf>
    <xf numFmtId="0" fontId="14" fillId="0" borderId="12" xfId="7" applyFont="1" applyBorder="1" applyAlignment="1">
      <alignment horizontal="center" vertical="center"/>
    </xf>
    <xf numFmtId="0" fontId="24" fillId="0" borderId="10" xfId="7" applyFont="1" applyBorder="1" applyAlignment="1">
      <alignment horizontal="center" vertical="center"/>
    </xf>
    <xf numFmtId="0" fontId="24" fillId="0" borderId="11" xfId="7" applyFont="1" applyBorder="1" applyAlignment="1">
      <alignment horizontal="center" vertical="center"/>
    </xf>
    <xf numFmtId="0" fontId="24" fillId="0" borderId="12" xfId="7" applyFont="1" applyBorder="1" applyAlignment="1">
      <alignment horizontal="center" vertical="center"/>
    </xf>
    <xf numFmtId="0" fontId="19" fillId="0" borderId="10" xfId="7" applyFont="1" applyBorder="1" applyAlignment="1">
      <alignment horizontal="left" vertical="center"/>
    </xf>
    <xf numFmtId="0" fontId="19" fillId="0" borderId="11" xfId="7" applyFont="1" applyBorder="1" applyAlignment="1">
      <alignment horizontal="left" vertical="center"/>
    </xf>
    <xf numFmtId="0" fontId="19" fillId="0" borderId="12" xfId="7" applyFont="1" applyBorder="1" applyAlignment="1">
      <alignment horizontal="left" vertical="center"/>
    </xf>
    <xf numFmtId="0" fontId="14" fillId="6" borderId="14" xfId="7" applyFont="1" applyFill="1" applyBorder="1" applyAlignment="1">
      <alignment horizontal="center" vertical="center" wrapText="1"/>
    </xf>
    <xf numFmtId="0" fontId="14" fillId="6" borderId="13" xfId="7" applyFont="1" applyFill="1" applyBorder="1" applyAlignment="1">
      <alignment horizontal="center" vertical="center" wrapText="1"/>
    </xf>
    <xf numFmtId="2" fontId="14" fillId="6" borderId="14" xfId="7" applyNumberFormat="1" applyFont="1" applyFill="1" applyBorder="1" applyAlignment="1">
      <alignment horizontal="center" vertical="center" wrapText="1"/>
    </xf>
    <xf numFmtId="2" fontId="14" fillId="6" borderId="13" xfId="7" applyNumberFormat="1" applyFont="1" applyFill="1" applyBorder="1" applyAlignment="1">
      <alignment horizontal="center" vertical="center" wrapText="1"/>
    </xf>
    <xf numFmtId="164" fontId="14" fillId="6" borderId="14" xfId="8" applyFont="1" applyFill="1" applyBorder="1" applyAlignment="1" applyProtection="1">
      <alignment horizontal="center" vertical="center" wrapText="1"/>
    </xf>
    <xf numFmtId="164" fontId="14" fillId="6" borderId="13" xfId="8" applyFont="1" applyFill="1" applyBorder="1" applyAlignment="1" applyProtection="1">
      <alignment horizontal="center" vertical="center" wrapText="1"/>
    </xf>
    <xf numFmtId="0" fontId="14" fillId="6" borderId="10" xfId="7" applyFont="1" applyFill="1" applyBorder="1" applyAlignment="1">
      <alignment horizontal="center" vertical="center" wrapText="1"/>
    </xf>
    <xf numFmtId="0" fontId="14" fillId="6" borderId="12" xfId="7" applyFont="1" applyFill="1" applyBorder="1" applyAlignment="1">
      <alignment horizontal="center" vertical="center" wrapText="1"/>
    </xf>
  </cellXfs>
  <cellStyles count="12">
    <cellStyle name="Comma" xfId="3" builtinId="3"/>
    <cellStyle name="Comma 2" xfId="2"/>
    <cellStyle name="Comma 2 2" xfId="4"/>
    <cellStyle name="Comma 3" xfId="6"/>
    <cellStyle name="Comma 4" xfId="8"/>
    <cellStyle name="Hyperlink 2" xfId="10"/>
    <cellStyle name="Hyperlink 2 2" xfId="11"/>
    <cellStyle name="Normal" xfId="0" builtinId="0" customBuiltin="1"/>
    <cellStyle name="Normal 2" xfId="1"/>
    <cellStyle name="Normal 2 2" xfId="9"/>
    <cellStyle name="Normal 3" xfId="5"/>
    <cellStyle name="Normal 4"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273326</xdr:colOff>
      <xdr:row>0</xdr:row>
      <xdr:rowOff>82826</xdr:rowOff>
    </xdr:from>
    <xdr:to>
      <xdr:col>1</xdr:col>
      <xdr:colOff>1141412</xdr:colOff>
      <xdr:row>6</xdr:row>
      <xdr:rowOff>22732</xdr:rowOff>
    </xdr:to>
    <xdr:pic>
      <xdr:nvPicPr>
        <xdr:cNvPr id="3" name="Picture 2"/>
        <xdr:cNvPicPr>
          <a:picLocks noChangeAspect="1"/>
        </xdr:cNvPicPr>
      </xdr:nvPicPr>
      <xdr:blipFill>
        <a:blip xmlns:r="http://schemas.openxmlformats.org/officeDocument/2006/relationships" r:embed="rId1"/>
        <a:stretch>
          <a:fillRect/>
        </a:stretch>
      </xdr:blipFill>
      <xdr:spPr>
        <a:xfrm>
          <a:off x="273326" y="82826"/>
          <a:ext cx="1896020" cy="1158340"/>
        </a:xfrm>
        <a:prstGeom prst="rect">
          <a:avLst/>
        </a:prstGeom>
      </xdr:spPr>
    </xdr:pic>
    <xdr:clientData/>
  </xdr:twoCellAnchor>
  <xdr:twoCellAnchor editAs="oneCell">
    <xdr:from>
      <xdr:col>2</xdr:col>
      <xdr:colOff>0</xdr:colOff>
      <xdr:row>20</xdr:row>
      <xdr:rowOff>0</xdr:rowOff>
    </xdr:from>
    <xdr:to>
      <xdr:col>2</xdr:col>
      <xdr:colOff>304800</xdr:colOff>
      <xdr:row>21</xdr:row>
      <xdr:rowOff>35967</xdr:rowOff>
    </xdr:to>
    <xdr:sp macro="" textlink="">
      <xdr:nvSpPr>
        <xdr:cNvPr id="1025" name="AutoShape 1" descr="blob:https://web.whatsapp.com/ebb8860b-0f57-4c0d-bacc-be38dc7ab992"/>
        <xdr:cNvSpPr>
          <a:spLocks noChangeAspect="1" noChangeArrowheads="1"/>
        </xdr:cNvSpPr>
      </xdr:nvSpPr>
      <xdr:spPr bwMode="auto">
        <a:xfrm>
          <a:off x="2619375" y="556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1225827</xdr:colOff>
      <xdr:row>19</xdr:row>
      <xdr:rowOff>198782</xdr:rowOff>
    </xdr:from>
    <xdr:to>
      <xdr:col>2</xdr:col>
      <xdr:colOff>811476</xdr:colOff>
      <xdr:row>24</xdr:row>
      <xdr:rowOff>103212</xdr:rowOff>
    </xdr:to>
    <xdr:pic>
      <xdr:nvPicPr>
        <xdr:cNvPr id="2" name="Picture 1"/>
        <xdr:cNvPicPr>
          <a:picLocks noChangeAspect="1"/>
        </xdr:cNvPicPr>
      </xdr:nvPicPr>
      <xdr:blipFill>
        <a:blip xmlns:r="http://schemas.openxmlformats.org/officeDocument/2006/relationships" r:embed="rId2"/>
        <a:stretch>
          <a:fillRect/>
        </a:stretch>
      </xdr:blipFill>
      <xdr:spPr>
        <a:xfrm>
          <a:off x="2252870" y="4870173"/>
          <a:ext cx="1176546" cy="12423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303597</xdr:colOff>
      <xdr:row>0</xdr:row>
      <xdr:rowOff>194983</xdr:rowOff>
    </xdr:from>
    <xdr:to>
      <xdr:col>12</xdr:col>
      <xdr:colOff>1473491</xdr:colOff>
      <xdr:row>0</xdr:row>
      <xdr:rowOff>683558</xdr:rowOff>
    </xdr:to>
    <xdr:pic>
      <xdr:nvPicPr>
        <xdr:cNvPr id="7" name="Picture 6">
          <a:extLst>
            <a:ext uri="{FF2B5EF4-FFF2-40B4-BE49-F238E27FC236}">
              <a16:creationId xmlns="" xmlns:a16="http://schemas.microsoft.com/office/drawing/2014/main" id="{D5E1D354-30C2-4386-B646-3A0254238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85468" y="194983"/>
          <a:ext cx="1169894" cy="4885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vlux.i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opLeftCell="A10" zoomScale="115" zoomScaleNormal="115" zoomScaleSheetLayoutView="100" workbookViewId="0">
      <selection activeCell="C15" sqref="C15"/>
    </sheetView>
  </sheetViews>
  <sheetFormatPr defaultColWidth="8.83203125" defaultRowHeight="28.9" customHeight="1"/>
  <cols>
    <col min="1" max="1" width="18" style="29" customWidth="1"/>
    <col min="2" max="2" width="27.83203125" style="29" customWidth="1"/>
    <col min="3" max="3" width="16" style="29" customWidth="1"/>
    <col min="4" max="4" width="19.6640625" style="29" customWidth="1"/>
    <col min="5" max="5" width="16" style="29" customWidth="1"/>
    <col min="6" max="6" width="24.1640625" style="29" customWidth="1"/>
    <col min="7" max="7" width="8.33203125" style="29"/>
    <col min="8" max="8" width="12.83203125" style="41" bestFit="1" customWidth="1"/>
    <col min="9" max="9" width="16.33203125" style="41" bestFit="1" customWidth="1"/>
    <col min="10" max="10" width="11.33203125" style="41"/>
    <col min="11" max="1020" width="11.33203125" style="29"/>
    <col min="1021" max="1024" width="11.1640625" style="29"/>
    <col min="1025" max="16384" width="8.83203125" style="29"/>
  </cols>
  <sheetData>
    <row r="1" spans="1:10" ht="13.5" customHeight="1">
      <c r="A1" s="1"/>
      <c r="B1" s="2"/>
      <c r="C1" s="2"/>
      <c r="D1" s="2"/>
      <c r="E1" s="2"/>
      <c r="F1" s="3"/>
    </row>
    <row r="2" spans="1:10" ht="21.6" customHeight="1">
      <c r="A2" s="4"/>
      <c r="D2" s="61" t="s">
        <v>45</v>
      </c>
      <c r="E2" s="62"/>
      <c r="F2" s="63"/>
    </row>
    <row r="3" spans="1:10" ht="15" customHeight="1">
      <c r="A3" s="4"/>
      <c r="D3" s="64" t="s">
        <v>46</v>
      </c>
      <c r="E3" s="62"/>
      <c r="F3" s="63"/>
    </row>
    <row r="4" spans="1:10" ht="15" customHeight="1">
      <c r="A4" s="4"/>
      <c r="D4" s="64" t="s">
        <v>1</v>
      </c>
      <c r="E4" s="62"/>
      <c r="F4" s="63"/>
    </row>
    <row r="5" spans="1:10" ht="15" customHeight="1">
      <c r="A5" s="4"/>
      <c r="D5" s="65" t="s">
        <v>52</v>
      </c>
      <c r="E5" s="62"/>
      <c r="F5" s="63"/>
    </row>
    <row r="6" spans="1:10" ht="16.5">
      <c r="A6" s="4"/>
      <c r="D6" s="65" t="s">
        <v>51</v>
      </c>
      <c r="E6" s="62"/>
      <c r="F6" s="63"/>
    </row>
    <row r="7" spans="1:10" ht="14.25" customHeight="1">
      <c r="A7" s="6"/>
      <c r="B7" s="7"/>
      <c r="C7" s="7"/>
      <c r="E7" s="62"/>
      <c r="F7" s="63"/>
    </row>
    <row r="8" spans="1:10" ht="30.6" customHeight="1">
      <c r="A8" s="92" t="s">
        <v>17</v>
      </c>
      <c r="B8" s="93"/>
      <c r="C8" s="93"/>
      <c r="D8" s="93"/>
      <c r="E8" s="93"/>
      <c r="F8" s="94"/>
      <c r="G8" s="42"/>
      <c r="I8" s="59"/>
    </row>
    <row r="9" spans="1:10" s="43" customFormat="1" ht="21" customHeight="1">
      <c r="A9" s="28" t="s">
        <v>8</v>
      </c>
      <c r="B9" s="18"/>
      <c r="C9" s="18"/>
      <c r="D9" s="88" t="s">
        <v>9</v>
      </c>
      <c r="E9" s="88"/>
      <c r="F9" s="22">
        <v>19012082</v>
      </c>
      <c r="H9" s="41"/>
      <c r="I9" s="44"/>
      <c r="J9" s="41"/>
    </row>
    <row r="10" spans="1:10" s="43" customFormat="1" ht="27.75" customHeight="1">
      <c r="A10" s="23" t="s">
        <v>7</v>
      </c>
      <c r="B10" s="104" t="s">
        <v>73</v>
      </c>
      <c r="C10" s="104"/>
      <c r="D10" s="88" t="s">
        <v>10</v>
      </c>
      <c r="E10" s="88"/>
      <c r="F10" s="21">
        <v>46010</v>
      </c>
      <c r="H10" s="41"/>
      <c r="I10" s="41"/>
      <c r="J10" s="41"/>
    </row>
    <row r="11" spans="1:10" s="43" customFormat="1" ht="21" customHeight="1">
      <c r="A11" s="11" t="s">
        <v>6</v>
      </c>
      <c r="B11" s="103" t="s">
        <v>59</v>
      </c>
      <c r="C11" s="103"/>
      <c r="D11" s="88" t="s">
        <v>11</v>
      </c>
      <c r="E11" s="88"/>
      <c r="F11" s="21">
        <f>F10+10</f>
        <v>46020</v>
      </c>
      <c r="H11" s="41"/>
      <c r="I11" s="44"/>
      <c r="J11" s="41"/>
    </row>
    <row r="12" spans="1:10" s="43" customFormat="1" ht="25.5" customHeight="1">
      <c r="A12" s="11" t="s">
        <v>58</v>
      </c>
      <c r="B12" s="103" t="s">
        <v>74</v>
      </c>
      <c r="C12" s="103"/>
      <c r="D12" s="99" t="s">
        <v>13</v>
      </c>
      <c r="E12" s="100"/>
      <c r="F12" s="36" t="s">
        <v>72</v>
      </c>
      <c r="H12" s="41"/>
      <c r="I12"/>
      <c r="J12" s="41"/>
    </row>
    <row r="13" spans="1:10" s="43" customFormat="1" ht="24.75" hidden="1" customHeight="1">
      <c r="A13" s="11" t="s">
        <v>48</v>
      </c>
      <c r="B13" s="72" t="s">
        <v>60</v>
      </c>
      <c r="C13" s="66"/>
      <c r="D13" s="88" t="s">
        <v>12</v>
      </c>
      <c r="E13" s="88"/>
      <c r="F13" s="21" t="s">
        <v>39</v>
      </c>
      <c r="H13" s="41"/>
      <c r="I13"/>
      <c r="J13" s="41"/>
    </row>
    <row r="14" spans="1:10" s="43" customFormat="1" ht="21" customHeight="1">
      <c r="A14" s="26" t="s">
        <v>38</v>
      </c>
      <c r="B14" s="101" t="s">
        <v>75</v>
      </c>
      <c r="C14" s="102"/>
      <c r="D14" s="88" t="s">
        <v>12</v>
      </c>
      <c r="E14" s="88"/>
      <c r="F14" s="21" t="s">
        <v>39</v>
      </c>
      <c r="H14" s="41"/>
      <c r="I14" s="45"/>
      <c r="J14" s="41"/>
    </row>
    <row r="15" spans="1:10" ht="23.25" customHeight="1">
      <c r="A15" s="79" t="s">
        <v>33</v>
      </c>
      <c r="B15" s="80" t="s">
        <v>36</v>
      </c>
      <c r="C15" s="80"/>
      <c r="D15" s="57"/>
      <c r="E15" s="57"/>
      <c r="F15" s="5"/>
      <c r="G15" s="30"/>
      <c r="H15" s="46"/>
      <c r="I15" s="46"/>
      <c r="J15" s="46"/>
    </row>
    <row r="16" spans="1:10" s="31" customFormat="1" ht="23.25" customHeight="1">
      <c r="A16" s="79" t="s">
        <v>32</v>
      </c>
      <c r="B16" s="105" t="s">
        <v>62</v>
      </c>
      <c r="C16" s="105"/>
      <c r="D16" s="58"/>
      <c r="E16" s="58"/>
      <c r="F16" s="27"/>
      <c r="G16" s="30"/>
      <c r="H16" s="47"/>
      <c r="I16" s="47"/>
      <c r="J16" s="47"/>
    </row>
    <row r="17" spans="1:12" s="31" customFormat="1" ht="23.25" customHeight="1">
      <c r="A17" s="79" t="s">
        <v>35</v>
      </c>
      <c r="B17" s="81" t="s">
        <v>49</v>
      </c>
      <c r="C17" s="80"/>
      <c r="D17" s="58"/>
      <c r="E17" s="58"/>
      <c r="F17" s="27"/>
      <c r="G17" s="30"/>
      <c r="H17" s="47"/>
      <c r="I17" s="47"/>
      <c r="J17" s="47"/>
      <c r="L17" s="56"/>
    </row>
    <row r="18" spans="1:12" ht="23.25" customHeight="1">
      <c r="A18" s="9" t="s">
        <v>2</v>
      </c>
      <c r="B18" s="33" t="s">
        <v>3</v>
      </c>
      <c r="C18" s="34" t="s">
        <v>23</v>
      </c>
      <c r="D18" s="33" t="s">
        <v>34</v>
      </c>
      <c r="E18" s="33" t="s">
        <v>37</v>
      </c>
      <c r="F18" s="10" t="s">
        <v>4</v>
      </c>
      <c r="G18" s="30"/>
    </row>
    <row r="19" spans="1:12" ht="34.5" customHeight="1">
      <c r="A19" s="82">
        <v>1</v>
      </c>
      <c r="B19" s="83" t="s">
        <v>31</v>
      </c>
      <c r="C19" s="84">
        <f>'Window Order Summary'!G32</f>
        <v>28</v>
      </c>
      <c r="D19" s="85">
        <f>'Window Order Summary'!I32</f>
        <v>274.026941136</v>
      </c>
      <c r="E19" s="85">
        <f>F20/D19</f>
        <v>0</v>
      </c>
      <c r="F19" s="86">
        <f>'Window Order Summary'!J32</f>
        <v>0</v>
      </c>
      <c r="G19" s="48"/>
    </row>
    <row r="20" spans="1:12" s="31" customFormat="1" ht="21" customHeight="1">
      <c r="A20" s="13" t="s">
        <v>5</v>
      </c>
      <c r="B20" s="19"/>
      <c r="C20" s="14"/>
      <c r="D20" s="97" t="s">
        <v>0</v>
      </c>
      <c r="E20" s="98"/>
      <c r="F20" s="25">
        <f>SUM(F19:F19)</f>
        <v>0</v>
      </c>
      <c r="G20" s="30"/>
      <c r="H20" s="32"/>
      <c r="I20" s="32"/>
      <c r="J20" s="32"/>
    </row>
    <row r="21" spans="1:12" s="31" customFormat="1" ht="21" customHeight="1">
      <c r="A21" s="15" t="s">
        <v>47</v>
      </c>
      <c r="B21" s="60" t="s">
        <v>40</v>
      </c>
      <c r="C21"/>
      <c r="D21" s="97" t="s">
        <v>15</v>
      </c>
      <c r="E21" s="98"/>
      <c r="F21" s="25">
        <f>F20*9%</f>
        <v>0</v>
      </c>
      <c r="G21" s="30"/>
      <c r="H21" s="32"/>
      <c r="I21" s="54"/>
      <c r="J21" s="32"/>
    </row>
    <row r="22" spans="1:12" s="31" customFormat="1" ht="21" customHeight="1">
      <c r="A22" s="15" t="s">
        <v>41</v>
      </c>
      <c r="B22" s="35"/>
      <c r="C22" s="8"/>
      <c r="D22" s="97" t="s">
        <v>50</v>
      </c>
      <c r="E22" s="98"/>
      <c r="F22" s="25">
        <f>F21</f>
        <v>0</v>
      </c>
      <c r="G22" s="30"/>
      <c r="H22" s="32"/>
      <c r="I22" s="32"/>
      <c r="J22" s="32"/>
    </row>
    <row r="23" spans="1:12" s="31" customFormat="1" ht="21" customHeight="1">
      <c r="A23" s="15" t="s">
        <v>42</v>
      </c>
      <c r="B23" s="35"/>
      <c r="C23" s="8"/>
      <c r="D23" s="97" t="s">
        <v>61</v>
      </c>
      <c r="E23" s="98"/>
      <c r="F23" s="25">
        <v>3000</v>
      </c>
      <c r="G23" s="30"/>
      <c r="I23" s="32"/>
      <c r="J23" s="32"/>
      <c r="L23" s="32"/>
    </row>
    <row r="24" spans="1:12" s="31" customFormat="1" ht="21" customHeight="1">
      <c r="A24" s="17" t="s">
        <v>43</v>
      </c>
      <c r="B24" s="35"/>
      <c r="C24" s="8"/>
      <c r="D24" s="97" t="s">
        <v>14</v>
      </c>
      <c r="E24" s="98"/>
      <c r="F24" s="25">
        <v>0.71</v>
      </c>
      <c r="G24" s="30"/>
      <c r="H24" s="32"/>
      <c r="I24" s="32"/>
      <c r="J24" s="32"/>
    </row>
    <row r="25" spans="1:12" s="31" customFormat="1" ht="21" customHeight="1">
      <c r="A25" s="16" t="s">
        <v>44</v>
      </c>
      <c r="B25" s="20"/>
      <c r="C25" s="12"/>
      <c r="D25" s="95" t="s">
        <v>16</v>
      </c>
      <c r="E25" s="96"/>
      <c r="F25" s="24">
        <f>SUM(F20:F24)</f>
        <v>3000.71</v>
      </c>
      <c r="G25" s="30"/>
      <c r="H25" s="32"/>
      <c r="I25" s="32"/>
      <c r="J25" s="32"/>
    </row>
    <row r="26" spans="1:12" s="31" customFormat="1" ht="21" customHeight="1">
      <c r="A26" s="76" t="s">
        <v>53</v>
      </c>
      <c r="B26" s="78" t="s">
        <v>4</v>
      </c>
      <c r="C26" s="78" t="s">
        <v>54</v>
      </c>
      <c r="D26" s="75" t="s">
        <v>55</v>
      </c>
      <c r="E26" s="76" t="s">
        <v>56</v>
      </c>
      <c r="F26" s="77"/>
      <c r="G26" s="72"/>
      <c r="H26" s="32"/>
      <c r="I26" s="32"/>
      <c r="J26" s="32"/>
    </row>
    <row r="27" spans="1:12" s="31" customFormat="1" ht="21" customHeight="1">
      <c r="A27" s="73"/>
      <c r="B27" s="74"/>
      <c r="C27" s="74"/>
      <c r="D27" s="75"/>
      <c r="E27" s="76"/>
      <c r="F27" s="77"/>
      <c r="G27" s="72"/>
      <c r="H27" s="32"/>
      <c r="I27" s="32"/>
      <c r="J27" s="32"/>
    </row>
    <row r="28" spans="1:12" s="31" customFormat="1" ht="21" customHeight="1">
      <c r="A28" s="73"/>
      <c r="B28" s="74"/>
      <c r="C28" s="74"/>
      <c r="D28" s="75"/>
      <c r="E28" s="76"/>
      <c r="F28" s="77"/>
      <c r="G28" s="72"/>
      <c r="H28" s="32"/>
      <c r="I28" s="32"/>
      <c r="J28" s="32"/>
    </row>
    <row r="29" spans="1:12" s="31" customFormat="1" ht="21" customHeight="1">
      <c r="A29" s="73"/>
      <c r="B29" s="74"/>
      <c r="C29" s="74"/>
      <c r="D29" s="75"/>
      <c r="E29" s="76"/>
      <c r="F29" s="77"/>
      <c r="G29" s="72"/>
      <c r="H29" s="32"/>
      <c r="I29" s="32"/>
      <c r="J29" s="32"/>
    </row>
    <row r="30" spans="1:12" s="31" customFormat="1" ht="21" customHeight="1">
      <c r="A30" s="73"/>
      <c r="B30" s="74"/>
      <c r="C30" s="74"/>
      <c r="D30" s="75"/>
      <c r="E30" s="76"/>
      <c r="F30" s="77"/>
      <c r="G30" s="72"/>
      <c r="H30" s="32"/>
      <c r="I30" s="32"/>
      <c r="J30" s="32"/>
    </row>
    <row r="31" spans="1:12" ht="237.75" customHeight="1">
      <c r="A31" s="89" t="s">
        <v>57</v>
      </c>
      <c r="B31" s="90"/>
      <c r="C31" s="90"/>
      <c r="D31" s="90"/>
      <c r="E31" s="90"/>
      <c r="F31" s="91"/>
      <c r="G31" s="30"/>
    </row>
  </sheetData>
  <mergeCells count="19">
    <mergeCell ref="B10:C10"/>
    <mergeCell ref="B16:C16"/>
    <mergeCell ref="D11:E11"/>
    <mergeCell ref="D14:E14"/>
    <mergeCell ref="A31:F31"/>
    <mergeCell ref="D13:E13"/>
    <mergeCell ref="A8:F8"/>
    <mergeCell ref="D10:E10"/>
    <mergeCell ref="D9:E9"/>
    <mergeCell ref="D25:E25"/>
    <mergeCell ref="D21:E21"/>
    <mergeCell ref="D20:E20"/>
    <mergeCell ref="D12:E12"/>
    <mergeCell ref="D22:E22"/>
    <mergeCell ref="D24:E24"/>
    <mergeCell ref="D23:E23"/>
    <mergeCell ref="B14:C14"/>
    <mergeCell ref="B12:C12"/>
    <mergeCell ref="B11:C11"/>
  </mergeCells>
  <hyperlinks>
    <hyperlink ref="E5" r:id="rId1" display="info@vlux.in"/>
  </hyperlinks>
  <pageMargins left="0.98425196850393704" right="0.98425196850393704" top="0.98425196850393704" bottom="0.98425196850393704" header="0.51181102362204722" footer="0.51181102362204722"/>
  <pageSetup scale="75" fitToHeight="0" orientation="portrait" r:id="rId2"/>
  <colBreaks count="1" manualBreakCount="1">
    <brk id="6"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496B0"/>
    <outlinePr summaryBelow="0" summaryRight="0"/>
    <pageSetUpPr fitToPage="1"/>
  </sheetPr>
  <dimension ref="A1:N38"/>
  <sheetViews>
    <sheetView showGridLines="0" tabSelected="1" zoomScale="85" zoomScaleNormal="85" workbookViewId="0">
      <pane ySplit="3" topLeftCell="A37" activePane="bottomLeft" state="frozen"/>
      <selection pane="bottomLeft" activeCell="J46" sqref="J46"/>
    </sheetView>
  </sheetViews>
  <sheetFormatPr defaultColWidth="10.5" defaultRowHeight="21.75" customHeight="1"/>
  <cols>
    <col min="1" max="1" width="17.5" style="37" customWidth="1"/>
    <col min="2" max="2" width="19.6640625" style="37" customWidth="1"/>
    <col min="3" max="3" width="12.1640625" style="37" customWidth="1"/>
    <col min="4" max="4" width="11.5" style="37" customWidth="1"/>
    <col min="5" max="5" width="14.33203125" style="38" customWidth="1"/>
    <col min="6" max="7" width="11.33203125" style="37" customWidth="1"/>
    <col min="8" max="8" width="11.6640625" style="37" customWidth="1"/>
    <col min="9" max="9" width="18.1640625" style="39" customWidth="1"/>
    <col min="10" max="10" width="22.1640625" style="38" customWidth="1"/>
    <col min="11" max="11" width="9" style="37" customWidth="1"/>
    <col min="12" max="12" width="36.6640625" style="37" customWidth="1"/>
    <col min="13" max="13" width="66.6640625" style="37" customWidth="1"/>
    <col min="14" max="14" width="10.5" style="37"/>
    <col min="15" max="15" width="13" style="37" bestFit="1" customWidth="1"/>
    <col min="16" max="16" width="10.5" style="37"/>
    <col min="17" max="17" width="11.6640625" style="37" bestFit="1" customWidth="1"/>
    <col min="18" max="18" width="10.5" style="37"/>
    <col min="19" max="19" width="11.6640625" style="37" bestFit="1" customWidth="1"/>
    <col min="20" max="16384" width="10.5" style="37"/>
  </cols>
  <sheetData>
    <row r="1" spans="1:13" ht="69" customHeight="1">
      <c r="A1" s="114"/>
      <c r="B1" s="115"/>
      <c r="C1" s="115"/>
      <c r="D1" s="115"/>
      <c r="E1" s="115"/>
      <c r="F1" s="115"/>
      <c r="G1" s="115"/>
      <c r="H1" s="115"/>
      <c r="I1" s="115"/>
      <c r="J1" s="115"/>
      <c r="K1" s="115"/>
      <c r="L1" s="116"/>
      <c r="M1" s="40" t="s">
        <v>30</v>
      </c>
    </row>
    <row r="2" spans="1:13" ht="31.5" customHeight="1">
      <c r="A2" s="117" t="s">
        <v>2</v>
      </c>
      <c r="B2" s="117" t="s">
        <v>18</v>
      </c>
      <c r="C2" s="117" t="s">
        <v>19</v>
      </c>
      <c r="D2" s="117" t="s">
        <v>20</v>
      </c>
      <c r="E2" s="117" t="s">
        <v>21</v>
      </c>
      <c r="F2" s="117" t="s">
        <v>22</v>
      </c>
      <c r="G2" s="117" t="s">
        <v>23</v>
      </c>
      <c r="H2" s="117" t="s">
        <v>24</v>
      </c>
      <c r="I2" s="119" t="s">
        <v>25</v>
      </c>
      <c r="J2" s="121" t="s">
        <v>16</v>
      </c>
      <c r="K2" s="123" t="s">
        <v>26</v>
      </c>
      <c r="L2" s="124"/>
      <c r="M2" s="117" t="s">
        <v>27</v>
      </c>
    </row>
    <row r="3" spans="1:13" ht="27" customHeight="1">
      <c r="A3" s="118"/>
      <c r="B3" s="118"/>
      <c r="C3" s="118"/>
      <c r="D3" s="118"/>
      <c r="E3" s="118"/>
      <c r="F3" s="118"/>
      <c r="G3" s="118"/>
      <c r="H3" s="118"/>
      <c r="I3" s="120"/>
      <c r="J3" s="122"/>
      <c r="K3" s="55" t="s">
        <v>28</v>
      </c>
      <c r="L3" s="55" t="s">
        <v>29</v>
      </c>
      <c r="M3" s="118"/>
    </row>
    <row r="4" spans="1:13" ht="42.75" customHeight="1">
      <c r="A4" s="69" t="s">
        <v>64</v>
      </c>
      <c r="B4" s="68" t="s">
        <v>65</v>
      </c>
      <c r="C4" s="69">
        <v>580</v>
      </c>
      <c r="D4" s="69">
        <v>750</v>
      </c>
      <c r="E4" s="50">
        <f>(C4*D4)/1000000*10.764</f>
        <v>4.6823399999999999</v>
      </c>
      <c r="F4" s="51">
        <f>H4*E4</f>
        <v>0</v>
      </c>
      <c r="G4" s="52">
        <v>1</v>
      </c>
      <c r="H4" s="49"/>
      <c r="I4" s="50">
        <f>G4*E4</f>
        <v>4.6823399999999999</v>
      </c>
      <c r="J4" s="53">
        <f>I4*H4</f>
        <v>0</v>
      </c>
      <c r="K4" s="70">
        <v>5</v>
      </c>
      <c r="L4" s="71" t="s">
        <v>63</v>
      </c>
      <c r="M4" s="87" t="s">
        <v>69</v>
      </c>
    </row>
    <row r="5" spans="1:13" ht="42.75" customHeight="1">
      <c r="A5" s="69">
        <v>2</v>
      </c>
      <c r="B5" s="68" t="s">
        <v>65</v>
      </c>
      <c r="C5" s="69">
        <v>928</v>
      </c>
      <c r="D5" s="69">
        <v>1247</v>
      </c>
      <c r="E5" s="50">
        <f t="shared" ref="E5" si="0">(C5*D5)/1000000*10.764</f>
        <v>12.456273024</v>
      </c>
      <c r="F5" s="51">
        <f t="shared" ref="F5" si="1">H5*E5</f>
        <v>0</v>
      </c>
      <c r="G5" s="52">
        <v>1</v>
      </c>
      <c r="H5" s="49"/>
      <c r="I5" s="50">
        <f>G5*E5</f>
        <v>12.456273024</v>
      </c>
      <c r="J5" s="53">
        <f>I5*H5</f>
        <v>0</v>
      </c>
      <c r="K5" s="70">
        <v>5</v>
      </c>
      <c r="L5" s="71" t="s">
        <v>63</v>
      </c>
      <c r="M5" s="87" t="s">
        <v>69</v>
      </c>
    </row>
    <row r="6" spans="1:13" ht="42.75" customHeight="1">
      <c r="A6" s="69">
        <v>3</v>
      </c>
      <c r="B6" s="68" t="s">
        <v>66</v>
      </c>
      <c r="C6" s="69">
        <v>462</v>
      </c>
      <c r="D6" s="69">
        <v>445</v>
      </c>
      <c r="E6" s="50">
        <f t="shared" ref="E6:E31" si="2">(C6*D6)/1000000*10.764</f>
        <v>2.2129707599999997</v>
      </c>
      <c r="F6" s="51">
        <f t="shared" ref="F6:F31" si="3">H6*E6</f>
        <v>0</v>
      </c>
      <c r="G6" s="52">
        <v>1</v>
      </c>
      <c r="H6" s="49"/>
      <c r="I6" s="50">
        <f t="shared" ref="I6:I31" si="4">G6*E6</f>
        <v>2.2129707599999997</v>
      </c>
      <c r="J6" s="53">
        <f t="shared" ref="J6:J31" si="5">I6*H6</f>
        <v>0</v>
      </c>
      <c r="K6" s="70">
        <v>4</v>
      </c>
      <c r="L6" s="71" t="s">
        <v>70</v>
      </c>
      <c r="M6" s="87" t="s">
        <v>71</v>
      </c>
    </row>
    <row r="7" spans="1:13" ht="42.75" customHeight="1">
      <c r="A7" s="69">
        <v>4</v>
      </c>
      <c r="B7" s="68" t="s">
        <v>65</v>
      </c>
      <c r="C7" s="69">
        <v>922</v>
      </c>
      <c r="D7" s="69">
        <v>1220</v>
      </c>
      <c r="E7" s="50">
        <f t="shared" si="2"/>
        <v>12.107777759999999</v>
      </c>
      <c r="F7" s="51">
        <f t="shared" si="3"/>
        <v>0</v>
      </c>
      <c r="G7" s="52">
        <v>1</v>
      </c>
      <c r="H7" s="49"/>
      <c r="I7" s="50">
        <f t="shared" si="4"/>
        <v>12.107777759999999</v>
      </c>
      <c r="J7" s="53">
        <f t="shared" si="5"/>
        <v>0</v>
      </c>
      <c r="K7" s="70">
        <v>5</v>
      </c>
      <c r="L7" s="71" t="s">
        <v>63</v>
      </c>
      <c r="M7" s="87" t="s">
        <v>69</v>
      </c>
    </row>
    <row r="8" spans="1:13" ht="42.75" customHeight="1">
      <c r="A8" s="69">
        <v>5</v>
      </c>
      <c r="B8" s="68" t="s">
        <v>65</v>
      </c>
      <c r="C8" s="69">
        <v>918</v>
      </c>
      <c r="D8" s="69">
        <v>1227</v>
      </c>
      <c r="E8" s="50">
        <f t="shared" si="2"/>
        <v>12.124418904000001</v>
      </c>
      <c r="F8" s="51">
        <f t="shared" si="3"/>
        <v>0</v>
      </c>
      <c r="G8" s="52">
        <v>1</v>
      </c>
      <c r="H8" s="49"/>
      <c r="I8" s="50">
        <f t="shared" si="4"/>
        <v>12.124418904000001</v>
      </c>
      <c r="J8" s="53">
        <f t="shared" si="5"/>
        <v>0</v>
      </c>
      <c r="K8" s="70">
        <v>5</v>
      </c>
      <c r="L8" s="71" t="s">
        <v>63</v>
      </c>
      <c r="M8" s="87" t="s">
        <v>69</v>
      </c>
    </row>
    <row r="9" spans="1:13" ht="42.75" customHeight="1">
      <c r="A9" s="69">
        <v>6</v>
      </c>
      <c r="B9" s="68" t="s">
        <v>65</v>
      </c>
      <c r="C9" s="69">
        <v>912</v>
      </c>
      <c r="D9" s="69">
        <v>1204</v>
      </c>
      <c r="E9" s="50">
        <f t="shared" si="2"/>
        <v>11.819388671999999</v>
      </c>
      <c r="F9" s="51">
        <f t="shared" si="3"/>
        <v>0</v>
      </c>
      <c r="G9" s="52">
        <v>1</v>
      </c>
      <c r="H9" s="49"/>
      <c r="I9" s="50">
        <f t="shared" si="4"/>
        <v>11.819388671999999</v>
      </c>
      <c r="J9" s="53">
        <f t="shared" si="5"/>
        <v>0</v>
      </c>
      <c r="K9" s="70">
        <v>5</v>
      </c>
      <c r="L9" s="71" t="s">
        <v>63</v>
      </c>
      <c r="M9" s="87" t="s">
        <v>69</v>
      </c>
    </row>
    <row r="10" spans="1:13" ht="42.75" customHeight="1">
      <c r="A10" s="69" t="s">
        <v>67</v>
      </c>
      <c r="B10" s="68" t="s">
        <v>65</v>
      </c>
      <c r="C10" s="69">
        <v>942</v>
      </c>
      <c r="D10" s="69">
        <v>1172</v>
      </c>
      <c r="E10" s="50">
        <f t="shared" si="2"/>
        <v>11.883714335999999</v>
      </c>
      <c r="F10" s="51">
        <f t="shared" si="3"/>
        <v>0</v>
      </c>
      <c r="G10" s="52">
        <v>1</v>
      </c>
      <c r="H10" s="49"/>
      <c r="I10" s="50">
        <f t="shared" si="4"/>
        <v>11.883714335999999</v>
      </c>
      <c r="J10" s="53">
        <f t="shared" si="5"/>
        <v>0</v>
      </c>
      <c r="K10" s="70">
        <v>5</v>
      </c>
      <c r="L10" s="71" t="s">
        <v>63</v>
      </c>
      <c r="M10" s="87" t="s">
        <v>69</v>
      </c>
    </row>
    <row r="11" spans="1:13" ht="42.75" customHeight="1">
      <c r="A11" s="69">
        <v>2</v>
      </c>
      <c r="B11" s="68" t="s">
        <v>66</v>
      </c>
      <c r="C11" s="69">
        <v>513</v>
      </c>
      <c r="D11" s="69">
        <v>416</v>
      </c>
      <c r="E11" s="50">
        <f t="shared" si="2"/>
        <v>2.2971237119999999</v>
      </c>
      <c r="F11" s="51">
        <f t="shared" si="3"/>
        <v>0</v>
      </c>
      <c r="G11" s="52">
        <v>1</v>
      </c>
      <c r="H11" s="49"/>
      <c r="I11" s="50">
        <f t="shared" si="4"/>
        <v>2.2971237119999999</v>
      </c>
      <c r="J11" s="53">
        <f t="shared" si="5"/>
        <v>0</v>
      </c>
      <c r="K11" s="70">
        <v>4</v>
      </c>
      <c r="L11" s="71" t="s">
        <v>70</v>
      </c>
      <c r="M11" s="87" t="s">
        <v>71</v>
      </c>
    </row>
    <row r="12" spans="1:13" ht="42.75" customHeight="1">
      <c r="A12" s="69">
        <v>101</v>
      </c>
      <c r="B12" s="68" t="s">
        <v>65</v>
      </c>
      <c r="C12" s="69">
        <v>890</v>
      </c>
      <c r="D12" s="69">
        <v>720</v>
      </c>
      <c r="E12" s="50">
        <f t="shared" si="2"/>
        <v>6.8975711999999998</v>
      </c>
      <c r="F12" s="51">
        <f t="shared" si="3"/>
        <v>0</v>
      </c>
      <c r="G12" s="52">
        <v>1</v>
      </c>
      <c r="H12" s="49"/>
      <c r="I12" s="50">
        <f t="shared" si="4"/>
        <v>6.8975711999999998</v>
      </c>
      <c r="J12" s="53">
        <f t="shared" si="5"/>
        <v>0</v>
      </c>
      <c r="K12" s="70">
        <v>5</v>
      </c>
      <c r="L12" s="71" t="s">
        <v>63</v>
      </c>
      <c r="M12" s="87" t="s">
        <v>69</v>
      </c>
    </row>
    <row r="13" spans="1:13" ht="42.75" customHeight="1">
      <c r="A13" s="69">
        <v>2</v>
      </c>
      <c r="B13" s="68" t="s">
        <v>65</v>
      </c>
      <c r="C13" s="69">
        <v>1189</v>
      </c>
      <c r="D13" s="69">
        <v>1238</v>
      </c>
      <c r="E13" s="50">
        <f t="shared" si="2"/>
        <v>15.844414247999998</v>
      </c>
      <c r="F13" s="51">
        <f t="shared" si="3"/>
        <v>0</v>
      </c>
      <c r="G13" s="52">
        <v>1</v>
      </c>
      <c r="H13" s="49"/>
      <c r="I13" s="50">
        <f t="shared" si="4"/>
        <v>15.844414247999998</v>
      </c>
      <c r="J13" s="53">
        <f t="shared" si="5"/>
        <v>0</v>
      </c>
      <c r="K13" s="70">
        <v>5</v>
      </c>
      <c r="L13" s="71" t="s">
        <v>63</v>
      </c>
      <c r="M13" s="87" t="s">
        <v>69</v>
      </c>
    </row>
    <row r="14" spans="1:13" ht="42.75" customHeight="1">
      <c r="A14" s="69">
        <v>3</v>
      </c>
      <c r="B14" s="68" t="s">
        <v>66</v>
      </c>
      <c r="C14" s="69">
        <v>452</v>
      </c>
      <c r="D14" s="69">
        <v>432</v>
      </c>
      <c r="E14" s="50">
        <f t="shared" si="2"/>
        <v>2.101821696</v>
      </c>
      <c r="F14" s="51">
        <f t="shared" si="3"/>
        <v>0</v>
      </c>
      <c r="G14" s="52">
        <v>1</v>
      </c>
      <c r="H14" s="49"/>
      <c r="I14" s="50">
        <f t="shared" si="4"/>
        <v>2.101821696</v>
      </c>
      <c r="J14" s="53">
        <f t="shared" si="5"/>
        <v>0</v>
      </c>
      <c r="K14" s="70">
        <v>4</v>
      </c>
      <c r="L14" s="71" t="s">
        <v>70</v>
      </c>
      <c r="M14" s="87" t="s">
        <v>71</v>
      </c>
    </row>
    <row r="15" spans="1:13" ht="42.75" customHeight="1">
      <c r="A15" s="69">
        <v>4</v>
      </c>
      <c r="B15" s="68" t="s">
        <v>65</v>
      </c>
      <c r="C15" s="69">
        <v>1216</v>
      </c>
      <c r="D15" s="69">
        <v>1266</v>
      </c>
      <c r="E15" s="50">
        <f t="shared" si="2"/>
        <v>16.570704383999999</v>
      </c>
      <c r="F15" s="51">
        <f t="shared" si="3"/>
        <v>0</v>
      </c>
      <c r="G15" s="52">
        <v>1</v>
      </c>
      <c r="H15" s="49"/>
      <c r="I15" s="50">
        <f t="shared" si="4"/>
        <v>16.570704383999999</v>
      </c>
      <c r="J15" s="53">
        <f t="shared" si="5"/>
        <v>0</v>
      </c>
      <c r="K15" s="70">
        <v>5</v>
      </c>
      <c r="L15" s="71" t="s">
        <v>63</v>
      </c>
      <c r="M15" s="87" t="s">
        <v>69</v>
      </c>
    </row>
    <row r="16" spans="1:13" ht="42.75" customHeight="1">
      <c r="A16" s="69">
        <v>5</v>
      </c>
      <c r="B16" s="68" t="s">
        <v>65</v>
      </c>
      <c r="C16" s="69">
        <v>936</v>
      </c>
      <c r="D16" s="69">
        <v>1270</v>
      </c>
      <c r="E16" s="50">
        <f t="shared" si="2"/>
        <v>12.79538208</v>
      </c>
      <c r="F16" s="51">
        <f t="shared" si="3"/>
        <v>0</v>
      </c>
      <c r="G16" s="52">
        <v>1</v>
      </c>
      <c r="H16" s="49"/>
      <c r="I16" s="50">
        <f t="shared" si="4"/>
        <v>12.79538208</v>
      </c>
      <c r="J16" s="53">
        <f t="shared" si="5"/>
        <v>0</v>
      </c>
      <c r="K16" s="70">
        <v>5</v>
      </c>
      <c r="L16" s="71" t="s">
        <v>63</v>
      </c>
      <c r="M16" s="87" t="s">
        <v>69</v>
      </c>
    </row>
    <row r="17" spans="1:13" ht="42.75" customHeight="1">
      <c r="A17" s="69">
        <v>6</v>
      </c>
      <c r="B17" s="68" t="s">
        <v>66</v>
      </c>
      <c r="C17" s="69">
        <v>484</v>
      </c>
      <c r="D17" s="69">
        <v>459</v>
      </c>
      <c r="E17" s="50">
        <f t="shared" si="2"/>
        <v>2.3912871839999998</v>
      </c>
      <c r="F17" s="51">
        <f t="shared" si="3"/>
        <v>0</v>
      </c>
      <c r="G17" s="52">
        <v>1</v>
      </c>
      <c r="H17" s="49"/>
      <c r="I17" s="50">
        <f t="shared" si="4"/>
        <v>2.3912871839999998</v>
      </c>
      <c r="J17" s="53">
        <f t="shared" si="5"/>
        <v>0</v>
      </c>
      <c r="K17" s="70">
        <v>4</v>
      </c>
      <c r="L17" s="71" t="s">
        <v>70</v>
      </c>
      <c r="M17" s="87" t="s">
        <v>71</v>
      </c>
    </row>
    <row r="18" spans="1:13" ht="42.75" customHeight="1">
      <c r="A18" s="69">
        <v>7</v>
      </c>
      <c r="B18" s="68" t="s">
        <v>65</v>
      </c>
      <c r="C18" s="69">
        <v>1220</v>
      </c>
      <c r="D18" s="69">
        <v>1240</v>
      </c>
      <c r="E18" s="50">
        <f t="shared" si="2"/>
        <v>16.283779199999998</v>
      </c>
      <c r="F18" s="51">
        <f t="shared" si="3"/>
        <v>0</v>
      </c>
      <c r="G18" s="52">
        <v>1</v>
      </c>
      <c r="H18" s="49"/>
      <c r="I18" s="50">
        <f t="shared" si="4"/>
        <v>16.283779199999998</v>
      </c>
      <c r="J18" s="53">
        <f t="shared" si="5"/>
        <v>0</v>
      </c>
      <c r="K18" s="70">
        <v>5</v>
      </c>
      <c r="L18" s="71" t="s">
        <v>63</v>
      </c>
      <c r="M18" s="87" t="s">
        <v>69</v>
      </c>
    </row>
    <row r="19" spans="1:13" ht="42.75" customHeight="1">
      <c r="A19" s="69">
        <v>8</v>
      </c>
      <c r="B19" s="68" t="s">
        <v>65</v>
      </c>
      <c r="C19" s="69">
        <v>1219</v>
      </c>
      <c r="D19" s="69">
        <v>1287</v>
      </c>
      <c r="E19" s="50">
        <f t="shared" si="2"/>
        <v>16.887133691999999</v>
      </c>
      <c r="F19" s="51">
        <f t="shared" si="3"/>
        <v>0</v>
      </c>
      <c r="G19" s="52">
        <v>1</v>
      </c>
      <c r="H19" s="49"/>
      <c r="I19" s="50">
        <f t="shared" si="4"/>
        <v>16.887133691999999</v>
      </c>
      <c r="J19" s="53">
        <f t="shared" si="5"/>
        <v>0</v>
      </c>
      <c r="K19" s="70">
        <v>5</v>
      </c>
      <c r="L19" s="71" t="s">
        <v>63</v>
      </c>
      <c r="M19" s="87" t="s">
        <v>69</v>
      </c>
    </row>
    <row r="20" spans="1:13" ht="42.75" customHeight="1">
      <c r="A20" s="69">
        <v>201</v>
      </c>
      <c r="B20" s="68" t="s">
        <v>65</v>
      </c>
      <c r="C20" s="69">
        <v>910</v>
      </c>
      <c r="D20" s="69">
        <v>727</v>
      </c>
      <c r="E20" s="50">
        <f t="shared" si="2"/>
        <v>7.1211394799999992</v>
      </c>
      <c r="F20" s="51">
        <f t="shared" si="3"/>
        <v>0</v>
      </c>
      <c r="G20" s="52">
        <v>1</v>
      </c>
      <c r="H20" s="49"/>
      <c r="I20" s="50">
        <f t="shared" si="4"/>
        <v>7.1211394799999992</v>
      </c>
      <c r="J20" s="53">
        <f t="shared" si="5"/>
        <v>0</v>
      </c>
      <c r="K20" s="70">
        <v>5</v>
      </c>
      <c r="L20" s="71" t="s">
        <v>63</v>
      </c>
      <c r="M20" s="87" t="s">
        <v>69</v>
      </c>
    </row>
    <row r="21" spans="1:13" ht="42.75" customHeight="1">
      <c r="A21" s="69">
        <v>2</v>
      </c>
      <c r="B21" s="68" t="s">
        <v>66</v>
      </c>
      <c r="C21" s="69">
        <v>476</v>
      </c>
      <c r="D21" s="69">
        <v>488</v>
      </c>
      <c r="E21" s="50">
        <f t="shared" si="2"/>
        <v>2.5003480319999998</v>
      </c>
      <c r="F21" s="51">
        <f t="shared" si="3"/>
        <v>0</v>
      </c>
      <c r="G21" s="52">
        <v>1</v>
      </c>
      <c r="H21" s="49"/>
      <c r="I21" s="50">
        <f t="shared" si="4"/>
        <v>2.5003480319999998</v>
      </c>
      <c r="J21" s="53">
        <f t="shared" si="5"/>
        <v>0</v>
      </c>
      <c r="K21" s="70">
        <v>4</v>
      </c>
      <c r="L21" s="71" t="s">
        <v>70</v>
      </c>
      <c r="M21" s="87" t="s">
        <v>71</v>
      </c>
    </row>
    <row r="22" spans="1:13" ht="42.75" customHeight="1">
      <c r="A22" s="69">
        <v>3</v>
      </c>
      <c r="B22" s="68" t="s">
        <v>66</v>
      </c>
      <c r="C22" s="69">
        <v>526</v>
      </c>
      <c r="D22" s="69">
        <v>499</v>
      </c>
      <c r="E22" s="50">
        <f t="shared" si="2"/>
        <v>2.8252701359999999</v>
      </c>
      <c r="F22" s="51">
        <f t="shared" si="3"/>
        <v>0</v>
      </c>
      <c r="G22" s="52">
        <v>1</v>
      </c>
      <c r="H22" s="49"/>
      <c r="I22" s="50">
        <f t="shared" si="4"/>
        <v>2.8252701359999999</v>
      </c>
      <c r="J22" s="53">
        <f t="shared" si="5"/>
        <v>0</v>
      </c>
      <c r="K22" s="70">
        <v>4</v>
      </c>
      <c r="L22" s="71" t="s">
        <v>70</v>
      </c>
      <c r="M22" s="87" t="s">
        <v>71</v>
      </c>
    </row>
    <row r="23" spans="1:13" ht="42.75" customHeight="1">
      <c r="A23" s="69">
        <v>4</v>
      </c>
      <c r="B23" s="68" t="s">
        <v>65</v>
      </c>
      <c r="C23" s="69">
        <v>1210</v>
      </c>
      <c r="D23" s="69">
        <v>1299</v>
      </c>
      <c r="E23" s="50">
        <f t="shared" si="2"/>
        <v>16.91874756</v>
      </c>
      <c r="F23" s="51">
        <f t="shared" si="3"/>
        <v>0</v>
      </c>
      <c r="G23" s="52">
        <v>1</v>
      </c>
      <c r="H23" s="49"/>
      <c r="I23" s="50">
        <f t="shared" si="4"/>
        <v>16.91874756</v>
      </c>
      <c r="J23" s="53">
        <f t="shared" si="5"/>
        <v>0</v>
      </c>
      <c r="K23" s="70">
        <v>5</v>
      </c>
      <c r="L23" s="71" t="s">
        <v>63</v>
      </c>
      <c r="M23" s="87" t="s">
        <v>69</v>
      </c>
    </row>
    <row r="24" spans="1:13" ht="42.75" customHeight="1">
      <c r="A24" s="69">
        <v>5</v>
      </c>
      <c r="B24" s="68" t="s">
        <v>65</v>
      </c>
      <c r="C24" s="69">
        <v>1237</v>
      </c>
      <c r="D24" s="69">
        <v>1269</v>
      </c>
      <c r="E24" s="50">
        <f t="shared" si="2"/>
        <v>16.896821291999998</v>
      </c>
      <c r="F24" s="51">
        <f t="shared" si="3"/>
        <v>0</v>
      </c>
      <c r="G24" s="52">
        <v>1</v>
      </c>
      <c r="H24" s="49"/>
      <c r="I24" s="50">
        <f t="shared" si="4"/>
        <v>16.896821291999998</v>
      </c>
      <c r="J24" s="53">
        <f t="shared" si="5"/>
        <v>0</v>
      </c>
      <c r="K24" s="70">
        <v>5</v>
      </c>
      <c r="L24" s="71" t="s">
        <v>63</v>
      </c>
      <c r="M24" s="87" t="s">
        <v>69</v>
      </c>
    </row>
    <row r="25" spans="1:13" ht="42.75" customHeight="1">
      <c r="A25" s="69">
        <v>6</v>
      </c>
      <c r="B25" s="68" t="s">
        <v>65</v>
      </c>
      <c r="C25" s="69">
        <v>1233</v>
      </c>
      <c r="D25" s="69">
        <v>1290</v>
      </c>
      <c r="E25" s="50">
        <f t="shared" si="2"/>
        <v>17.120895479999998</v>
      </c>
      <c r="F25" s="51">
        <f t="shared" si="3"/>
        <v>0</v>
      </c>
      <c r="G25" s="52">
        <v>1</v>
      </c>
      <c r="H25" s="49"/>
      <c r="I25" s="50">
        <f t="shared" si="4"/>
        <v>17.120895479999998</v>
      </c>
      <c r="J25" s="53">
        <f t="shared" si="5"/>
        <v>0</v>
      </c>
      <c r="K25" s="70">
        <v>5</v>
      </c>
      <c r="L25" s="71" t="s">
        <v>63</v>
      </c>
      <c r="M25" s="87" t="s">
        <v>69</v>
      </c>
    </row>
    <row r="26" spans="1:13" ht="42.75" customHeight="1">
      <c r="A26" s="69">
        <v>202</v>
      </c>
      <c r="B26" s="68" t="s">
        <v>65</v>
      </c>
      <c r="C26" s="69">
        <v>896</v>
      </c>
      <c r="D26" s="69">
        <v>824</v>
      </c>
      <c r="E26" s="50">
        <f t="shared" si="2"/>
        <v>7.9471042559999994</v>
      </c>
      <c r="F26" s="51">
        <f t="shared" si="3"/>
        <v>0</v>
      </c>
      <c r="G26" s="52">
        <v>1</v>
      </c>
      <c r="H26" s="49"/>
      <c r="I26" s="50">
        <f t="shared" si="4"/>
        <v>7.9471042559999994</v>
      </c>
      <c r="J26" s="53">
        <f t="shared" si="5"/>
        <v>0</v>
      </c>
      <c r="K26" s="70">
        <v>5</v>
      </c>
      <c r="L26" s="71" t="s">
        <v>63</v>
      </c>
      <c r="M26" s="87" t="s">
        <v>69</v>
      </c>
    </row>
    <row r="27" spans="1:13" ht="42.75" customHeight="1">
      <c r="A27" s="69">
        <v>2</v>
      </c>
      <c r="B27" s="68" t="s">
        <v>65</v>
      </c>
      <c r="C27" s="69">
        <v>912</v>
      </c>
      <c r="D27" s="69">
        <v>1286</v>
      </c>
      <c r="E27" s="50">
        <f t="shared" si="2"/>
        <v>12.624363648000001</v>
      </c>
      <c r="F27" s="51">
        <f t="shared" si="3"/>
        <v>0</v>
      </c>
      <c r="G27" s="52">
        <v>1</v>
      </c>
      <c r="H27" s="49"/>
      <c r="I27" s="50">
        <f t="shared" si="4"/>
        <v>12.624363648000001</v>
      </c>
      <c r="J27" s="53">
        <f t="shared" si="5"/>
        <v>0</v>
      </c>
      <c r="K27" s="70">
        <v>5</v>
      </c>
      <c r="L27" s="71" t="s">
        <v>63</v>
      </c>
      <c r="M27" s="87" t="s">
        <v>69</v>
      </c>
    </row>
    <row r="28" spans="1:13" ht="42.75" customHeight="1">
      <c r="A28" s="69">
        <v>3</v>
      </c>
      <c r="B28" s="68" t="s">
        <v>65</v>
      </c>
      <c r="C28" s="69">
        <v>920</v>
      </c>
      <c r="D28" s="69">
        <v>1280</v>
      </c>
      <c r="E28" s="50">
        <f t="shared" si="2"/>
        <v>12.675686399999998</v>
      </c>
      <c r="F28" s="51">
        <f t="shared" si="3"/>
        <v>0</v>
      </c>
      <c r="G28" s="52">
        <v>1</v>
      </c>
      <c r="H28" s="49"/>
      <c r="I28" s="50">
        <f t="shared" si="4"/>
        <v>12.675686399999998</v>
      </c>
      <c r="J28" s="53">
        <f t="shared" si="5"/>
        <v>0</v>
      </c>
      <c r="K28" s="70">
        <v>5</v>
      </c>
      <c r="L28" s="71" t="s">
        <v>63</v>
      </c>
      <c r="M28" s="87" t="s">
        <v>69</v>
      </c>
    </row>
    <row r="29" spans="1:13" ht="42.75" customHeight="1">
      <c r="A29" s="69">
        <v>4</v>
      </c>
      <c r="B29" s="68" t="s">
        <v>68</v>
      </c>
      <c r="C29" s="69">
        <v>520</v>
      </c>
      <c r="D29" s="69">
        <v>490</v>
      </c>
      <c r="E29" s="50">
        <f t="shared" si="2"/>
        <v>2.7426672000000001</v>
      </c>
      <c r="F29" s="51">
        <f t="shared" si="3"/>
        <v>0</v>
      </c>
      <c r="G29" s="52">
        <v>1</v>
      </c>
      <c r="H29" s="49"/>
      <c r="I29" s="50">
        <f t="shared" si="4"/>
        <v>2.7426672000000001</v>
      </c>
      <c r="J29" s="53">
        <f t="shared" si="5"/>
        <v>0</v>
      </c>
      <c r="K29" s="70">
        <v>4</v>
      </c>
      <c r="L29" s="71" t="s">
        <v>70</v>
      </c>
      <c r="M29" s="87" t="s">
        <v>71</v>
      </c>
    </row>
    <row r="30" spans="1:13" ht="42.75" customHeight="1">
      <c r="A30" s="69">
        <v>5</v>
      </c>
      <c r="B30" s="68" t="s">
        <v>65</v>
      </c>
      <c r="C30" s="69">
        <v>914</v>
      </c>
      <c r="D30" s="69">
        <v>1292</v>
      </c>
      <c r="E30" s="50">
        <f t="shared" si="2"/>
        <v>12.711078431999999</v>
      </c>
      <c r="F30" s="51">
        <f t="shared" si="3"/>
        <v>0</v>
      </c>
      <c r="G30" s="52">
        <v>1</v>
      </c>
      <c r="H30" s="49"/>
      <c r="I30" s="50">
        <f t="shared" si="4"/>
        <v>12.711078431999999</v>
      </c>
      <c r="J30" s="53">
        <f t="shared" si="5"/>
        <v>0</v>
      </c>
      <c r="K30" s="70">
        <v>5</v>
      </c>
      <c r="L30" s="71" t="s">
        <v>63</v>
      </c>
      <c r="M30" s="87" t="s">
        <v>69</v>
      </c>
    </row>
    <row r="31" spans="1:13" ht="42.75" customHeight="1">
      <c r="A31" s="69">
        <v>6</v>
      </c>
      <c r="B31" s="68" t="s">
        <v>68</v>
      </c>
      <c r="C31" s="69">
        <v>527</v>
      </c>
      <c r="D31" s="69">
        <v>456</v>
      </c>
      <c r="E31" s="50">
        <f t="shared" si="2"/>
        <v>2.5867183679999997</v>
      </c>
      <c r="F31" s="51">
        <f t="shared" si="3"/>
        <v>0</v>
      </c>
      <c r="G31" s="52">
        <v>1</v>
      </c>
      <c r="H31" s="49"/>
      <c r="I31" s="50">
        <f t="shared" si="4"/>
        <v>2.5867183679999997</v>
      </c>
      <c r="J31" s="53">
        <f t="shared" si="5"/>
        <v>0</v>
      </c>
      <c r="K31" s="70">
        <v>4</v>
      </c>
      <c r="L31" s="71" t="s">
        <v>70</v>
      </c>
      <c r="M31" s="87" t="s">
        <v>71</v>
      </c>
    </row>
    <row r="32" spans="1:13" ht="39" customHeight="1">
      <c r="A32" s="111"/>
      <c r="B32" s="112"/>
      <c r="C32" s="112"/>
      <c r="D32" s="113"/>
      <c r="E32" s="109" t="s">
        <v>23</v>
      </c>
      <c r="F32" s="110"/>
      <c r="G32" s="67">
        <f>SUM(G4:G31)</f>
        <v>28</v>
      </c>
      <c r="H32" s="67"/>
      <c r="I32" s="67">
        <f>SUM(I4:I31)</f>
        <v>274.026941136</v>
      </c>
      <c r="J32" s="67">
        <f>SUM(J4:J31)</f>
        <v>0</v>
      </c>
      <c r="K32" s="106"/>
      <c r="L32" s="107"/>
      <c r="M32" s="108"/>
    </row>
    <row r="33" spans="10:14" ht="21.75" customHeight="1">
      <c r="J33" s="39"/>
      <c r="K33" s="39"/>
      <c r="L33" s="39"/>
      <c r="M33" s="39"/>
      <c r="N33" s="39"/>
    </row>
    <row r="34" spans="10:14" ht="21.75" customHeight="1">
      <c r="J34" s="39"/>
      <c r="K34" s="39"/>
      <c r="L34" s="39"/>
      <c r="M34" s="39"/>
      <c r="N34" s="39"/>
    </row>
    <row r="35" spans="10:14" ht="21.75" customHeight="1">
      <c r="J35" s="39"/>
      <c r="K35" s="39"/>
      <c r="L35" s="39"/>
      <c r="M35" s="39"/>
      <c r="N35" s="39"/>
    </row>
    <row r="36" spans="10:14" ht="21.75" customHeight="1">
      <c r="J36" s="39"/>
      <c r="K36" s="39"/>
      <c r="L36" s="39"/>
      <c r="M36" s="39"/>
      <c r="N36" s="39"/>
    </row>
    <row r="37" spans="10:14" ht="21.75" customHeight="1">
      <c r="J37" s="39"/>
      <c r="K37" s="39"/>
      <c r="L37" s="39"/>
      <c r="M37" s="39"/>
      <c r="N37" s="39"/>
    </row>
    <row r="38" spans="10:14" ht="21.75" customHeight="1">
      <c r="J38" s="39"/>
      <c r="K38" s="39"/>
      <c r="L38" s="39"/>
      <c r="M38" s="39"/>
      <c r="N38" s="39"/>
    </row>
  </sheetData>
  <mergeCells count="16">
    <mergeCell ref="K32:M32"/>
    <mergeCell ref="E32:F32"/>
    <mergeCell ref="A32:D32"/>
    <mergeCell ref="A1:L1"/>
    <mergeCell ref="M2:M3"/>
    <mergeCell ref="F2:F3"/>
    <mergeCell ref="G2:G3"/>
    <mergeCell ref="H2:H3"/>
    <mergeCell ref="I2:I3"/>
    <mergeCell ref="J2:J3"/>
    <mergeCell ref="K2:L2"/>
    <mergeCell ref="A2:A3"/>
    <mergeCell ref="B2:B3"/>
    <mergeCell ref="C2:C3"/>
    <mergeCell ref="D2:D3"/>
    <mergeCell ref="E2:E3"/>
  </mergeCells>
  <pageMargins left="0.25" right="0.25" top="0.75" bottom="0.75" header="0.3" footer="0.3"/>
  <pageSetup scale="4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PI</vt:lpstr>
      <vt:lpstr>Window Order Summary</vt:lpstr>
      <vt:lpstr>PI!Print_Area</vt:lpstr>
      <vt:lpstr>'Window Order Summary'!Print_Area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 Vasagoni</dc:creator>
  <cp:lastModifiedBy>Home</cp:lastModifiedBy>
  <cp:lastPrinted>2025-11-05T11:08:17Z</cp:lastPrinted>
  <dcterms:created xsi:type="dcterms:W3CDTF">2024-10-08T06:37:42Z</dcterms:created>
  <dcterms:modified xsi:type="dcterms:W3CDTF">2025-12-19T08:52:19Z</dcterms:modified>
</cp:coreProperties>
</file>