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warik\Desktop\"/>
    </mc:Choice>
  </mc:AlternateContent>
  <xr:revisionPtr revIDLastSave="0" documentId="13_ncr:1_{243ED141-9CC8-4A30-B9F0-01DD4D935E7A}" xr6:coauthVersionLast="47" xr6:coauthVersionMax="47" xr10:uidLastSave="{00000000-0000-0000-0000-000000000000}"/>
  <bookViews>
    <workbookView xWindow="-110" yWindow="-110" windowWidth="19420" windowHeight="10080" firstSheet="2" activeTab="3" xr2:uid="{00000000-000D-0000-FFFF-FFFF00000000}"/>
  </bookViews>
  <sheets>
    <sheet name="Instructions" sheetId="1" r:id="rId1"/>
    <sheet name="Sample - 1 hr" sheetId="2" r:id="rId2"/>
    <sheet name="Sample - 30 mins" sheetId="3" r:id="rId3"/>
    <sheet name="Day1" sheetId="4" r:id="rId4"/>
    <sheet name="Day2" sheetId="5" r:id="rId5"/>
    <sheet name="Day3" sheetId="6" r:id="rId6"/>
    <sheet name="Day4" sheetId="7" r:id="rId7"/>
    <sheet name="Day5" sheetId="8" r:id="rId8"/>
    <sheet name="Day6" sheetId="9" r:id="rId9"/>
    <sheet name="Day7" sheetId="10" r:id="rId10"/>
    <sheet name="Day8" sheetId="11" r:id="rId11"/>
    <sheet name="Day9" sheetId="12" r:id="rId12"/>
    <sheet name="Day10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ij5ftxytll1153Y5o/14z440sIuA==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K7" i="3"/>
  <c r="H7" i="3"/>
  <c r="K1" i="3"/>
  <c r="H1" i="3"/>
  <c r="E2" i="13"/>
  <c r="E2" i="12"/>
  <c r="E2" i="11"/>
  <c r="E2" i="10"/>
  <c r="E2" i="9"/>
  <c r="E2" i="8"/>
  <c r="R3" i="8" s="1"/>
  <c r="E2" i="7"/>
  <c r="E2" i="6"/>
  <c r="E2" i="5"/>
  <c r="E2" i="4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R3" i="2" s="1"/>
  <c r="E2" i="2"/>
  <c r="R3" i="9" l="1"/>
  <c r="R3" i="10"/>
  <c r="R3" i="11"/>
  <c r="H7" i="11" s="1"/>
  <c r="R3" i="4"/>
  <c r="H7" i="4" s="1"/>
  <c r="R3" i="5"/>
  <c r="R3" i="13"/>
  <c r="R3" i="12"/>
  <c r="R3" i="6"/>
  <c r="R3" i="7"/>
  <c r="K1" i="10"/>
  <c r="H7" i="10"/>
  <c r="K7" i="10"/>
  <c r="H1" i="10"/>
  <c r="H7" i="8"/>
  <c r="K7" i="9"/>
  <c r="K7" i="13"/>
  <c r="R3" i="3"/>
  <c r="H1" i="5"/>
  <c r="H7" i="7"/>
  <c r="H7" i="12"/>
  <c r="K7" i="6"/>
  <c r="Q8" i="3"/>
  <c r="K7" i="2"/>
  <c r="H7" i="2"/>
  <c r="Q8" i="2" s="1"/>
  <c r="K1" i="2"/>
  <c r="H1" i="2"/>
  <c r="I19" i="10" l="1"/>
  <c r="I21" i="10"/>
  <c r="K1" i="12"/>
  <c r="K1" i="5"/>
  <c r="K1" i="7"/>
  <c r="H1" i="6"/>
  <c r="K1" i="9"/>
  <c r="H1" i="8"/>
  <c r="K1" i="6"/>
  <c r="I21" i="6" s="1"/>
  <c r="K7" i="7"/>
  <c r="H7" i="13"/>
  <c r="I19" i="13" s="1"/>
  <c r="K7" i="11"/>
  <c r="H1" i="7"/>
  <c r="I18" i="7" s="1"/>
  <c r="H7" i="6"/>
  <c r="I19" i="6" s="1"/>
  <c r="H1" i="9"/>
  <c r="I18" i="9" s="1"/>
  <c r="H7" i="9"/>
  <c r="K7" i="5"/>
  <c r="H1" i="13"/>
  <c r="K1" i="4"/>
  <c r="K7" i="8"/>
  <c r="I19" i="8" s="1"/>
  <c r="K7" i="12"/>
  <c r="I21" i="12" s="1"/>
  <c r="H7" i="5"/>
  <c r="I22" i="5" s="1"/>
  <c r="H1" i="12"/>
  <c r="I22" i="12" s="1"/>
  <c r="K1" i="8"/>
  <c r="K1" i="11"/>
  <c r="I21" i="11" s="1"/>
  <c r="K1" i="13"/>
  <c r="I21" i="13" s="1"/>
  <c r="H1" i="4"/>
  <c r="I18" i="4" s="1"/>
  <c r="K7" i="4"/>
  <c r="H1" i="11"/>
  <c r="I19" i="7"/>
  <c r="I19" i="11"/>
  <c r="Q10" i="2"/>
  <c r="Q7" i="3"/>
  <c r="Q11" i="3"/>
  <c r="Q10" i="3"/>
  <c r="Q11" i="2"/>
  <c r="Q7" i="2"/>
  <c r="I18" i="10"/>
  <c r="I22" i="10"/>
  <c r="I21" i="8" l="1"/>
  <c r="I21" i="7"/>
  <c r="I22" i="7"/>
  <c r="I22" i="6"/>
  <c r="I18" i="11"/>
  <c r="I18" i="8"/>
  <c r="I18" i="13"/>
  <c r="I18" i="5"/>
  <c r="I18" i="12"/>
  <c r="I22" i="13"/>
  <c r="I22" i="4"/>
  <c r="I22" i="9"/>
  <c r="I22" i="8"/>
  <c r="I21" i="4"/>
  <c r="I21" i="5"/>
  <c r="I19" i="5"/>
  <c r="I19" i="12"/>
  <c r="I19" i="4"/>
  <c r="I18" i="6"/>
  <c r="I21" i="9"/>
  <c r="I19" i="9"/>
  <c r="I22" i="11"/>
</calcChain>
</file>

<file path=xl/sharedStrings.xml><?xml version="1.0" encoding="utf-8"?>
<sst xmlns="http://schemas.openxmlformats.org/spreadsheetml/2006/main" count="344" uniqueCount="55">
  <si>
    <t>Everyday, for 10 days, document every hour of your waking day.</t>
  </si>
  <si>
    <t>For every hour, write down the task you accomplished (the majority task, if you did multiple tasks) and classify them as urgent and important</t>
  </si>
  <si>
    <t>The definition of urgent and important is yours - it is personal.</t>
  </si>
  <si>
    <t>As you fill up the day, the matrix on the right hand side will automatically fill up</t>
  </si>
  <si>
    <t>At the end of the day, write down if you felt happy with your day or not.</t>
  </si>
  <si>
    <t>Optionally, share why do you feel that way?</t>
  </si>
  <si>
    <t>The sample sheet will show you how it works</t>
  </si>
  <si>
    <t>At the end of 10 days, the aim is to build a hypothesis</t>
  </si>
  <si>
    <t>WHAT MIX OF URGENT AND IMPORTANT LEADS TO FAVORABLE OUTCOMES?</t>
  </si>
  <si>
    <t>Time Slots</t>
  </si>
  <si>
    <t>Task</t>
  </si>
  <si>
    <t>Urgent?</t>
  </si>
  <si>
    <t>Important?</t>
  </si>
  <si>
    <t>Classification</t>
  </si>
  <si>
    <t>4am-5am</t>
  </si>
  <si>
    <t>Task 1</t>
  </si>
  <si>
    <t>Y</t>
  </si>
  <si>
    <t>5am-6am</t>
  </si>
  <si>
    <t>Task 2</t>
  </si>
  <si>
    <t>N</t>
  </si>
  <si>
    <t>Yes</t>
  </si>
  <si>
    <t>Total hours recorded</t>
  </si>
  <si>
    <t>6am-7am</t>
  </si>
  <si>
    <t>task 3</t>
  </si>
  <si>
    <t>7am-8am</t>
  </si>
  <si>
    <t>As a test, fill up any random task here</t>
  </si>
  <si>
    <t>Tasks Distribution</t>
  </si>
  <si>
    <t>8am-9am</t>
  </si>
  <si>
    <t>And then select Y or N from Urgent and Important</t>
  </si>
  <si>
    <t>9am-10am</t>
  </si>
  <si>
    <t>The numbers on the right will change automatically</t>
  </si>
  <si>
    <t>Urgent</t>
  </si>
  <si>
    <t>10am-11am</t>
  </si>
  <si>
    <t>No</t>
  </si>
  <si>
    <t>11am-12pm</t>
  </si>
  <si>
    <t>12pm-1pm</t>
  </si>
  <si>
    <t>Important</t>
  </si>
  <si>
    <t>1pm-2pm</t>
  </si>
  <si>
    <t>2pm-3pm</t>
  </si>
  <si>
    <t>3pm-4pm</t>
  </si>
  <si>
    <t>4pm-5pm</t>
  </si>
  <si>
    <t>5pm-6pm</t>
  </si>
  <si>
    <t>6pm-7pm</t>
  </si>
  <si>
    <t>Do I feel happy with how the day went?</t>
  </si>
  <si>
    <t>7pm-8pm</t>
  </si>
  <si>
    <t>(Optional) Why do you feel this way?</t>
  </si>
  <si>
    <t>8pm-9pm</t>
  </si>
  <si>
    <t>Because XYZ</t>
  </si>
  <si>
    <t>9pm-10pm</t>
  </si>
  <si>
    <t>10pm-11pm</t>
  </si>
  <si>
    <t>11pm-12am</t>
  </si>
  <si>
    <t>12am-1am</t>
  </si>
  <si>
    <t>1am-2am</t>
  </si>
  <si>
    <t>Task 3</t>
  </si>
  <si>
    <t>Task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</si>
</sst>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30"/>
      <color theme="1"/>
      <name val="Calibri"/>
      <family val="2"/>
    </font>
    <font>
      <sz val="30"/>
      <name val="Calibri"/>
      <family val="2"/>
    </font>
    <font>
      <sz val="30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16" fontId="2" fillId="0" borderId="1" xfId="0" applyNumberFormat="1" applyFont="1" applyBorder="1" applyAlignment="1">
      <alignment horizontal="center"/>
    </xf>
    <xf numFmtId="16" fontId="2" fillId="0" borderId="0" xfId="0" applyNumberFormat="1" applyFont="1"/>
    <xf numFmtId="16" fontId="3" fillId="0" borderId="0" xfId="0" applyNumberFormat="1" applyFont="1"/>
    <xf numFmtId="16" fontId="3" fillId="2" borderId="2" xfId="0" applyNumberFormat="1" applyFont="1" applyFill="1" applyBorder="1"/>
    <xf numFmtId="0" fontId="3" fillId="0" borderId="1" xfId="0" applyFont="1" applyBorder="1"/>
    <xf numFmtId="16" fontId="3" fillId="0" borderId="1" xfId="0" applyNumberFormat="1" applyFont="1" applyBorder="1" applyAlignment="1">
      <alignment horizontal="left"/>
    </xf>
    <xf numFmtId="16" fontId="3" fillId="0" borderId="1" xfId="0" applyNumberFormat="1" applyFont="1" applyBorder="1" applyAlignment="1">
      <alignment horizontal="center"/>
    </xf>
    <xf numFmtId="0" fontId="3" fillId="2" borderId="6" xfId="0" applyFont="1" applyFill="1" applyBorder="1"/>
    <xf numFmtId="0" fontId="3" fillId="0" borderId="1" xfId="0" applyFont="1" applyBorder="1" applyAlignment="1">
      <alignment horizontal="left"/>
    </xf>
    <xf numFmtId="0" fontId="3" fillId="2" borderId="6" xfId="0" applyFont="1" applyFill="1" applyBorder="1" applyAlignment="1">
      <alignment horizontal="right"/>
    </xf>
    <xf numFmtId="9" fontId="1" fillId="0" borderId="0" xfId="0" applyNumberFormat="1" applyFont="1"/>
    <xf numFmtId="0" fontId="3" fillId="2" borderId="14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3" fillId="2" borderId="16" xfId="0" applyFont="1" applyFill="1" applyBorder="1" applyAlignment="1">
      <alignment horizontal="right"/>
    </xf>
    <xf numFmtId="0" fontId="3" fillId="2" borderId="19" xfId="0" applyFont="1" applyFill="1" applyBorder="1"/>
    <xf numFmtId="0" fontId="2" fillId="2" borderId="15" xfId="0" applyFont="1" applyFill="1" applyBorder="1"/>
    <xf numFmtId="0" fontId="3" fillId="3" borderId="20" xfId="0" applyFont="1" applyFill="1" applyBorder="1"/>
    <xf numFmtId="0" fontId="5" fillId="2" borderId="15" xfId="0" applyFont="1" applyFill="1" applyBorder="1"/>
    <xf numFmtId="18" fontId="3" fillId="0" borderId="0" xfId="0" applyNumberFormat="1" applyFont="1" applyAlignment="1">
      <alignment horizontal="right"/>
    </xf>
    <xf numFmtId="18" fontId="3" fillId="0" borderId="1" xfId="0" applyNumberFormat="1" applyFont="1" applyBorder="1" applyAlignment="1">
      <alignment horizontal="right"/>
    </xf>
    <xf numFmtId="0" fontId="1" fillId="0" borderId="0" xfId="0" applyFont="1" applyAlignment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4" fillId="0" borderId="18" xfId="0" applyFont="1" applyBorder="1"/>
    <xf numFmtId="0" fontId="3" fillId="0" borderId="3" xfId="0" applyFont="1" applyBorder="1" applyAlignment="1">
      <alignment horizontal="left" vertical="top"/>
    </xf>
    <xf numFmtId="0" fontId="4" fillId="0" borderId="4" xfId="0" applyFont="1" applyBorder="1"/>
    <xf numFmtId="0" fontId="4" fillId="0" borderId="5" xfId="0" applyFont="1" applyBorder="1"/>
    <xf numFmtId="0" fontId="4" fillId="0" borderId="7" xfId="0" applyFont="1" applyBorder="1"/>
    <xf numFmtId="0" fontId="0" fillId="0" borderId="0" xfId="0" applyFont="1" applyAlignment="1"/>
    <xf numFmtId="0" fontId="4" fillId="0" borderId="8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9" fontId="3" fillId="2" borderId="3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4" fillId="0" borderId="13" xfId="0" applyFont="1" applyBorder="1"/>
    <xf numFmtId="9" fontId="7" fillId="2" borderId="3" xfId="0" applyNumberFormat="1" applyFont="1" applyFill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8" fillId="0" borderId="7" xfId="0" applyFont="1" applyBorder="1"/>
    <xf numFmtId="0" fontId="9" fillId="0" borderId="0" xfId="0" applyFont="1" applyAlignment="1"/>
    <xf numFmtId="0" fontId="8" fillId="0" borderId="8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2" fillId="4" borderId="1" xfId="0" applyFont="1" applyFill="1" applyBorder="1"/>
    <xf numFmtId="16" fontId="2" fillId="4" borderId="1" xfId="0" applyNumberFormat="1" applyFont="1" applyFill="1" applyBorder="1" applyAlignment="1">
      <alignment horizontal="center"/>
    </xf>
    <xf numFmtId="0" fontId="1" fillId="4" borderId="0" xfId="0" applyFont="1" applyFill="1"/>
    <xf numFmtId="0" fontId="0" fillId="4" borderId="0" xfId="0" applyFont="1" applyFill="1" applyAlignment="1"/>
    <xf numFmtId="0" fontId="6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1" spans="1:1" ht="14.25" customHeight="1" x14ac:dyDescent="0.35">
      <c r="A1" s="1" t="s">
        <v>0</v>
      </c>
    </row>
    <row r="2" spans="1:1" ht="14.25" customHeight="1" x14ac:dyDescent="0.35">
      <c r="A2" s="1" t="s">
        <v>1</v>
      </c>
    </row>
    <row r="3" spans="1:1" ht="14.25" customHeight="1" x14ac:dyDescent="0.35">
      <c r="A3" s="1" t="s">
        <v>2</v>
      </c>
    </row>
    <row r="4" spans="1:1" ht="14.25" customHeight="1" x14ac:dyDescent="0.35">
      <c r="A4" s="1" t="s">
        <v>3</v>
      </c>
    </row>
    <row r="5" spans="1:1" ht="14.25" customHeight="1" x14ac:dyDescent="0.35"/>
    <row r="6" spans="1:1" ht="14.25" customHeight="1" x14ac:dyDescent="0.35">
      <c r="A6" s="1" t="s">
        <v>4</v>
      </c>
    </row>
    <row r="7" spans="1:1" ht="14.25" customHeight="1" x14ac:dyDescent="0.35">
      <c r="A7" s="1" t="s">
        <v>5</v>
      </c>
    </row>
    <row r="8" spans="1:1" ht="14.25" customHeight="1" x14ac:dyDescent="0.35"/>
    <row r="9" spans="1:1" ht="14.25" customHeight="1" x14ac:dyDescent="0.35">
      <c r="A9" s="1" t="s">
        <v>6</v>
      </c>
    </row>
    <row r="10" spans="1:1" ht="14.25" customHeight="1" x14ac:dyDescent="0.35"/>
    <row r="11" spans="1:1" ht="14.25" customHeight="1" x14ac:dyDescent="0.35">
      <c r="A11" s="1" t="s">
        <v>7</v>
      </c>
    </row>
    <row r="12" spans="1:1" ht="14.25" customHeight="1" x14ac:dyDescent="0.35">
      <c r="A12" s="2" t="s">
        <v>8</v>
      </c>
    </row>
    <row r="13" spans="1:1" ht="14.25" customHeight="1" x14ac:dyDescent="0.35"/>
    <row r="14" spans="1:1" ht="14.25" customHeight="1" x14ac:dyDescent="0.35"/>
    <row r="15" spans="1:1" ht="14.25" customHeight="1" x14ac:dyDescent="0.35"/>
    <row r="16" spans="1: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000"/>
  <sheetViews>
    <sheetView tabSelected="1" workbookViewId="0">
      <selection activeCell="G21" sqref="G21"/>
    </sheetView>
  </sheetViews>
  <sheetFormatPr defaultColWidth="14.453125" defaultRowHeight="15" customHeight="1" x14ac:dyDescent="0.35"/>
  <cols>
    <col min="1" max="1" width="11.453125" customWidth="1"/>
    <col min="2" max="2" width="57.7265625" customWidth="1"/>
    <col min="3" max="4" width="12.08984375" customWidth="1"/>
    <col min="5" max="5" width="12.08984375" hidden="1" customWidth="1"/>
    <col min="6" max="6" width="8.7265625" customWidth="1"/>
    <col min="7" max="7" width="10" customWidth="1"/>
    <col min="8" max="18" width="8.7265625" customWidth="1"/>
  </cols>
  <sheetData>
    <row r="1" spans="1:18" ht="14.25" customHeight="1" x14ac:dyDescent="0.35">
      <c r="A1" s="51" t="s">
        <v>9</v>
      </c>
      <c r="B1" s="52" t="s">
        <v>10</v>
      </c>
      <c r="C1" s="52" t="s">
        <v>11</v>
      </c>
      <c r="D1" s="52" t="s">
        <v>12</v>
      </c>
      <c r="E1" s="5" t="s">
        <v>13</v>
      </c>
      <c r="F1" s="6"/>
      <c r="G1" s="7"/>
      <c r="H1" s="42">
        <f>COUNTIF($E$2:$E$49,"YN")/(2*R3)</f>
        <v>1</v>
      </c>
      <c r="I1" s="43"/>
      <c r="J1" s="44"/>
      <c r="K1" s="42">
        <f>COUNTIF($E$2:$E$49,"YY")/(2*R3)</f>
        <v>0</v>
      </c>
      <c r="L1" s="43"/>
      <c r="M1" s="44"/>
      <c r="N1" s="6"/>
      <c r="O1" s="6"/>
      <c r="P1" s="6"/>
    </row>
    <row r="2" spans="1:18" ht="14.25" customHeight="1" x14ac:dyDescent="0.35">
      <c r="A2" s="23">
        <v>0.16666666666666666</v>
      </c>
      <c r="B2" s="9"/>
      <c r="C2" s="10"/>
      <c r="D2" s="10"/>
      <c r="E2" s="1" t="str">
        <f t="shared" ref="E2:E49" si="0">CONCATENATE(C2,D2)</f>
        <v/>
      </c>
      <c r="G2" s="11"/>
      <c r="H2" s="45"/>
      <c r="I2" s="46"/>
      <c r="J2" s="47"/>
      <c r="K2" s="45"/>
      <c r="L2" s="46"/>
      <c r="M2" s="47"/>
    </row>
    <row r="3" spans="1:18" ht="14.25" customHeight="1" x14ac:dyDescent="0.35">
      <c r="A3" s="24">
        <v>0.1875</v>
      </c>
      <c r="B3" s="26"/>
      <c r="C3" s="10" t="s">
        <v>16</v>
      </c>
      <c r="D3" s="10" t="s">
        <v>19</v>
      </c>
      <c r="E3" s="1" t="str">
        <f t="shared" si="0"/>
        <v>YN</v>
      </c>
      <c r="G3" s="13" t="s">
        <v>20</v>
      </c>
      <c r="H3" s="45"/>
      <c r="I3" s="46"/>
      <c r="J3" s="47"/>
      <c r="K3" s="45"/>
      <c r="L3" s="46"/>
      <c r="M3" s="47"/>
      <c r="O3" s="1" t="s">
        <v>21</v>
      </c>
      <c r="R3" s="1">
        <f>(COUNTIF($E$2:$E$50,"YN")+COUNTIF($E$2:$E$50,"YY")+COUNTIF($E$2:$E$50,"NY")+COUNTIF($E$2:$E$50,"NN"))/2</f>
        <v>0.5</v>
      </c>
    </row>
    <row r="4" spans="1:18" ht="14.25" customHeight="1" x14ac:dyDescent="0.35">
      <c r="A4" s="24">
        <v>0.20833333333333334</v>
      </c>
      <c r="B4" s="26"/>
      <c r="C4" s="10"/>
      <c r="D4" s="10"/>
      <c r="E4" s="1" t="str">
        <f t="shared" si="0"/>
        <v/>
      </c>
      <c r="G4" s="11"/>
      <c r="H4" s="45"/>
      <c r="I4" s="46"/>
      <c r="J4" s="47"/>
      <c r="K4" s="45"/>
      <c r="L4" s="46"/>
      <c r="M4" s="47"/>
    </row>
    <row r="5" spans="1:18" ht="14.25" customHeight="1" x14ac:dyDescent="0.35">
      <c r="A5" s="24">
        <v>0.22916666666666666</v>
      </c>
      <c r="B5" s="26"/>
      <c r="C5" s="10"/>
      <c r="D5" s="10"/>
      <c r="E5" s="1" t="str">
        <f t="shared" si="0"/>
        <v/>
      </c>
      <c r="G5" s="11"/>
      <c r="H5" s="45"/>
      <c r="I5" s="46"/>
      <c r="J5" s="47"/>
      <c r="K5" s="45"/>
      <c r="L5" s="46"/>
      <c r="M5" s="47"/>
    </row>
    <row r="6" spans="1:18" ht="14.25" customHeight="1" thickBot="1" x14ac:dyDescent="0.4">
      <c r="A6" s="24">
        <v>0.25</v>
      </c>
      <c r="B6" s="26"/>
      <c r="C6" s="10"/>
      <c r="D6" s="10"/>
      <c r="E6" s="1" t="str">
        <f t="shared" si="0"/>
        <v/>
      </c>
      <c r="G6" s="40" t="s">
        <v>11</v>
      </c>
      <c r="H6" s="48"/>
      <c r="I6" s="49"/>
      <c r="J6" s="50"/>
      <c r="K6" s="48"/>
      <c r="L6" s="49"/>
      <c r="M6" s="50"/>
    </row>
    <row r="7" spans="1:18" ht="14.25" customHeight="1" x14ac:dyDescent="0.35">
      <c r="A7" s="24">
        <v>0.27083333333333331</v>
      </c>
      <c r="B7" s="26"/>
      <c r="C7" s="10"/>
      <c r="D7" s="10"/>
      <c r="E7" s="1" t="str">
        <f t="shared" si="0"/>
        <v/>
      </c>
      <c r="G7" s="41"/>
      <c r="H7" s="42">
        <f>COUNTIF($E$2:$E$49,"NN")/(2*R3)</f>
        <v>0</v>
      </c>
      <c r="I7" s="43"/>
      <c r="J7" s="44"/>
      <c r="K7" s="42">
        <f>COUNTIF($E$2:$E$49,"NY")/(2*R3)</f>
        <v>0</v>
      </c>
      <c r="L7" s="43"/>
      <c r="M7" s="44"/>
    </row>
    <row r="8" spans="1:18" ht="14.25" customHeight="1" x14ac:dyDescent="0.35">
      <c r="A8" s="24">
        <v>0.29166666666666669</v>
      </c>
      <c r="B8" s="26"/>
      <c r="C8" s="10"/>
      <c r="D8" s="10"/>
      <c r="E8" s="1" t="str">
        <f t="shared" si="0"/>
        <v/>
      </c>
      <c r="G8" s="11"/>
      <c r="H8" s="45"/>
      <c r="I8" s="46"/>
      <c r="J8" s="47"/>
      <c r="K8" s="45"/>
      <c r="L8" s="46"/>
      <c r="M8" s="47"/>
    </row>
    <row r="9" spans="1:18" ht="14.25" customHeight="1" x14ac:dyDescent="0.35">
      <c r="A9" s="24">
        <v>0.3125</v>
      </c>
      <c r="B9" s="26"/>
      <c r="C9" s="10"/>
      <c r="D9" s="10"/>
      <c r="E9" s="1" t="str">
        <f t="shared" si="0"/>
        <v/>
      </c>
      <c r="G9" s="13" t="s">
        <v>33</v>
      </c>
      <c r="H9" s="45"/>
      <c r="I9" s="46"/>
      <c r="J9" s="47"/>
      <c r="K9" s="45"/>
      <c r="L9" s="46"/>
      <c r="M9" s="47"/>
    </row>
    <row r="10" spans="1:18" ht="14.25" customHeight="1" x14ac:dyDescent="0.35">
      <c r="A10" s="24">
        <v>0.33333333333333331</v>
      </c>
      <c r="B10" s="26"/>
      <c r="C10" s="10"/>
      <c r="D10" s="10"/>
      <c r="E10" s="1" t="str">
        <f t="shared" si="0"/>
        <v/>
      </c>
      <c r="G10" s="11"/>
      <c r="H10" s="45"/>
      <c r="I10" s="46"/>
      <c r="J10" s="47"/>
      <c r="K10" s="45"/>
      <c r="L10" s="46"/>
      <c r="M10" s="47"/>
    </row>
    <row r="11" spans="1:18" ht="14.25" customHeight="1" x14ac:dyDescent="0.35">
      <c r="A11" s="24">
        <v>0.35416666666666669</v>
      </c>
      <c r="B11" s="26"/>
      <c r="C11" s="10"/>
      <c r="D11" s="10"/>
      <c r="E11" s="1" t="str">
        <f t="shared" si="0"/>
        <v/>
      </c>
      <c r="G11" s="11"/>
      <c r="H11" s="45"/>
      <c r="I11" s="46"/>
      <c r="J11" s="47"/>
      <c r="K11" s="45"/>
      <c r="L11" s="46"/>
      <c r="M11" s="47"/>
    </row>
    <row r="12" spans="1:18" ht="14.25" customHeight="1" thickBot="1" x14ac:dyDescent="0.4">
      <c r="A12" s="24">
        <v>0.375</v>
      </c>
      <c r="B12" s="26"/>
      <c r="C12" s="10"/>
      <c r="D12" s="10"/>
      <c r="E12" s="1" t="str">
        <f t="shared" si="0"/>
        <v/>
      </c>
      <c r="G12" s="15"/>
      <c r="H12" s="48"/>
      <c r="I12" s="49"/>
      <c r="J12" s="50"/>
      <c r="K12" s="48"/>
      <c r="L12" s="49"/>
      <c r="M12" s="50"/>
    </row>
    <row r="13" spans="1:18" ht="14.25" customHeight="1" x14ac:dyDescent="0.35">
      <c r="A13" s="24">
        <v>0.39583333333333331</v>
      </c>
      <c r="B13" s="26"/>
      <c r="C13" s="10"/>
      <c r="D13" s="10"/>
      <c r="E13" s="1" t="str">
        <f t="shared" si="0"/>
        <v/>
      </c>
      <c r="H13" s="16"/>
      <c r="I13" s="17" t="s">
        <v>33</v>
      </c>
      <c r="J13" s="28" t="s">
        <v>36</v>
      </c>
      <c r="K13" s="29"/>
      <c r="L13" s="18" t="s">
        <v>20</v>
      </c>
      <c r="M13" s="19"/>
    </row>
    <row r="14" spans="1:18" ht="14.25" customHeight="1" x14ac:dyDescent="0.35">
      <c r="A14" s="24">
        <v>0.41666666666666669</v>
      </c>
      <c r="B14" s="26"/>
      <c r="C14" s="10"/>
      <c r="D14" s="10"/>
      <c r="E14" s="1" t="str">
        <f t="shared" si="0"/>
        <v/>
      </c>
    </row>
    <row r="15" spans="1:18" ht="14.25" customHeight="1" x14ac:dyDescent="0.35">
      <c r="A15" s="24">
        <v>0.4375</v>
      </c>
      <c r="B15" s="26"/>
      <c r="C15" s="10"/>
      <c r="D15" s="10"/>
      <c r="E15" s="1" t="str">
        <f t="shared" si="0"/>
        <v/>
      </c>
    </row>
    <row r="16" spans="1:18" ht="14.25" customHeight="1" x14ac:dyDescent="0.35">
      <c r="A16" s="24">
        <v>0.45833333333333331</v>
      </c>
      <c r="B16" s="26"/>
      <c r="C16" s="10"/>
      <c r="D16" s="10"/>
      <c r="E16" s="1" t="str">
        <f t="shared" si="0"/>
        <v/>
      </c>
      <c r="G16" s="53" t="s">
        <v>26</v>
      </c>
      <c r="H16" s="54"/>
      <c r="I16" s="54"/>
    </row>
    <row r="17" spans="1:11" ht="14.25" customHeight="1" x14ac:dyDescent="0.35">
      <c r="A17" s="24">
        <v>0.47916666666666669</v>
      </c>
      <c r="B17" s="26"/>
      <c r="C17" s="10"/>
      <c r="D17" s="10"/>
      <c r="E17" s="1" t="str">
        <f t="shared" si="0"/>
        <v/>
      </c>
    </row>
    <row r="18" spans="1:11" ht="14.25" customHeight="1" x14ac:dyDescent="0.35">
      <c r="A18" s="24">
        <v>0.5</v>
      </c>
      <c r="B18" s="26"/>
      <c r="C18" s="10"/>
      <c r="D18" s="10"/>
      <c r="E18" s="1" t="str">
        <f t="shared" si="0"/>
        <v/>
      </c>
      <c r="G18" s="56" t="s">
        <v>31</v>
      </c>
      <c r="H18" s="1" t="s">
        <v>20</v>
      </c>
      <c r="I18" s="14">
        <f>SUM(H1:M6)</f>
        <v>1</v>
      </c>
    </row>
    <row r="19" spans="1:11" ht="14.25" customHeight="1" x14ac:dyDescent="0.35">
      <c r="A19" s="24">
        <v>0.52083333333333337</v>
      </c>
      <c r="B19" s="26"/>
      <c r="C19" s="10"/>
      <c r="D19" s="10"/>
      <c r="E19" s="1" t="str">
        <f t="shared" si="0"/>
        <v/>
      </c>
      <c r="H19" s="1" t="s">
        <v>33</v>
      </c>
      <c r="I19" s="14">
        <f>SUM(H7:M12)</f>
        <v>0</v>
      </c>
    </row>
    <row r="20" spans="1:11" ht="14.25" customHeight="1" x14ac:dyDescent="0.35">
      <c r="A20" s="24">
        <v>0.54166666666666663</v>
      </c>
      <c r="B20" s="26"/>
      <c r="C20" s="10"/>
      <c r="D20" s="10"/>
      <c r="E20" s="1" t="str">
        <f t="shared" si="0"/>
        <v/>
      </c>
    </row>
    <row r="21" spans="1:11" ht="14.25" customHeight="1" x14ac:dyDescent="0.35">
      <c r="A21" s="24">
        <v>0.5625</v>
      </c>
      <c r="B21" s="26"/>
      <c r="C21" s="10"/>
      <c r="D21" s="10"/>
      <c r="E21" s="1" t="str">
        <f t="shared" si="0"/>
        <v/>
      </c>
      <c r="G21" s="56" t="s">
        <v>36</v>
      </c>
      <c r="H21" s="1" t="s">
        <v>20</v>
      </c>
      <c r="I21" s="14">
        <f>SUM(K1:M12)</f>
        <v>0</v>
      </c>
    </row>
    <row r="22" spans="1:11" ht="14.25" customHeight="1" x14ac:dyDescent="0.35">
      <c r="A22" s="24">
        <v>0.58333333333333337</v>
      </c>
      <c r="B22" s="26"/>
      <c r="C22" s="10"/>
      <c r="D22" s="10"/>
      <c r="E22" s="1" t="str">
        <f t="shared" si="0"/>
        <v/>
      </c>
      <c r="H22" s="1" t="s">
        <v>33</v>
      </c>
      <c r="I22" s="14">
        <f>SUM(H1:J12)</f>
        <v>1</v>
      </c>
    </row>
    <row r="23" spans="1:11" ht="14.25" customHeight="1" thickBot="1" x14ac:dyDescent="0.4">
      <c r="A23" s="24">
        <v>0.60416666666666663</v>
      </c>
      <c r="B23" s="26"/>
      <c r="C23" s="10"/>
      <c r="D23" s="10"/>
      <c r="E23" s="1" t="str">
        <f t="shared" si="0"/>
        <v/>
      </c>
    </row>
    <row r="24" spans="1:11" ht="14.25" customHeight="1" thickBot="1" x14ac:dyDescent="0.4">
      <c r="A24" s="24">
        <v>0.625</v>
      </c>
      <c r="B24" s="26"/>
      <c r="C24" s="10"/>
      <c r="D24" s="10"/>
      <c r="E24" s="1" t="str">
        <f t="shared" si="0"/>
        <v/>
      </c>
      <c r="G24" s="20" t="s">
        <v>43</v>
      </c>
      <c r="H24" s="17"/>
      <c r="I24" s="17"/>
      <c r="J24" s="19"/>
      <c r="K24" s="21"/>
    </row>
    <row r="25" spans="1:11" ht="14.25" customHeight="1" thickBot="1" x14ac:dyDescent="0.4">
      <c r="A25" s="24">
        <v>0.64583333333333337</v>
      </c>
      <c r="B25" s="26"/>
      <c r="C25" s="10"/>
      <c r="D25" s="10"/>
      <c r="E25" s="1" t="str">
        <f t="shared" si="0"/>
        <v/>
      </c>
      <c r="G25" s="22" t="s">
        <v>45</v>
      </c>
      <c r="H25" s="17"/>
      <c r="I25" s="17"/>
      <c r="J25" s="19"/>
    </row>
    <row r="26" spans="1:11" ht="14.25" customHeight="1" x14ac:dyDescent="0.35">
      <c r="A26" s="24">
        <v>0.66666666666666663</v>
      </c>
      <c r="B26" s="26"/>
      <c r="C26" s="10"/>
      <c r="D26" s="10"/>
      <c r="E26" s="1" t="str">
        <f t="shared" si="0"/>
        <v/>
      </c>
      <c r="G26" s="30" t="s">
        <v>47</v>
      </c>
      <c r="H26" s="31"/>
      <c r="I26" s="31"/>
      <c r="J26" s="32"/>
    </row>
    <row r="27" spans="1:11" ht="14.25" customHeight="1" x14ac:dyDescent="0.35">
      <c r="A27" s="24">
        <v>0.6875</v>
      </c>
      <c r="B27" s="26"/>
      <c r="C27" s="10"/>
      <c r="D27" s="10"/>
      <c r="E27" s="1" t="str">
        <f t="shared" si="0"/>
        <v/>
      </c>
      <c r="G27" s="33"/>
      <c r="H27" s="34"/>
      <c r="I27" s="34"/>
      <c r="J27" s="35"/>
    </row>
    <row r="28" spans="1:11" ht="14.25" customHeight="1" x14ac:dyDescent="0.35">
      <c r="A28" s="24">
        <v>0.70833333333333337</v>
      </c>
      <c r="B28" s="26"/>
      <c r="C28" s="10"/>
      <c r="D28" s="10"/>
      <c r="E28" s="1" t="str">
        <f t="shared" si="0"/>
        <v/>
      </c>
      <c r="G28" s="33"/>
      <c r="H28" s="34"/>
      <c r="I28" s="34"/>
      <c r="J28" s="35"/>
    </row>
    <row r="29" spans="1:11" ht="14.25" customHeight="1" x14ac:dyDescent="0.35">
      <c r="A29" s="24">
        <v>0.72916666666666663</v>
      </c>
      <c r="B29" s="26"/>
      <c r="C29" s="10"/>
      <c r="D29" s="10"/>
      <c r="E29" s="1" t="str">
        <f t="shared" si="0"/>
        <v/>
      </c>
      <c r="G29" s="33"/>
      <c r="H29" s="34"/>
      <c r="I29" s="34"/>
      <c r="J29" s="35"/>
    </row>
    <row r="30" spans="1:11" ht="14.25" customHeight="1" x14ac:dyDescent="0.35">
      <c r="A30" s="24">
        <v>0.75</v>
      </c>
      <c r="B30" s="26"/>
      <c r="C30" s="10"/>
      <c r="D30" s="10"/>
      <c r="E30" s="1" t="str">
        <f t="shared" si="0"/>
        <v/>
      </c>
      <c r="G30" s="33"/>
      <c r="H30" s="34"/>
      <c r="I30" s="34"/>
      <c r="J30" s="35"/>
    </row>
    <row r="31" spans="1:11" ht="14.25" customHeight="1" thickBot="1" x14ac:dyDescent="0.4">
      <c r="A31" s="24">
        <v>0.77083333333333337</v>
      </c>
      <c r="B31" s="26"/>
      <c r="C31" s="10"/>
      <c r="D31" s="10"/>
      <c r="E31" s="1" t="str">
        <f t="shared" si="0"/>
        <v/>
      </c>
      <c r="G31" s="36"/>
      <c r="H31" s="37"/>
      <c r="I31" s="37"/>
      <c r="J31" s="38"/>
    </row>
    <row r="32" spans="1:11" ht="14.25" customHeight="1" x14ac:dyDescent="0.35">
      <c r="A32" s="24">
        <v>0.79166666666666663</v>
      </c>
      <c r="B32" s="26"/>
      <c r="C32" s="10"/>
      <c r="D32" s="10"/>
      <c r="E32" s="1" t="str">
        <f t="shared" si="0"/>
        <v/>
      </c>
    </row>
    <row r="33" spans="1:5" ht="14.25" customHeight="1" x14ac:dyDescent="0.35">
      <c r="A33" s="24">
        <v>0.8125</v>
      </c>
      <c r="B33" s="26"/>
      <c r="C33" s="10"/>
      <c r="D33" s="10"/>
      <c r="E33" s="1" t="str">
        <f t="shared" si="0"/>
        <v/>
      </c>
    </row>
    <row r="34" spans="1:5" ht="14.25" customHeight="1" x14ac:dyDescent="0.35">
      <c r="A34" s="24">
        <v>0.83333333333333337</v>
      </c>
      <c r="B34" s="26"/>
      <c r="C34" s="10"/>
      <c r="D34" s="10"/>
      <c r="E34" s="1" t="str">
        <f t="shared" si="0"/>
        <v/>
      </c>
    </row>
    <row r="35" spans="1:5" ht="14.25" customHeight="1" x14ac:dyDescent="0.35">
      <c r="A35" s="24">
        <v>0.85416666666666663</v>
      </c>
      <c r="B35" s="26"/>
      <c r="C35" s="10"/>
      <c r="D35" s="10"/>
      <c r="E35" s="1" t="str">
        <f t="shared" si="0"/>
        <v/>
      </c>
    </row>
    <row r="36" spans="1:5" ht="14.25" customHeight="1" x14ac:dyDescent="0.35">
      <c r="A36" s="24">
        <v>0.875</v>
      </c>
      <c r="B36" s="26"/>
      <c r="C36" s="10"/>
      <c r="D36" s="10"/>
      <c r="E36" s="1" t="str">
        <f t="shared" si="0"/>
        <v/>
      </c>
    </row>
    <row r="37" spans="1:5" ht="14.25" customHeight="1" x14ac:dyDescent="0.35">
      <c r="A37" s="24">
        <v>0.89583333333333337</v>
      </c>
      <c r="B37" s="26"/>
      <c r="C37" s="10"/>
      <c r="D37" s="10"/>
      <c r="E37" s="1" t="str">
        <f t="shared" si="0"/>
        <v/>
      </c>
    </row>
    <row r="38" spans="1:5" ht="14.25" customHeight="1" x14ac:dyDescent="0.35">
      <c r="A38" s="24">
        <v>0.91666666666666663</v>
      </c>
      <c r="B38" s="26"/>
      <c r="C38" s="10"/>
      <c r="D38" s="10"/>
      <c r="E38" s="1" t="str">
        <f t="shared" si="0"/>
        <v/>
      </c>
    </row>
    <row r="39" spans="1:5" ht="14.25" customHeight="1" x14ac:dyDescent="0.35">
      <c r="A39" s="24">
        <v>0.9375</v>
      </c>
      <c r="B39" s="26"/>
      <c r="C39" s="10"/>
      <c r="D39" s="10"/>
      <c r="E39" s="1" t="str">
        <f t="shared" si="0"/>
        <v/>
      </c>
    </row>
    <row r="40" spans="1:5" ht="14.25" customHeight="1" x14ac:dyDescent="0.35">
      <c r="A40" s="24">
        <v>0.95833333333333337</v>
      </c>
      <c r="B40" s="26"/>
      <c r="C40" s="10"/>
      <c r="D40" s="10"/>
      <c r="E40" s="1" t="str">
        <f t="shared" si="0"/>
        <v/>
      </c>
    </row>
    <row r="41" spans="1:5" ht="14.25" customHeight="1" x14ac:dyDescent="0.35">
      <c r="A41" s="24">
        <v>0.97916666666666663</v>
      </c>
      <c r="B41" s="26"/>
      <c r="C41" s="10"/>
      <c r="D41" s="10"/>
      <c r="E41" s="1" t="str">
        <f t="shared" si="0"/>
        <v/>
      </c>
    </row>
    <row r="42" spans="1:5" ht="14.25" customHeight="1" x14ac:dyDescent="0.35">
      <c r="A42" s="24">
        <v>0</v>
      </c>
      <c r="B42" s="26"/>
      <c r="C42" s="10"/>
      <c r="D42" s="10"/>
      <c r="E42" s="1" t="str">
        <f t="shared" si="0"/>
        <v/>
      </c>
    </row>
    <row r="43" spans="1:5" ht="14.25" customHeight="1" x14ac:dyDescent="0.35">
      <c r="A43" s="24">
        <v>2.0833333333333332E-2</v>
      </c>
      <c r="B43" s="26"/>
      <c r="C43" s="10"/>
      <c r="D43" s="10"/>
      <c r="E43" s="1" t="str">
        <f t="shared" si="0"/>
        <v/>
      </c>
    </row>
    <row r="44" spans="1:5" ht="14.25" customHeight="1" x14ac:dyDescent="0.35">
      <c r="A44" s="24">
        <v>4.1666666666666664E-2</v>
      </c>
      <c r="B44" s="26"/>
      <c r="C44" s="10"/>
      <c r="D44" s="10"/>
      <c r="E44" s="1" t="str">
        <f t="shared" si="0"/>
        <v/>
      </c>
    </row>
    <row r="45" spans="1:5" ht="14.25" customHeight="1" x14ac:dyDescent="0.35">
      <c r="A45" s="24">
        <v>6.25E-2</v>
      </c>
      <c r="B45" s="26"/>
      <c r="C45" s="10"/>
      <c r="D45" s="10"/>
      <c r="E45" s="1" t="str">
        <f t="shared" si="0"/>
        <v/>
      </c>
    </row>
    <row r="46" spans="1:5" ht="14.25" customHeight="1" x14ac:dyDescent="0.35">
      <c r="A46" s="24">
        <v>8.3333333333333329E-2</v>
      </c>
      <c r="B46" s="26"/>
      <c r="C46" s="10"/>
      <c r="D46" s="10"/>
      <c r="E46" s="1" t="str">
        <f t="shared" si="0"/>
        <v/>
      </c>
    </row>
    <row r="47" spans="1:5" ht="14.25" customHeight="1" x14ac:dyDescent="0.35">
      <c r="A47" s="24">
        <v>0.10416666666666667</v>
      </c>
      <c r="B47" s="26"/>
      <c r="C47" s="10"/>
      <c r="D47" s="10"/>
      <c r="E47" s="1" t="str">
        <f t="shared" si="0"/>
        <v/>
      </c>
    </row>
    <row r="48" spans="1:5" ht="14.25" customHeight="1" x14ac:dyDescent="0.35">
      <c r="A48" s="24">
        <v>0.125</v>
      </c>
      <c r="B48" s="26"/>
      <c r="C48" s="10"/>
      <c r="D48" s="10"/>
      <c r="E48" s="1" t="str">
        <f t="shared" si="0"/>
        <v/>
      </c>
    </row>
    <row r="49" spans="1:5" ht="14.25" customHeight="1" x14ac:dyDescent="0.35">
      <c r="A49" s="24">
        <v>0.14583333333333334</v>
      </c>
      <c r="B49" s="26"/>
      <c r="C49" s="10"/>
      <c r="D49" s="27"/>
      <c r="E49" s="1" t="str">
        <f t="shared" si="0"/>
        <v/>
      </c>
    </row>
    <row r="50" spans="1:5" ht="14.25" customHeight="1" x14ac:dyDescent="0.35"/>
    <row r="51" spans="1:5" ht="14.25" customHeight="1" x14ac:dyDescent="0.35"/>
    <row r="52" spans="1:5" ht="14.25" customHeight="1" x14ac:dyDescent="0.35"/>
    <row r="53" spans="1:5" ht="14.25" customHeight="1" x14ac:dyDescent="0.35"/>
    <row r="54" spans="1:5" ht="14.25" customHeight="1" x14ac:dyDescent="0.35"/>
    <row r="55" spans="1:5" ht="14.25" customHeight="1" x14ac:dyDescent="0.35"/>
    <row r="56" spans="1:5" ht="14.25" customHeight="1" x14ac:dyDescent="0.35"/>
    <row r="57" spans="1:5" ht="14.25" customHeight="1" x14ac:dyDescent="0.35"/>
    <row r="58" spans="1:5" ht="14.25" customHeight="1" x14ac:dyDescent="0.35"/>
    <row r="59" spans="1:5" ht="14.25" customHeight="1" x14ac:dyDescent="0.35"/>
    <row r="60" spans="1:5" ht="14.25" customHeight="1" x14ac:dyDescent="0.35"/>
    <row r="61" spans="1:5" ht="14.25" customHeight="1" x14ac:dyDescent="0.35"/>
    <row r="62" spans="1:5" ht="14.25" customHeight="1" x14ac:dyDescent="0.35"/>
    <row r="63" spans="1:5" ht="14.25" customHeight="1" x14ac:dyDescent="0.35"/>
    <row r="64" spans="1:5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7">
    <mergeCell ref="J13:K13"/>
    <mergeCell ref="G26:J31"/>
    <mergeCell ref="H1:J6"/>
    <mergeCell ref="K1:M6"/>
    <mergeCell ref="G6:G7"/>
    <mergeCell ref="H7:J12"/>
    <mergeCell ref="K7:M12"/>
  </mergeCells>
  <dataValidations count="2">
    <dataValidation type="list" allowBlank="1" showErrorMessage="1" sqref="C2:D49" xr:uid="{F53D6567-2F28-4C1B-9AEA-218A375B390E}">
      <formula1>"N,Y"</formula1>
    </dataValidation>
    <dataValidation type="list" allowBlank="1" showErrorMessage="1" sqref="K24" xr:uid="{00000000-0002-0000-0900-000001000000}">
      <formula1>"Yes,No"</formula1>
    </dataValidation>
  </dataValidation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000"/>
  <sheetViews>
    <sheetView tabSelected="1" workbookViewId="0">
      <selection activeCell="G21" sqref="G21"/>
    </sheetView>
  </sheetViews>
  <sheetFormatPr defaultColWidth="14.453125" defaultRowHeight="15" customHeight="1" x14ac:dyDescent="0.35"/>
  <cols>
    <col min="1" max="1" width="11.453125" customWidth="1"/>
    <col min="2" max="2" width="57.7265625" customWidth="1"/>
    <col min="3" max="4" width="12.08984375" customWidth="1"/>
    <col min="5" max="5" width="12.08984375" hidden="1" customWidth="1"/>
    <col min="6" max="6" width="8.7265625" customWidth="1"/>
    <col min="7" max="7" width="10" customWidth="1"/>
    <col min="8" max="18" width="8.7265625" customWidth="1"/>
  </cols>
  <sheetData>
    <row r="1" spans="1:18" ht="14.25" customHeight="1" x14ac:dyDescent="0.35">
      <c r="A1" s="51" t="s">
        <v>9</v>
      </c>
      <c r="B1" s="52" t="s">
        <v>10</v>
      </c>
      <c r="C1" s="52" t="s">
        <v>11</v>
      </c>
      <c r="D1" s="52" t="s">
        <v>12</v>
      </c>
      <c r="E1" s="5" t="s">
        <v>13</v>
      </c>
      <c r="F1" s="6"/>
      <c r="G1" s="7"/>
      <c r="H1" s="42">
        <f>COUNTIF($E$2:$E$49,"YN")/(2*R3)</f>
        <v>1</v>
      </c>
      <c r="I1" s="43"/>
      <c r="J1" s="44"/>
      <c r="K1" s="42">
        <f>COUNTIF($E$2:$E$49,"YY")/(2*R3)</f>
        <v>0</v>
      </c>
      <c r="L1" s="43"/>
      <c r="M1" s="44"/>
      <c r="N1" s="6"/>
      <c r="O1" s="6"/>
      <c r="P1" s="6"/>
    </row>
    <row r="2" spans="1:18" ht="14.25" customHeight="1" x14ac:dyDescent="0.35">
      <c r="A2" s="23">
        <v>0.16666666666666666</v>
      </c>
      <c r="B2" s="9"/>
      <c r="C2" s="10"/>
      <c r="D2" s="10"/>
      <c r="E2" s="1" t="str">
        <f t="shared" ref="E2:E49" si="0">CONCATENATE(C2,D2)</f>
        <v/>
      </c>
      <c r="G2" s="11"/>
      <c r="H2" s="45"/>
      <c r="I2" s="46"/>
      <c r="J2" s="47"/>
      <c r="K2" s="45"/>
      <c r="L2" s="46"/>
      <c r="M2" s="47"/>
    </row>
    <row r="3" spans="1:18" ht="14.25" customHeight="1" x14ac:dyDescent="0.35">
      <c r="A3" s="24">
        <v>0.1875</v>
      </c>
      <c r="B3" s="26"/>
      <c r="C3" s="10" t="s">
        <v>16</v>
      </c>
      <c r="D3" s="10" t="s">
        <v>19</v>
      </c>
      <c r="E3" s="1" t="str">
        <f t="shared" si="0"/>
        <v>YN</v>
      </c>
      <c r="G3" s="13" t="s">
        <v>20</v>
      </c>
      <c r="H3" s="45"/>
      <c r="I3" s="46"/>
      <c r="J3" s="47"/>
      <c r="K3" s="45"/>
      <c r="L3" s="46"/>
      <c r="M3" s="47"/>
      <c r="O3" s="1" t="s">
        <v>21</v>
      </c>
      <c r="R3" s="1">
        <f>(COUNTIF($E$2:$E$50,"YN")+COUNTIF($E$2:$E$50,"YY")+COUNTIF($E$2:$E$50,"NY")+COUNTIF($E$2:$E$50,"NN"))/2</f>
        <v>0.5</v>
      </c>
    </row>
    <row r="4" spans="1:18" ht="14.25" customHeight="1" x14ac:dyDescent="0.35">
      <c r="A4" s="24">
        <v>0.20833333333333334</v>
      </c>
      <c r="B4" s="26"/>
      <c r="C4" s="10"/>
      <c r="D4" s="10"/>
      <c r="E4" s="1" t="str">
        <f t="shared" si="0"/>
        <v/>
      </c>
      <c r="G4" s="11"/>
      <c r="H4" s="45"/>
      <c r="I4" s="46"/>
      <c r="J4" s="47"/>
      <c r="K4" s="45"/>
      <c r="L4" s="46"/>
      <c r="M4" s="47"/>
    </row>
    <row r="5" spans="1:18" ht="14.25" customHeight="1" x14ac:dyDescent="0.35">
      <c r="A5" s="24">
        <v>0.22916666666666666</v>
      </c>
      <c r="B5" s="26"/>
      <c r="C5" s="10"/>
      <c r="D5" s="10"/>
      <c r="E5" s="1" t="str">
        <f t="shared" si="0"/>
        <v/>
      </c>
      <c r="G5" s="11"/>
      <c r="H5" s="45"/>
      <c r="I5" s="46"/>
      <c r="J5" s="47"/>
      <c r="K5" s="45"/>
      <c r="L5" s="46"/>
      <c r="M5" s="47"/>
    </row>
    <row r="6" spans="1:18" ht="14.25" customHeight="1" thickBot="1" x14ac:dyDescent="0.4">
      <c r="A6" s="24">
        <v>0.25</v>
      </c>
      <c r="B6" s="26"/>
      <c r="C6" s="10"/>
      <c r="D6" s="10"/>
      <c r="E6" s="1" t="str">
        <f t="shared" si="0"/>
        <v/>
      </c>
      <c r="G6" s="40" t="s">
        <v>11</v>
      </c>
      <c r="H6" s="48"/>
      <c r="I6" s="49"/>
      <c r="J6" s="50"/>
      <c r="K6" s="48"/>
      <c r="L6" s="49"/>
      <c r="M6" s="50"/>
    </row>
    <row r="7" spans="1:18" ht="14.25" customHeight="1" x14ac:dyDescent="0.35">
      <c r="A7" s="24">
        <v>0.27083333333333331</v>
      </c>
      <c r="B7" s="26"/>
      <c r="C7" s="10"/>
      <c r="D7" s="10"/>
      <c r="E7" s="1" t="str">
        <f t="shared" si="0"/>
        <v/>
      </c>
      <c r="G7" s="41"/>
      <c r="H7" s="42">
        <f>COUNTIF($E$2:$E$49,"NN")/(2*R3)</f>
        <v>0</v>
      </c>
      <c r="I7" s="43"/>
      <c r="J7" s="44"/>
      <c r="K7" s="42">
        <f>COUNTIF($E$2:$E$49,"NY")/(2*R3)</f>
        <v>0</v>
      </c>
      <c r="L7" s="43"/>
      <c r="M7" s="44"/>
    </row>
    <row r="8" spans="1:18" ht="14.25" customHeight="1" x14ac:dyDescent="0.35">
      <c r="A8" s="24">
        <v>0.29166666666666669</v>
      </c>
      <c r="B8" s="26"/>
      <c r="C8" s="10"/>
      <c r="D8" s="10"/>
      <c r="E8" s="1" t="str">
        <f t="shared" si="0"/>
        <v/>
      </c>
      <c r="G8" s="11"/>
      <c r="H8" s="45"/>
      <c r="I8" s="46"/>
      <c r="J8" s="47"/>
      <c r="K8" s="45"/>
      <c r="L8" s="46"/>
      <c r="M8" s="47"/>
    </row>
    <row r="9" spans="1:18" ht="14.25" customHeight="1" x14ac:dyDescent="0.35">
      <c r="A9" s="24">
        <v>0.3125</v>
      </c>
      <c r="B9" s="26"/>
      <c r="C9" s="10"/>
      <c r="D9" s="10"/>
      <c r="E9" s="1" t="str">
        <f t="shared" si="0"/>
        <v/>
      </c>
      <c r="G9" s="13" t="s">
        <v>33</v>
      </c>
      <c r="H9" s="45"/>
      <c r="I9" s="46"/>
      <c r="J9" s="47"/>
      <c r="K9" s="45"/>
      <c r="L9" s="46"/>
      <c r="M9" s="47"/>
    </row>
    <row r="10" spans="1:18" ht="14.25" customHeight="1" x14ac:dyDescent="0.35">
      <c r="A10" s="24">
        <v>0.33333333333333331</v>
      </c>
      <c r="B10" s="26"/>
      <c r="C10" s="10"/>
      <c r="D10" s="10"/>
      <c r="E10" s="1" t="str">
        <f t="shared" si="0"/>
        <v/>
      </c>
      <c r="G10" s="11"/>
      <c r="H10" s="45"/>
      <c r="I10" s="46"/>
      <c r="J10" s="47"/>
      <c r="K10" s="45"/>
      <c r="L10" s="46"/>
      <c r="M10" s="47"/>
    </row>
    <row r="11" spans="1:18" ht="14.25" customHeight="1" x14ac:dyDescent="0.35">
      <c r="A11" s="24">
        <v>0.35416666666666669</v>
      </c>
      <c r="B11" s="26"/>
      <c r="C11" s="10"/>
      <c r="D11" s="10"/>
      <c r="E11" s="1" t="str">
        <f t="shared" si="0"/>
        <v/>
      </c>
      <c r="G11" s="11"/>
      <c r="H11" s="45"/>
      <c r="I11" s="46"/>
      <c r="J11" s="47"/>
      <c r="K11" s="45"/>
      <c r="L11" s="46"/>
      <c r="M11" s="47"/>
    </row>
    <row r="12" spans="1:18" ht="14.25" customHeight="1" thickBot="1" x14ac:dyDescent="0.4">
      <c r="A12" s="24">
        <v>0.375</v>
      </c>
      <c r="B12" s="26"/>
      <c r="C12" s="10"/>
      <c r="D12" s="10"/>
      <c r="E12" s="1" t="str">
        <f t="shared" si="0"/>
        <v/>
      </c>
      <c r="G12" s="15"/>
      <c r="H12" s="48"/>
      <c r="I12" s="49"/>
      <c r="J12" s="50"/>
      <c r="K12" s="48"/>
      <c r="L12" s="49"/>
      <c r="M12" s="50"/>
    </row>
    <row r="13" spans="1:18" ht="14.25" customHeight="1" x14ac:dyDescent="0.35">
      <c r="A13" s="24">
        <v>0.39583333333333331</v>
      </c>
      <c r="B13" s="26"/>
      <c r="C13" s="10"/>
      <c r="D13" s="10"/>
      <c r="E13" s="1" t="str">
        <f t="shared" si="0"/>
        <v/>
      </c>
      <c r="H13" s="16"/>
      <c r="I13" s="17" t="s">
        <v>33</v>
      </c>
      <c r="J13" s="28" t="s">
        <v>36</v>
      </c>
      <c r="K13" s="29"/>
      <c r="L13" s="18" t="s">
        <v>20</v>
      </c>
      <c r="M13" s="19"/>
    </row>
    <row r="14" spans="1:18" ht="14.25" customHeight="1" x14ac:dyDescent="0.35">
      <c r="A14" s="24">
        <v>0.41666666666666669</v>
      </c>
      <c r="B14" s="26"/>
      <c r="C14" s="10"/>
      <c r="D14" s="10"/>
      <c r="E14" s="1" t="str">
        <f t="shared" si="0"/>
        <v/>
      </c>
    </row>
    <row r="15" spans="1:18" ht="14.25" customHeight="1" x14ac:dyDescent="0.35">
      <c r="A15" s="24">
        <v>0.4375</v>
      </c>
      <c r="B15" s="26"/>
      <c r="C15" s="10"/>
      <c r="D15" s="10"/>
      <c r="E15" s="1" t="str">
        <f t="shared" si="0"/>
        <v/>
      </c>
    </row>
    <row r="16" spans="1:18" ht="14.25" customHeight="1" x14ac:dyDescent="0.35">
      <c r="A16" s="24">
        <v>0.45833333333333331</v>
      </c>
      <c r="B16" s="26"/>
      <c r="C16" s="10"/>
      <c r="D16" s="10"/>
      <c r="E16" s="1" t="str">
        <f t="shared" si="0"/>
        <v/>
      </c>
      <c r="G16" s="53" t="s">
        <v>26</v>
      </c>
      <c r="H16" s="54"/>
      <c r="I16" s="54"/>
    </row>
    <row r="17" spans="1:11" ht="14.25" customHeight="1" x14ac:dyDescent="0.35">
      <c r="A17" s="24">
        <v>0.47916666666666669</v>
      </c>
      <c r="B17" s="26"/>
      <c r="C17" s="10"/>
      <c r="D17" s="10"/>
      <c r="E17" s="1" t="str">
        <f t="shared" si="0"/>
        <v/>
      </c>
    </row>
    <row r="18" spans="1:11" ht="14.25" customHeight="1" x14ac:dyDescent="0.35">
      <c r="A18" s="24">
        <v>0.5</v>
      </c>
      <c r="B18" s="26"/>
      <c r="C18" s="10"/>
      <c r="D18" s="10"/>
      <c r="E18" s="1" t="str">
        <f t="shared" si="0"/>
        <v/>
      </c>
      <c r="G18" s="56" t="s">
        <v>31</v>
      </c>
      <c r="H18" s="1" t="s">
        <v>20</v>
      </c>
      <c r="I18" s="14">
        <f>SUM(H1:M6)</f>
        <v>1</v>
      </c>
    </row>
    <row r="19" spans="1:11" ht="14.25" customHeight="1" x14ac:dyDescent="0.35">
      <c r="A19" s="24">
        <v>0.52083333333333337</v>
      </c>
      <c r="B19" s="26"/>
      <c r="C19" s="10"/>
      <c r="D19" s="10"/>
      <c r="E19" s="1" t="str">
        <f t="shared" si="0"/>
        <v/>
      </c>
      <c r="H19" s="1" t="s">
        <v>33</v>
      </c>
      <c r="I19" s="14">
        <f>SUM(H7:M12)</f>
        <v>0</v>
      </c>
    </row>
    <row r="20" spans="1:11" ht="14.25" customHeight="1" x14ac:dyDescent="0.35">
      <c r="A20" s="24">
        <v>0.54166666666666663</v>
      </c>
      <c r="B20" s="26"/>
      <c r="C20" s="10"/>
      <c r="D20" s="10"/>
      <c r="E20" s="1" t="str">
        <f t="shared" si="0"/>
        <v/>
      </c>
    </row>
    <row r="21" spans="1:11" ht="14.25" customHeight="1" x14ac:dyDescent="0.35">
      <c r="A21" s="24">
        <v>0.5625</v>
      </c>
      <c r="B21" s="26"/>
      <c r="C21" s="10"/>
      <c r="D21" s="10"/>
      <c r="E21" s="1" t="str">
        <f t="shared" si="0"/>
        <v/>
      </c>
      <c r="G21" s="56" t="s">
        <v>36</v>
      </c>
      <c r="H21" s="1" t="s">
        <v>20</v>
      </c>
      <c r="I21" s="14">
        <f>SUM(K1:M12)</f>
        <v>0</v>
      </c>
    </row>
    <row r="22" spans="1:11" ht="14.25" customHeight="1" x14ac:dyDescent="0.35">
      <c r="A22" s="24">
        <v>0.58333333333333337</v>
      </c>
      <c r="B22" s="26"/>
      <c r="C22" s="10"/>
      <c r="D22" s="10"/>
      <c r="E22" s="1" t="str">
        <f t="shared" si="0"/>
        <v/>
      </c>
      <c r="H22" s="1" t="s">
        <v>33</v>
      </c>
      <c r="I22" s="14">
        <f>SUM(H1:J12)</f>
        <v>1</v>
      </c>
    </row>
    <row r="23" spans="1:11" ht="14.25" customHeight="1" thickBot="1" x14ac:dyDescent="0.4">
      <c r="A23" s="24">
        <v>0.60416666666666663</v>
      </c>
      <c r="B23" s="26"/>
      <c r="C23" s="10"/>
      <c r="D23" s="10"/>
      <c r="E23" s="1" t="str">
        <f t="shared" si="0"/>
        <v/>
      </c>
    </row>
    <row r="24" spans="1:11" ht="14.25" customHeight="1" thickBot="1" x14ac:dyDescent="0.4">
      <c r="A24" s="24">
        <v>0.625</v>
      </c>
      <c r="B24" s="26"/>
      <c r="C24" s="10"/>
      <c r="D24" s="10"/>
      <c r="E24" s="1" t="str">
        <f t="shared" si="0"/>
        <v/>
      </c>
      <c r="G24" s="20" t="s">
        <v>43</v>
      </c>
      <c r="H24" s="17"/>
      <c r="I24" s="17"/>
      <c r="J24" s="19"/>
      <c r="K24" s="21"/>
    </row>
    <row r="25" spans="1:11" ht="14.25" customHeight="1" thickBot="1" x14ac:dyDescent="0.4">
      <c r="A25" s="24">
        <v>0.64583333333333337</v>
      </c>
      <c r="B25" s="26"/>
      <c r="C25" s="10"/>
      <c r="D25" s="10"/>
      <c r="E25" s="1" t="str">
        <f t="shared" si="0"/>
        <v/>
      </c>
      <c r="G25" s="22" t="s">
        <v>45</v>
      </c>
      <c r="H25" s="17"/>
      <c r="I25" s="17"/>
      <c r="J25" s="19"/>
    </row>
    <row r="26" spans="1:11" ht="14.25" customHeight="1" x14ac:dyDescent="0.35">
      <c r="A26" s="24">
        <v>0.66666666666666663</v>
      </c>
      <c r="B26" s="26"/>
      <c r="C26" s="10"/>
      <c r="D26" s="10"/>
      <c r="E26" s="1" t="str">
        <f t="shared" si="0"/>
        <v/>
      </c>
      <c r="G26" s="30" t="s">
        <v>47</v>
      </c>
      <c r="H26" s="31"/>
      <c r="I26" s="31"/>
      <c r="J26" s="32"/>
    </row>
    <row r="27" spans="1:11" ht="14.25" customHeight="1" x14ac:dyDescent="0.35">
      <c r="A27" s="24">
        <v>0.6875</v>
      </c>
      <c r="B27" s="26"/>
      <c r="C27" s="10"/>
      <c r="D27" s="10"/>
      <c r="E27" s="1" t="str">
        <f t="shared" si="0"/>
        <v/>
      </c>
      <c r="G27" s="33"/>
      <c r="H27" s="34"/>
      <c r="I27" s="34"/>
      <c r="J27" s="35"/>
    </row>
    <row r="28" spans="1:11" ht="14.25" customHeight="1" x14ac:dyDescent="0.35">
      <c r="A28" s="24">
        <v>0.70833333333333337</v>
      </c>
      <c r="B28" s="26"/>
      <c r="C28" s="10"/>
      <c r="D28" s="10"/>
      <c r="E28" s="1" t="str">
        <f t="shared" si="0"/>
        <v/>
      </c>
      <c r="G28" s="33"/>
      <c r="H28" s="34"/>
      <c r="I28" s="34"/>
      <c r="J28" s="35"/>
    </row>
    <row r="29" spans="1:11" ht="14.25" customHeight="1" x14ac:dyDescent="0.35">
      <c r="A29" s="24">
        <v>0.72916666666666663</v>
      </c>
      <c r="B29" s="26"/>
      <c r="C29" s="10"/>
      <c r="D29" s="10"/>
      <c r="E29" s="1" t="str">
        <f t="shared" si="0"/>
        <v/>
      </c>
      <c r="G29" s="33"/>
      <c r="H29" s="34"/>
      <c r="I29" s="34"/>
      <c r="J29" s="35"/>
    </row>
    <row r="30" spans="1:11" ht="14.25" customHeight="1" x14ac:dyDescent="0.35">
      <c r="A30" s="24">
        <v>0.75</v>
      </c>
      <c r="B30" s="26"/>
      <c r="C30" s="10"/>
      <c r="D30" s="10"/>
      <c r="E30" s="1" t="str">
        <f t="shared" si="0"/>
        <v/>
      </c>
      <c r="G30" s="33"/>
      <c r="H30" s="34"/>
      <c r="I30" s="34"/>
      <c r="J30" s="35"/>
    </row>
    <row r="31" spans="1:11" ht="14.25" customHeight="1" thickBot="1" x14ac:dyDescent="0.4">
      <c r="A31" s="24">
        <v>0.77083333333333337</v>
      </c>
      <c r="B31" s="26"/>
      <c r="C31" s="10"/>
      <c r="D31" s="10"/>
      <c r="E31" s="1" t="str">
        <f t="shared" si="0"/>
        <v/>
      </c>
      <c r="G31" s="36"/>
      <c r="H31" s="37"/>
      <c r="I31" s="37"/>
      <c r="J31" s="38"/>
    </row>
    <row r="32" spans="1:11" ht="14.25" customHeight="1" x14ac:dyDescent="0.35">
      <c r="A32" s="24">
        <v>0.79166666666666663</v>
      </c>
      <c r="B32" s="26"/>
      <c r="C32" s="10"/>
      <c r="D32" s="10"/>
      <c r="E32" s="1" t="str">
        <f t="shared" si="0"/>
        <v/>
      </c>
    </row>
    <row r="33" spans="1:5" ht="14.25" customHeight="1" x14ac:dyDescent="0.35">
      <c r="A33" s="24">
        <v>0.8125</v>
      </c>
      <c r="B33" s="26"/>
      <c r="C33" s="10"/>
      <c r="D33" s="10"/>
      <c r="E33" s="1" t="str">
        <f t="shared" si="0"/>
        <v/>
      </c>
    </row>
    <row r="34" spans="1:5" ht="14.25" customHeight="1" x14ac:dyDescent="0.35">
      <c r="A34" s="24">
        <v>0.83333333333333337</v>
      </c>
      <c r="B34" s="26"/>
      <c r="C34" s="10"/>
      <c r="D34" s="10"/>
      <c r="E34" s="1" t="str">
        <f t="shared" si="0"/>
        <v/>
      </c>
    </row>
    <row r="35" spans="1:5" ht="14.25" customHeight="1" x14ac:dyDescent="0.35">
      <c r="A35" s="24">
        <v>0.85416666666666663</v>
      </c>
      <c r="B35" s="26"/>
      <c r="C35" s="10"/>
      <c r="D35" s="10"/>
      <c r="E35" s="1" t="str">
        <f t="shared" si="0"/>
        <v/>
      </c>
    </row>
    <row r="36" spans="1:5" ht="14.25" customHeight="1" x14ac:dyDescent="0.35">
      <c r="A36" s="24">
        <v>0.875</v>
      </c>
      <c r="B36" s="26"/>
      <c r="C36" s="10"/>
      <c r="D36" s="10"/>
      <c r="E36" s="1" t="str">
        <f t="shared" si="0"/>
        <v/>
      </c>
    </row>
    <row r="37" spans="1:5" ht="14.25" customHeight="1" x14ac:dyDescent="0.35">
      <c r="A37" s="24">
        <v>0.89583333333333337</v>
      </c>
      <c r="B37" s="26"/>
      <c r="C37" s="10"/>
      <c r="D37" s="10"/>
      <c r="E37" s="1" t="str">
        <f t="shared" si="0"/>
        <v/>
      </c>
    </row>
    <row r="38" spans="1:5" ht="14.25" customHeight="1" x14ac:dyDescent="0.35">
      <c r="A38" s="24">
        <v>0.91666666666666663</v>
      </c>
      <c r="B38" s="26"/>
      <c r="C38" s="10"/>
      <c r="D38" s="10"/>
      <c r="E38" s="1" t="str">
        <f t="shared" si="0"/>
        <v/>
      </c>
    </row>
    <row r="39" spans="1:5" ht="14.25" customHeight="1" x14ac:dyDescent="0.35">
      <c r="A39" s="24">
        <v>0.9375</v>
      </c>
      <c r="B39" s="26"/>
      <c r="C39" s="10"/>
      <c r="D39" s="10"/>
      <c r="E39" s="1" t="str">
        <f t="shared" si="0"/>
        <v/>
      </c>
    </row>
    <row r="40" spans="1:5" ht="14.25" customHeight="1" x14ac:dyDescent="0.35">
      <c r="A40" s="24">
        <v>0.95833333333333337</v>
      </c>
      <c r="B40" s="26"/>
      <c r="C40" s="10"/>
      <c r="D40" s="10"/>
      <c r="E40" s="1" t="str">
        <f t="shared" si="0"/>
        <v/>
      </c>
    </row>
    <row r="41" spans="1:5" ht="14.25" customHeight="1" x14ac:dyDescent="0.35">
      <c r="A41" s="24">
        <v>0.97916666666666663</v>
      </c>
      <c r="B41" s="26"/>
      <c r="C41" s="10"/>
      <c r="D41" s="10"/>
      <c r="E41" s="1" t="str">
        <f t="shared" si="0"/>
        <v/>
      </c>
    </row>
    <row r="42" spans="1:5" ht="14.25" customHeight="1" x14ac:dyDescent="0.35">
      <c r="A42" s="24">
        <v>0</v>
      </c>
      <c r="B42" s="26"/>
      <c r="C42" s="10"/>
      <c r="D42" s="10"/>
      <c r="E42" s="1" t="str">
        <f t="shared" si="0"/>
        <v/>
      </c>
    </row>
    <row r="43" spans="1:5" ht="14.25" customHeight="1" x14ac:dyDescent="0.35">
      <c r="A43" s="24">
        <v>2.0833333333333332E-2</v>
      </c>
      <c r="B43" s="26"/>
      <c r="C43" s="10"/>
      <c r="D43" s="10"/>
      <c r="E43" s="1" t="str">
        <f t="shared" si="0"/>
        <v/>
      </c>
    </row>
    <row r="44" spans="1:5" ht="14.25" customHeight="1" x14ac:dyDescent="0.35">
      <c r="A44" s="24">
        <v>4.1666666666666664E-2</v>
      </c>
      <c r="B44" s="26"/>
      <c r="C44" s="10"/>
      <c r="D44" s="10"/>
      <c r="E44" s="1" t="str">
        <f t="shared" si="0"/>
        <v/>
      </c>
    </row>
    <row r="45" spans="1:5" ht="14.25" customHeight="1" x14ac:dyDescent="0.35">
      <c r="A45" s="24">
        <v>6.25E-2</v>
      </c>
      <c r="B45" s="26"/>
      <c r="C45" s="10"/>
      <c r="D45" s="10"/>
      <c r="E45" s="1" t="str">
        <f t="shared" si="0"/>
        <v/>
      </c>
    </row>
    <row r="46" spans="1:5" ht="14.25" customHeight="1" x14ac:dyDescent="0.35">
      <c r="A46" s="24">
        <v>8.3333333333333329E-2</v>
      </c>
      <c r="B46" s="26"/>
      <c r="C46" s="10"/>
      <c r="D46" s="10"/>
      <c r="E46" s="1" t="str">
        <f t="shared" si="0"/>
        <v/>
      </c>
    </row>
    <row r="47" spans="1:5" ht="14.25" customHeight="1" x14ac:dyDescent="0.35">
      <c r="A47" s="24">
        <v>0.10416666666666667</v>
      </c>
      <c r="B47" s="26"/>
      <c r="C47" s="10"/>
      <c r="D47" s="10"/>
      <c r="E47" s="1" t="str">
        <f t="shared" si="0"/>
        <v/>
      </c>
    </row>
    <row r="48" spans="1:5" ht="14.25" customHeight="1" x14ac:dyDescent="0.35">
      <c r="A48" s="24">
        <v>0.125</v>
      </c>
      <c r="B48" s="26"/>
      <c r="C48" s="10"/>
      <c r="D48" s="10"/>
      <c r="E48" s="1" t="str">
        <f t="shared" si="0"/>
        <v/>
      </c>
    </row>
    <row r="49" spans="1:5" ht="14.25" customHeight="1" x14ac:dyDescent="0.35">
      <c r="A49" s="24">
        <v>0.14583333333333334</v>
      </c>
      <c r="B49" s="26"/>
      <c r="C49" s="10"/>
      <c r="D49" s="27"/>
      <c r="E49" s="1" t="str">
        <f t="shared" si="0"/>
        <v/>
      </c>
    </row>
    <row r="50" spans="1:5" ht="14.25" customHeight="1" x14ac:dyDescent="0.35"/>
    <row r="51" spans="1:5" ht="14.25" customHeight="1" x14ac:dyDescent="0.35"/>
    <row r="52" spans="1:5" ht="14.25" customHeight="1" x14ac:dyDescent="0.35"/>
    <row r="53" spans="1:5" ht="14.25" customHeight="1" x14ac:dyDescent="0.35"/>
    <row r="54" spans="1:5" ht="14.25" customHeight="1" x14ac:dyDescent="0.35"/>
    <row r="55" spans="1:5" ht="14.25" customHeight="1" x14ac:dyDescent="0.35"/>
    <row r="56" spans="1:5" ht="14.25" customHeight="1" x14ac:dyDescent="0.35"/>
    <row r="57" spans="1:5" ht="14.25" customHeight="1" x14ac:dyDescent="0.35"/>
    <row r="58" spans="1:5" ht="14.25" customHeight="1" x14ac:dyDescent="0.35"/>
    <row r="59" spans="1:5" ht="14.25" customHeight="1" x14ac:dyDescent="0.35"/>
    <row r="60" spans="1:5" ht="14.25" customHeight="1" x14ac:dyDescent="0.35"/>
    <row r="61" spans="1:5" ht="14.25" customHeight="1" x14ac:dyDescent="0.35"/>
    <row r="62" spans="1:5" ht="14.25" customHeight="1" x14ac:dyDescent="0.35"/>
    <row r="63" spans="1:5" ht="14.25" customHeight="1" x14ac:dyDescent="0.35"/>
    <row r="64" spans="1:5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7">
    <mergeCell ref="J13:K13"/>
    <mergeCell ref="G26:J31"/>
    <mergeCell ref="H1:J6"/>
    <mergeCell ref="K1:M6"/>
    <mergeCell ref="G6:G7"/>
    <mergeCell ref="H7:J12"/>
    <mergeCell ref="K7:M12"/>
  </mergeCells>
  <dataValidations count="2">
    <dataValidation type="list" allowBlank="1" showErrorMessage="1" sqref="C2:D49" xr:uid="{1A91D960-A55C-4185-85B7-34CEDE091178}">
      <formula1>"N,Y"</formula1>
    </dataValidation>
    <dataValidation type="list" allowBlank="1" showErrorMessage="1" sqref="K24" xr:uid="{00000000-0002-0000-0A00-000001000000}">
      <formula1>"Yes,No"</formula1>
    </dataValidation>
  </dataValidation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000"/>
  <sheetViews>
    <sheetView tabSelected="1" workbookViewId="0">
      <selection activeCell="G21" sqref="G21"/>
    </sheetView>
  </sheetViews>
  <sheetFormatPr defaultColWidth="14.453125" defaultRowHeight="15" customHeight="1" x14ac:dyDescent="0.35"/>
  <cols>
    <col min="1" max="1" width="11.453125" customWidth="1"/>
    <col min="2" max="2" width="57.7265625" customWidth="1"/>
    <col min="3" max="4" width="12.08984375" customWidth="1"/>
    <col min="5" max="5" width="12.08984375" hidden="1" customWidth="1"/>
    <col min="6" max="6" width="8.7265625" customWidth="1"/>
    <col min="7" max="7" width="10" customWidth="1"/>
    <col min="8" max="18" width="8.7265625" customWidth="1"/>
  </cols>
  <sheetData>
    <row r="1" spans="1:18" ht="14.25" customHeight="1" x14ac:dyDescent="0.35">
      <c r="A1" s="51" t="s">
        <v>9</v>
      </c>
      <c r="B1" s="52" t="s">
        <v>10</v>
      </c>
      <c r="C1" s="52" t="s">
        <v>11</v>
      </c>
      <c r="D1" s="52" t="s">
        <v>12</v>
      </c>
      <c r="E1" s="5" t="s">
        <v>13</v>
      </c>
      <c r="F1" s="6"/>
      <c r="G1" s="7"/>
      <c r="H1" s="42">
        <f>COUNTIF($E$2:$E$49,"YN")/(2*R3)</f>
        <v>1</v>
      </c>
      <c r="I1" s="43"/>
      <c r="J1" s="44"/>
      <c r="K1" s="42">
        <f>COUNTIF($E$2:$E$49,"YY")/(2*R3)</f>
        <v>0</v>
      </c>
      <c r="L1" s="43"/>
      <c r="M1" s="44"/>
      <c r="N1" s="6"/>
      <c r="O1" s="6"/>
      <c r="P1" s="6"/>
    </row>
    <row r="2" spans="1:18" ht="14.25" customHeight="1" x14ac:dyDescent="0.35">
      <c r="A2" s="23">
        <v>0.16666666666666666</v>
      </c>
      <c r="B2" s="9"/>
      <c r="C2" s="10"/>
      <c r="D2" s="10"/>
      <c r="E2" s="1" t="str">
        <f t="shared" ref="E2:E49" si="0">CONCATENATE(C2,D2)</f>
        <v/>
      </c>
      <c r="G2" s="11"/>
      <c r="H2" s="45"/>
      <c r="I2" s="46"/>
      <c r="J2" s="47"/>
      <c r="K2" s="45"/>
      <c r="L2" s="46"/>
      <c r="M2" s="47"/>
    </row>
    <row r="3" spans="1:18" ht="14.25" customHeight="1" x14ac:dyDescent="0.35">
      <c r="A3" s="24">
        <v>0.1875</v>
      </c>
      <c r="B3" s="26"/>
      <c r="C3" s="10" t="s">
        <v>16</v>
      </c>
      <c r="D3" s="10" t="s">
        <v>19</v>
      </c>
      <c r="E3" s="1" t="str">
        <f t="shared" si="0"/>
        <v>YN</v>
      </c>
      <c r="G3" s="13" t="s">
        <v>20</v>
      </c>
      <c r="H3" s="45"/>
      <c r="I3" s="46"/>
      <c r="J3" s="47"/>
      <c r="K3" s="45"/>
      <c r="L3" s="46"/>
      <c r="M3" s="47"/>
      <c r="O3" s="1" t="s">
        <v>21</v>
      </c>
      <c r="R3" s="1">
        <f>(COUNTIF($E$2:$E$50,"YN")+COUNTIF($E$2:$E$50,"YY")+COUNTIF($E$2:$E$50,"NY")+COUNTIF($E$2:$E$50,"NN"))/2</f>
        <v>0.5</v>
      </c>
    </row>
    <row r="4" spans="1:18" ht="14.25" customHeight="1" x14ac:dyDescent="0.35">
      <c r="A4" s="24">
        <v>0.20833333333333334</v>
      </c>
      <c r="B4" s="26"/>
      <c r="C4" s="10"/>
      <c r="D4" s="10"/>
      <c r="E4" s="1" t="str">
        <f t="shared" si="0"/>
        <v/>
      </c>
      <c r="G4" s="11"/>
      <c r="H4" s="45"/>
      <c r="I4" s="46"/>
      <c r="J4" s="47"/>
      <c r="K4" s="45"/>
      <c r="L4" s="46"/>
      <c r="M4" s="47"/>
    </row>
    <row r="5" spans="1:18" ht="14.25" customHeight="1" x14ac:dyDescent="0.35">
      <c r="A5" s="24">
        <v>0.22916666666666666</v>
      </c>
      <c r="B5" s="26"/>
      <c r="C5" s="10"/>
      <c r="D5" s="10"/>
      <c r="E5" s="1" t="str">
        <f t="shared" si="0"/>
        <v/>
      </c>
      <c r="G5" s="11"/>
      <c r="H5" s="45"/>
      <c r="I5" s="46"/>
      <c r="J5" s="47"/>
      <c r="K5" s="45"/>
      <c r="L5" s="46"/>
      <c r="M5" s="47"/>
    </row>
    <row r="6" spans="1:18" ht="14.25" customHeight="1" thickBot="1" x14ac:dyDescent="0.4">
      <c r="A6" s="24">
        <v>0.25</v>
      </c>
      <c r="B6" s="26"/>
      <c r="C6" s="10"/>
      <c r="D6" s="10"/>
      <c r="E6" s="1" t="str">
        <f t="shared" si="0"/>
        <v/>
      </c>
      <c r="G6" s="40" t="s">
        <v>11</v>
      </c>
      <c r="H6" s="48"/>
      <c r="I6" s="49"/>
      <c r="J6" s="50"/>
      <c r="K6" s="48"/>
      <c r="L6" s="49"/>
      <c r="M6" s="50"/>
    </row>
    <row r="7" spans="1:18" ht="14.25" customHeight="1" x14ac:dyDescent="0.35">
      <c r="A7" s="24">
        <v>0.27083333333333331</v>
      </c>
      <c r="B7" s="26"/>
      <c r="C7" s="10"/>
      <c r="D7" s="10"/>
      <c r="E7" s="1" t="str">
        <f t="shared" si="0"/>
        <v/>
      </c>
      <c r="G7" s="41"/>
      <c r="H7" s="42">
        <f>COUNTIF($E$2:$E$49,"NN")/(2*R3)</f>
        <v>0</v>
      </c>
      <c r="I7" s="43"/>
      <c r="J7" s="44"/>
      <c r="K7" s="42">
        <f>COUNTIF($E$2:$E$49,"NY")/(2*R3)</f>
        <v>0</v>
      </c>
      <c r="L7" s="43"/>
      <c r="M7" s="44"/>
    </row>
    <row r="8" spans="1:18" ht="14.25" customHeight="1" x14ac:dyDescent="0.35">
      <c r="A8" s="24">
        <v>0.29166666666666669</v>
      </c>
      <c r="B8" s="26"/>
      <c r="C8" s="10"/>
      <c r="D8" s="10"/>
      <c r="E8" s="1" t="str">
        <f t="shared" si="0"/>
        <v/>
      </c>
      <c r="G8" s="11"/>
      <c r="H8" s="45"/>
      <c r="I8" s="46"/>
      <c r="J8" s="47"/>
      <c r="K8" s="45"/>
      <c r="L8" s="46"/>
      <c r="M8" s="47"/>
    </row>
    <row r="9" spans="1:18" ht="14.25" customHeight="1" x14ac:dyDescent="0.35">
      <c r="A9" s="24">
        <v>0.3125</v>
      </c>
      <c r="B9" s="26"/>
      <c r="C9" s="10"/>
      <c r="D9" s="10"/>
      <c r="E9" s="1" t="str">
        <f t="shared" si="0"/>
        <v/>
      </c>
      <c r="G9" s="13" t="s">
        <v>33</v>
      </c>
      <c r="H9" s="45"/>
      <c r="I9" s="46"/>
      <c r="J9" s="47"/>
      <c r="K9" s="45"/>
      <c r="L9" s="46"/>
      <c r="M9" s="47"/>
    </row>
    <row r="10" spans="1:18" ht="14.25" customHeight="1" x14ac:dyDescent="0.35">
      <c r="A10" s="24">
        <v>0.33333333333333331</v>
      </c>
      <c r="B10" s="26"/>
      <c r="C10" s="10"/>
      <c r="D10" s="10"/>
      <c r="E10" s="1" t="str">
        <f t="shared" si="0"/>
        <v/>
      </c>
      <c r="G10" s="11"/>
      <c r="H10" s="45"/>
      <c r="I10" s="46"/>
      <c r="J10" s="47"/>
      <c r="K10" s="45"/>
      <c r="L10" s="46"/>
      <c r="M10" s="47"/>
    </row>
    <row r="11" spans="1:18" ht="14.25" customHeight="1" x14ac:dyDescent="0.35">
      <c r="A11" s="24">
        <v>0.35416666666666669</v>
      </c>
      <c r="B11" s="26"/>
      <c r="C11" s="10"/>
      <c r="D11" s="10"/>
      <c r="E11" s="1" t="str">
        <f t="shared" si="0"/>
        <v/>
      </c>
      <c r="G11" s="11"/>
      <c r="H11" s="45"/>
      <c r="I11" s="46"/>
      <c r="J11" s="47"/>
      <c r="K11" s="45"/>
      <c r="L11" s="46"/>
      <c r="M11" s="47"/>
    </row>
    <row r="12" spans="1:18" ht="14.25" customHeight="1" thickBot="1" x14ac:dyDescent="0.4">
      <c r="A12" s="24">
        <v>0.375</v>
      </c>
      <c r="B12" s="26"/>
      <c r="C12" s="10"/>
      <c r="D12" s="10"/>
      <c r="E12" s="1" t="str">
        <f t="shared" si="0"/>
        <v/>
      </c>
      <c r="G12" s="15"/>
      <c r="H12" s="48"/>
      <c r="I12" s="49"/>
      <c r="J12" s="50"/>
      <c r="K12" s="48"/>
      <c r="L12" s="49"/>
      <c r="M12" s="50"/>
    </row>
    <row r="13" spans="1:18" ht="14.25" customHeight="1" x14ac:dyDescent="0.35">
      <c r="A13" s="24">
        <v>0.39583333333333331</v>
      </c>
      <c r="B13" s="26"/>
      <c r="C13" s="10"/>
      <c r="D13" s="10"/>
      <c r="E13" s="1" t="str">
        <f t="shared" si="0"/>
        <v/>
      </c>
      <c r="H13" s="16"/>
      <c r="I13" s="17" t="s">
        <v>33</v>
      </c>
      <c r="J13" s="28" t="s">
        <v>36</v>
      </c>
      <c r="K13" s="29"/>
      <c r="L13" s="18" t="s">
        <v>20</v>
      </c>
      <c r="M13" s="19"/>
    </row>
    <row r="14" spans="1:18" ht="14.25" customHeight="1" x14ac:dyDescent="0.35">
      <c r="A14" s="24">
        <v>0.41666666666666669</v>
      </c>
      <c r="B14" s="26"/>
      <c r="C14" s="10"/>
      <c r="D14" s="10"/>
      <c r="E14" s="1" t="str">
        <f t="shared" si="0"/>
        <v/>
      </c>
    </row>
    <row r="15" spans="1:18" ht="14.25" customHeight="1" x14ac:dyDescent="0.35">
      <c r="A15" s="24">
        <v>0.4375</v>
      </c>
      <c r="B15" s="26"/>
      <c r="C15" s="10"/>
      <c r="D15" s="10"/>
      <c r="E15" s="1" t="str">
        <f t="shared" si="0"/>
        <v/>
      </c>
    </row>
    <row r="16" spans="1:18" ht="14.25" customHeight="1" x14ac:dyDescent="0.35">
      <c r="A16" s="24">
        <v>0.45833333333333331</v>
      </c>
      <c r="B16" s="26"/>
      <c r="C16" s="10"/>
      <c r="D16" s="10"/>
      <c r="E16" s="1" t="str">
        <f t="shared" si="0"/>
        <v/>
      </c>
      <c r="G16" s="53" t="s">
        <v>26</v>
      </c>
      <c r="H16" s="54"/>
      <c r="I16" s="54"/>
    </row>
    <row r="17" spans="1:11" ht="14.25" customHeight="1" x14ac:dyDescent="0.35">
      <c r="A17" s="24">
        <v>0.47916666666666669</v>
      </c>
      <c r="B17" s="26"/>
      <c r="C17" s="10"/>
      <c r="D17" s="10"/>
      <c r="E17" s="1" t="str">
        <f t="shared" si="0"/>
        <v/>
      </c>
    </row>
    <row r="18" spans="1:11" ht="14.25" customHeight="1" x14ac:dyDescent="0.35">
      <c r="A18" s="24">
        <v>0.5</v>
      </c>
      <c r="B18" s="26"/>
      <c r="C18" s="10"/>
      <c r="D18" s="10"/>
      <c r="E18" s="1" t="str">
        <f t="shared" si="0"/>
        <v/>
      </c>
      <c r="G18" s="56" t="s">
        <v>31</v>
      </c>
      <c r="H18" s="1" t="s">
        <v>20</v>
      </c>
      <c r="I18" s="14">
        <f>SUM(H1:M6)</f>
        <v>1</v>
      </c>
    </row>
    <row r="19" spans="1:11" ht="14.25" customHeight="1" x14ac:dyDescent="0.35">
      <c r="A19" s="24">
        <v>0.52083333333333337</v>
      </c>
      <c r="B19" s="26"/>
      <c r="C19" s="10"/>
      <c r="D19" s="10"/>
      <c r="E19" s="1" t="str">
        <f t="shared" si="0"/>
        <v/>
      </c>
      <c r="H19" s="1" t="s">
        <v>33</v>
      </c>
      <c r="I19" s="14">
        <f>SUM(H7:M12)</f>
        <v>0</v>
      </c>
    </row>
    <row r="20" spans="1:11" ht="14.25" customHeight="1" x14ac:dyDescent="0.35">
      <c r="A20" s="24">
        <v>0.54166666666666663</v>
      </c>
      <c r="B20" s="26"/>
      <c r="C20" s="10"/>
      <c r="D20" s="10"/>
      <c r="E20" s="1" t="str">
        <f t="shared" si="0"/>
        <v/>
      </c>
    </row>
    <row r="21" spans="1:11" ht="14.25" customHeight="1" x14ac:dyDescent="0.35">
      <c r="A21" s="24">
        <v>0.5625</v>
      </c>
      <c r="B21" s="26"/>
      <c r="C21" s="10"/>
      <c r="D21" s="10"/>
      <c r="E21" s="1" t="str">
        <f t="shared" si="0"/>
        <v/>
      </c>
      <c r="G21" s="56" t="s">
        <v>36</v>
      </c>
      <c r="H21" s="1" t="s">
        <v>20</v>
      </c>
      <c r="I21" s="14">
        <f>SUM(K1:M12)</f>
        <v>0</v>
      </c>
    </row>
    <row r="22" spans="1:11" ht="14.25" customHeight="1" x14ac:dyDescent="0.35">
      <c r="A22" s="24">
        <v>0.58333333333333337</v>
      </c>
      <c r="B22" s="26"/>
      <c r="C22" s="10"/>
      <c r="D22" s="10"/>
      <c r="E22" s="1" t="str">
        <f t="shared" si="0"/>
        <v/>
      </c>
      <c r="H22" s="1" t="s">
        <v>33</v>
      </c>
      <c r="I22" s="14">
        <f>SUM(H1:J12)</f>
        <v>1</v>
      </c>
    </row>
    <row r="23" spans="1:11" ht="14.25" customHeight="1" thickBot="1" x14ac:dyDescent="0.4">
      <c r="A23" s="24">
        <v>0.60416666666666663</v>
      </c>
      <c r="B23" s="26"/>
      <c r="C23" s="10"/>
      <c r="D23" s="10"/>
      <c r="E23" s="1" t="str">
        <f t="shared" si="0"/>
        <v/>
      </c>
    </row>
    <row r="24" spans="1:11" ht="14.25" customHeight="1" thickBot="1" x14ac:dyDescent="0.4">
      <c r="A24" s="24">
        <v>0.625</v>
      </c>
      <c r="B24" s="26"/>
      <c r="C24" s="10"/>
      <c r="D24" s="10"/>
      <c r="E24" s="1" t="str">
        <f t="shared" si="0"/>
        <v/>
      </c>
      <c r="G24" s="20" t="s">
        <v>43</v>
      </c>
      <c r="H24" s="17"/>
      <c r="I24" s="17"/>
      <c r="J24" s="19"/>
      <c r="K24" s="21"/>
    </row>
    <row r="25" spans="1:11" ht="14.25" customHeight="1" thickBot="1" x14ac:dyDescent="0.4">
      <c r="A25" s="24">
        <v>0.64583333333333337</v>
      </c>
      <c r="B25" s="26"/>
      <c r="C25" s="10"/>
      <c r="D25" s="10"/>
      <c r="E25" s="1" t="str">
        <f t="shared" si="0"/>
        <v/>
      </c>
      <c r="G25" s="22" t="s">
        <v>45</v>
      </c>
      <c r="H25" s="17"/>
      <c r="I25" s="17"/>
      <c r="J25" s="19"/>
    </row>
    <row r="26" spans="1:11" ht="14.25" customHeight="1" x14ac:dyDescent="0.35">
      <c r="A26" s="24">
        <v>0.66666666666666663</v>
      </c>
      <c r="B26" s="26"/>
      <c r="C26" s="10"/>
      <c r="D26" s="10"/>
      <c r="E26" s="1" t="str">
        <f t="shared" si="0"/>
        <v/>
      </c>
      <c r="G26" s="30" t="s">
        <v>47</v>
      </c>
      <c r="H26" s="31"/>
      <c r="I26" s="31"/>
      <c r="J26" s="32"/>
    </row>
    <row r="27" spans="1:11" ht="14.25" customHeight="1" x14ac:dyDescent="0.35">
      <c r="A27" s="24">
        <v>0.6875</v>
      </c>
      <c r="B27" s="26"/>
      <c r="C27" s="10"/>
      <c r="D27" s="10"/>
      <c r="E27" s="1" t="str">
        <f t="shared" si="0"/>
        <v/>
      </c>
      <c r="G27" s="33"/>
      <c r="H27" s="34"/>
      <c r="I27" s="34"/>
      <c r="J27" s="35"/>
    </row>
    <row r="28" spans="1:11" ht="14.25" customHeight="1" x14ac:dyDescent="0.35">
      <c r="A28" s="24">
        <v>0.70833333333333337</v>
      </c>
      <c r="B28" s="26"/>
      <c r="C28" s="10"/>
      <c r="D28" s="10"/>
      <c r="E28" s="1" t="str">
        <f t="shared" si="0"/>
        <v/>
      </c>
      <c r="G28" s="33"/>
      <c r="H28" s="34"/>
      <c r="I28" s="34"/>
      <c r="J28" s="35"/>
    </row>
    <row r="29" spans="1:11" ht="14.25" customHeight="1" x14ac:dyDescent="0.35">
      <c r="A29" s="24">
        <v>0.72916666666666663</v>
      </c>
      <c r="B29" s="26"/>
      <c r="C29" s="10"/>
      <c r="D29" s="10"/>
      <c r="E29" s="1" t="str">
        <f t="shared" si="0"/>
        <v/>
      </c>
      <c r="G29" s="33"/>
      <c r="H29" s="34"/>
      <c r="I29" s="34"/>
      <c r="J29" s="35"/>
    </row>
    <row r="30" spans="1:11" ht="14.25" customHeight="1" x14ac:dyDescent="0.35">
      <c r="A30" s="24">
        <v>0.75</v>
      </c>
      <c r="B30" s="26"/>
      <c r="C30" s="10"/>
      <c r="D30" s="10"/>
      <c r="E30" s="1" t="str">
        <f t="shared" si="0"/>
        <v/>
      </c>
      <c r="G30" s="33"/>
      <c r="H30" s="34"/>
      <c r="I30" s="34"/>
      <c r="J30" s="35"/>
    </row>
    <row r="31" spans="1:11" ht="14.25" customHeight="1" thickBot="1" x14ac:dyDescent="0.4">
      <c r="A31" s="24">
        <v>0.77083333333333337</v>
      </c>
      <c r="B31" s="26"/>
      <c r="C31" s="10"/>
      <c r="D31" s="10"/>
      <c r="E31" s="1" t="str">
        <f t="shared" si="0"/>
        <v/>
      </c>
      <c r="G31" s="36"/>
      <c r="H31" s="37"/>
      <c r="I31" s="37"/>
      <c r="J31" s="38"/>
    </row>
    <row r="32" spans="1:11" ht="14.25" customHeight="1" x14ac:dyDescent="0.35">
      <c r="A32" s="24">
        <v>0.79166666666666663</v>
      </c>
      <c r="B32" s="26"/>
      <c r="C32" s="10"/>
      <c r="D32" s="10"/>
      <c r="E32" s="1" t="str">
        <f t="shared" si="0"/>
        <v/>
      </c>
    </row>
    <row r="33" spans="1:5" ht="14.25" customHeight="1" x14ac:dyDescent="0.35">
      <c r="A33" s="24">
        <v>0.8125</v>
      </c>
      <c r="B33" s="26"/>
      <c r="C33" s="10"/>
      <c r="D33" s="10"/>
      <c r="E33" s="1" t="str">
        <f t="shared" si="0"/>
        <v/>
      </c>
    </row>
    <row r="34" spans="1:5" ht="14.25" customHeight="1" x14ac:dyDescent="0.35">
      <c r="A34" s="24">
        <v>0.83333333333333337</v>
      </c>
      <c r="B34" s="26"/>
      <c r="C34" s="10"/>
      <c r="D34" s="10"/>
      <c r="E34" s="1" t="str">
        <f t="shared" si="0"/>
        <v/>
      </c>
    </row>
    <row r="35" spans="1:5" ht="14.25" customHeight="1" x14ac:dyDescent="0.35">
      <c r="A35" s="24">
        <v>0.85416666666666663</v>
      </c>
      <c r="B35" s="26"/>
      <c r="C35" s="10"/>
      <c r="D35" s="10"/>
      <c r="E35" s="1" t="str">
        <f t="shared" si="0"/>
        <v/>
      </c>
    </row>
    <row r="36" spans="1:5" ht="14.25" customHeight="1" x14ac:dyDescent="0.35">
      <c r="A36" s="24">
        <v>0.875</v>
      </c>
      <c r="B36" s="26"/>
      <c r="C36" s="10"/>
      <c r="D36" s="10"/>
      <c r="E36" s="1" t="str">
        <f t="shared" si="0"/>
        <v/>
      </c>
    </row>
    <row r="37" spans="1:5" ht="14.25" customHeight="1" x14ac:dyDescent="0.35">
      <c r="A37" s="24">
        <v>0.89583333333333337</v>
      </c>
      <c r="B37" s="26"/>
      <c r="C37" s="10"/>
      <c r="D37" s="10"/>
      <c r="E37" s="1" t="str">
        <f t="shared" si="0"/>
        <v/>
      </c>
    </row>
    <row r="38" spans="1:5" ht="14.25" customHeight="1" x14ac:dyDescent="0.35">
      <c r="A38" s="24">
        <v>0.91666666666666663</v>
      </c>
      <c r="B38" s="26"/>
      <c r="C38" s="10"/>
      <c r="D38" s="10"/>
      <c r="E38" s="1" t="str">
        <f t="shared" si="0"/>
        <v/>
      </c>
    </row>
    <row r="39" spans="1:5" ht="14.25" customHeight="1" x14ac:dyDescent="0.35">
      <c r="A39" s="24">
        <v>0.9375</v>
      </c>
      <c r="B39" s="26"/>
      <c r="C39" s="10"/>
      <c r="D39" s="10"/>
      <c r="E39" s="1" t="str">
        <f t="shared" si="0"/>
        <v/>
      </c>
    </row>
    <row r="40" spans="1:5" ht="14.25" customHeight="1" x14ac:dyDescent="0.35">
      <c r="A40" s="24">
        <v>0.95833333333333337</v>
      </c>
      <c r="B40" s="26"/>
      <c r="C40" s="10"/>
      <c r="D40" s="10"/>
      <c r="E40" s="1" t="str">
        <f t="shared" si="0"/>
        <v/>
      </c>
    </row>
    <row r="41" spans="1:5" ht="14.25" customHeight="1" x14ac:dyDescent="0.35">
      <c r="A41" s="24">
        <v>0.97916666666666663</v>
      </c>
      <c r="B41" s="26"/>
      <c r="C41" s="10"/>
      <c r="D41" s="10"/>
      <c r="E41" s="1" t="str">
        <f t="shared" si="0"/>
        <v/>
      </c>
    </row>
    <row r="42" spans="1:5" ht="14.25" customHeight="1" x14ac:dyDescent="0.35">
      <c r="A42" s="24">
        <v>0</v>
      </c>
      <c r="B42" s="26"/>
      <c r="C42" s="10"/>
      <c r="D42" s="10"/>
      <c r="E42" s="1" t="str">
        <f t="shared" si="0"/>
        <v/>
      </c>
    </row>
    <row r="43" spans="1:5" ht="14.25" customHeight="1" x14ac:dyDescent="0.35">
      <c r="A43" s="24">
        <v>2.0833333333333332E-2</v>
      </c>
      <c r="B43" s="26"/>
      <c r="C43" s="10"/>
      <c r="D43" s="10"/>
      <c r="E43" s="1" t="str">
        <f t="shared" si="0"/>
        <v/>
      </c>
    </row>
    <row r="44" spans="1:5" ht="14.25" customHeight="1" x14ac:dyDescent="0.35">
      <c r="A44" s="24">
        <v>4.1666666666666664E-2</v>
      </c>
      <c r="B44" s="26"/>
      <c r="C44" s="10"/>
      <c r="D44" s="10"/>
      <c r="E44" s="1" t="str">
        <f t="shared" si="0"/>
        <v/>
      </c>
    </row>
    <row r="45" spans="1:5" ht="14.25" customHeight="1" x14ac:dyDescent="0.35">
      <c r="A45" s="24">
        <v>6.25E-2</v>
      </c>
      <c r="B45" s="26"/>
      <c r="C45" s="10"/>
      <c r="D45" s="10"/>
      <c r="E45" s="1" t="str">
        <f t="shared" si="0"/>
        <v/>
      </c>
    </row>
    <row r="46" spans="1:5" ht="14.25" customHeight="1" x14ac:dyDescent="0.35">
      <c r="A46" s="24">
        <v>8.3333333333333329E-2</v>
      </c>
      <c r="B46" s="26"/>
      <c r="C46" s="10"/>
      <c r="D46" s="10"/>
      <c r="E46" s="1" t="str">
        <f t="shared" si="0"/>
        <v/>
      </c>
    </row>
    <row r="47" spans="1:5" ht="14.25" customHeight="1" x14ac:dyDescent="0.35">
      <c r="A47" s="24">
        <v>0.10416666666666667</v>
      </c>
      <c r="B47" s="26"/>
      <c r="C47" s="10"/>
      <c r="D47" s="10"/>
      <c r="E47" s="1" t="str">
        <f t="shared" si="0"/>
        <v/>
      </c>
    </row>
    <row r="48" spans="1:5" ht="14.25" customHeight="1" x14ac:dyDescent="0.35">
      <c r="A48" s="24">
        <v>0.125</v>
      </c>
      <c r="B48" s="26"/>
      <c r="C48" s="10"/>
      <c r="D48" s="10"/>
      <c r="E48" s="1" t="str">
        <f t="shared" si="0"/>
        <v/>
      </c>
    </row>
    <row r="49" spans="1:5" ht="14.25" customHeight="1" x14ac:dyDescent="0.35">
      <c r="A49" s="24">
        <v>0.14583333333333334</v>
      </c>
      <c r="B49" s="26"/>
      <c r="C49" s="10"/>
      <c r="D49" s="27"/>
      <c r="E49" s="1" t="str">
        <f t="shared" si="0"/>
        <v/>
      </c>
    </row>
    <row r="50" spans="1:5" ht="14.25" customHeight="1" x14ac:dyDescent="0.35"/>
    <row r="51" spans="1:5" ht="14.25" customHeight="1" x14ac:dyDescent="0.35"/>
    <row r="52" spans="1:5" ht="14.25" customHeight="1" x14ac:dyDescent="0.35"/>
    <row r="53" spans="1:5" ht="14.25" customHeight="1" x14ac:dyDescent="0.35"/>
    <row r="54" spans="1:5" ht="14.25" customHeight="1" x14ac:dyDescent="0.35"/>
    <row r="55" spans="1:5" ht="14.25" customHeight="1" x14ac:dyDescent="0.35"/>
    <row r="56" spans="1:5" ht="14.25" customHeight="1" x14ac:dyDescent="0.35"/>
    <row r="57" spans="1:5" ht="14.25" customHeight="1" x14ac:dyDescent="0.35"/>
    <row r="58" spans="1:5" ht="14.25" customHeight="1" x14ac:dyDescent="0.35"/>
    <row r="59" spans="1:5" ht="14.25" customHeight="1" x14ac:dyDescent="0.35"/>
    <row r="60" spans="1:5" ht="14.25" customHeight="1" x14ac:dyDescent="0.35"/>
    <row r="61" spans="1:5" ht="14.25" customHeight="1" x14ac:dyDescent="0.35"/>
    <row r="62" spans="1:5" ht="14.25" customHeight="1" x14ac:dyDescent="0.35"/>
    <row r="63" spans="1:5" ht="14.25" customHeight="1" x14ac:dyDescent="0.35"/>
    <row r="64" spans="1:5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7">
    <mergeCell ref="J13:K13"/>
    <mergeCell ref="G26:J31"/>
    <mergeCell ref="H1:J6"/>
    <mergeCell ref="K1:M6"/>
    <mergeCell ref="G6:G7"/>
    <mergeCell ref="H7:J12"/>
    <mergeCell ref="K7:M12"/>
  </mergeCells>
  <dataValidations count="2">
    <dataValidation type="list" allowBlank="1" showErrorMessage="1" sqref="C2:D49" xr:uid="{7BEB2133-EB9F-4ABF-8184-66C9B01360EC}">
      <formula1>"N,Y"</formula1>
    </dataValidation>
    <dataValidation type="list" allowBlank="1" showErrorMessage="1" sqref="K24" xr:uid="{00000000-0002-0000-0B00-000001000000}">
      <formula1>"Yes,No"</formula1>
    </dataValidation>
  </dataValidation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1000"/>
  <sheetViews>
    <sheetView tabSelected="1" workbookViewId="0">
      <selection activeCell="G21" sqref="G21"/>
    </sheetView>
  </sheetViews>
  <sheetFormatPr defaultColWidth="14.453125" defaultRowHeight="15" customHeight="1" x14ac:dyDescent="0.35"/>
  <cols>
    <col min="1" max="1" width="11.453125" customWidth="1"/>
    <col min="2" max="2" width="57.7265625" customWidth="1"/>
    <col min="3" max="4" width="12.08984375" customWidth="1"/>
    <col min="5" max="5" width="12.08984375" hidden="1" customWidth="1"/>
    <col min="6" max="6" width="8.7265625" customWidth="1"/>
    <col min="7" max="7" width="10" customWidth="1"/>
    <col min="8" max="18" width="8.7265625" customWidth="1"/>
  </cols>
  <sheetData>
    <row r="1" spans="1:18" ht="14.25" customHeight="1" x14ac:dyDescent="0.35">
      <c r="A1" s="51" t="s">
        <v>9</v>
      </c>
      <c r="B1" s="52" t="s">
        <v>10</v>
      </c>
      <c r="C1" s="52" t="s">
        <v>11</v>
      </c>
      <c r="D1" s="52" t="s">
        <v>12</v>
      </c>
      <c r="E1" s="5" t="s">
        <v>13</v>
      </c>
      <c r="F1" s="6"/>
      <c r="G1" s="7"/>
      <c r="H1" s="42">
        <f>COUNTIF($E$2:$E$49,"YN")/(2*R3)</f>
        <v>1</v>
      </c>
      <c r="I1" s="43"/>
      <c r="J1" s="44"/>
      <c r="K1" s="42">
        <f>COUNTIF($E$2:$E$49,"YY")/(2*R3)</f>
        <v>0</v>
      </c>
      <c r="L1" s="43"/>
      <c r="M1" s="44"/>
      <c r="N1" s="6"/>
      <c r="O1" s="6"/>
      <c r="P1" s="6"/>
    </row>
    <row r="2" spans="1:18" ht="14.25" customHeight="1" x14ac:dyDescent="0.35">
      <c r="A2" s="23">
        <v>0.16666666666666666</v>
      </c>
      <c r="B2" s="9"/>
      <c r="C2" s="10"/>
      <c r="D2" s="10"/>
      <c r="E2" s="1" t="str">
        <f t="shared" ref="E2:E49" si="0">CONCATENATE(C2,D2)</f>
        <v/>
      </c>
      <c r="G2" s="11"/>
      <c r="H2" s="45"/>
      <c r="I2" s="46"/>
      <c r="J2" s="47"/>
      <c r="K2" s="45"/>
      <c r="L2" s="46"/>
      <c r="M2" s="47"/>
    </row>
    <row r="3" spans="1:18" ht="14.25" customHeight="1" x14ac:dyDescent="0.35">
      <c r="A3" s="24">
        <v>0.1875</v>
      </c>
      <c r="B3" s="26"/>
      <c r="C3" s="10" t="s">
        <v>16</v>
      </c>
      <c r="D3" s="10" t="s">
        <v>19</v>
      </c>
      <c r="E3" s="1" t="str">
        <f t="shared" si="0"/>
        <v>YN</v>
      </c>
      <c r="G3" s="13" t="s">
        <v>20</v>
      </c>
      <c r="H3" s="45"/>
      <c r="I3" s="46"/>
      <c r="J3" s="47"/>
      <c r="K3" s="45"/>
      <c r="L3" s="46"/>
      <c r="M3" s="47"/>
      <c r="O3" s="1" t="s">
        <v>21</v>
      </c>
      <c r="R3" s="1">
        <f>(COUNTIF($E$2:$E$50,"YN")+COUNTIF($E$2:$E$50,"YY")+COUNTIF($E$2:$E$50,"NY")+COUNTIF($E$2:$E$50,"NN"))/2</f>
        <v>0.5</v>
      </c>
    </row>
    <row r="4" spans="1:18" ht="14.25" customHeight="1" x14ac:dyDescent="0.35">
      <c r="A4" s="24">
        <v>0.20833333333333334</v>
      </c>
      <c r="B4" s="26"/>
      <c r="C4" s="10"/>
      <c r="D4" s="10"/>
      <c r="E4" s="1" t="str">
        <f t="shared" si="0"/>
        <v/>
      </c>
      <c r="G4" s="11"/>
      <c r="H4" s="45"/>
      <c r="I4" s="46"/>
      <c r="J4" s="47"/>
      <c r="K4" s="45"/>
      <c r="L4" s="46"/>
      <c r="M4" s="47"/>
    </row>
    <row r="5" spans="1:18" ht="14.25" customHeight="1" x14ac:dyDescent="0.35">
      <c r="A5" s="24">
        <v>0.22916666666666666</v>
      </c>
      <c r="B5" s="26"/>
      <c r="C5" s="10"/>
      <c r="D5" s="10"/>
      <c r="E5" s="1" t="str">
        <f t="shared" si="0"/>
        <v/>
      </c>
      <c r="G5" s="11"/>
      <c r="H5" s="45"/>
      <c r="I5" s="46"/>
      <c r="J5" s="47"/>
      <c r="K5" s="45"/>
      <c r="L5" s="46"/>
      <c r="M5" s="47"/>
    </row>
    <row r="6" spans="1:18" ht="14.25" customHeight="1" thickBot="1" x14ac:dyDescent="0.4">
      <c r="A6" s="24">
        <v>0.25</v>
      </c>
      <c r="B6" s="26"/>
      <c r="C6" s="10"/>
      <c r="D6" s="10"/>
      <c r="E6" s="1" t="str">
        <f t="shared" si="0"/>
        <v/>
      </c>
      <c r="G6" s="40" t="s">
        <v>11</v>
      </c>
      <c r="H6" s="48"/>
      <c r="I6" s="49"/>
      <c r="J6" s="50"/>
      <c r="K6" s="48"/>
      <c r="L6" s="49"/>
      <c r="M6" s="50"/>
    </row>
    <row r="7" spans="1:18" ht="14.25" customHeight="1" x14ac:dyDescent="0.35">
      <c r="A7" s="24">
        <v>0.27083333333333331</v>
      </c>
      <c r="B7" s="26"/>
      <c r="C7" s="10"/>
      <c r="D7" s="10"/>
      <c r="E7" s="1" t="str">
        <f t="shared" si="0"/>
        <v/>
      </c>
      <c r="G7" s="41"/>
      <c r="H7" s="42">
        <f>COUNTIF($E$2:$E$49,"NN")/(2*R3)</f>
        <v>0</v>
      </c>
      <c r="I7" s="43"/>
      <c r="J7" s="44"/>
      <c r="K7" s="42">
        <f>COUNTIF($E$2:$E$49,"NY")/(2*R3)</f>
        <v>0</v>
      </c>
      <c r="L7" s="43"/>
      <c r="M7" s="44"/>
    </row>
    <row r="8" spans="1:18" ht="14.25" customHeight="1" x14ac:dyDescent="0.35">
      <c r="A8" s="24">
        <v>0.29166666666666669</v>
      </c>
      <c r="B8" s="26"/>
      <c r="C8" s="10"/>
      <c r="D8" s="10"/>
      <c r="E8" s="1" t="str">
        <f t="shared" si="0"/>
        <v/>
      </c>
      <c r="G8" s="11"/>
      <c r="H8" s="45"/>
      <c r="I8" s="46"/>
      <c r="J8" s="47"/>
      <c r="K8" s="45"/>
      <c r="L8" s="46"/>
      <c r="M8" s="47"/>
    </row>
    <row r="9" spans="1:18" ht="14.25" customHeight="1" x14ac:dyDescent="0.35">
      <c r="A9" s="24">
        <v>0.3125</v>
      </c>
      <c r="B9" s="26"/>
      <c r="C9" s="10"/>
      <c r="D9" s="10"/>
      <c r="E9" s="1" t="str">
        <f t="shared" si="0"/>
        <v/>
      </c>
      <c r="G9" s="13" t="s">
        <v>33</v>
      </c>
      <c r="H9" s="45"/>
      <c r="I9" s="46"/>
      <c r="J9" s="47"/>
      <c r="K9" s="45"/>
      <c r="L9" s="46"/>
      <c r="M9" s="47"/>
    </row>
    <row r="10" spans="1:18" ht="14.25" customHeight="1" x14ac:dyDescent="0.35">
      <c r="A10" s="24">
        <v>0.33333333333333331</v>
      </c>
      <c r="B10" s="26"/>
      <c r="C10" s="10"/>
      <c r="D10" s="10"/>
      <c r="E10" s="1" t="str">
        <f t="shared" si="0"/>
        <v/>
      </c>
      <c r="G10" s="11"/>
      <c r="H10" s="45"/>
      <c r="I10" s="46"/>
      <c r="J10" s="47"/>
      <c r="K10" s="45"/>
      <c r="L10" s="46"/>
      <c r="M10" s="47"/>
    </row>
    <row r="11" spans="1:18" ht="14.25" customHeight="1" x14ac:dyDescent="0.35">
      <c r="A11" s="24">
        <v>0.35416666666666669</v>
      </c>
      <c r="B11" s="26"/>
      <c r="C11" s="10"/>
      <c r="D11" s="10"/>
      <c r="E11" s="1" t="str">
        <f t="shared" si="0"/>
        <v/>
      </c>
      <c r="G11" s="11"/>
      <c r="H11" s="45"/>
      <c r="I11" s="46"/>
      <c r="J11" s="47"/>
      <c r="K11" s="45"/>
      <c r="L11" s="46"/>
      <c r="M11" s="47"/>
    </row>
    <row r="12" spans="1:18" ht="14.25" customHeight="1" thickBot="1" x14ac:dyDescent="0.4">
      <c r="A12" s="24">
        <v>0.375</v>
      </c>
      <c r="B12" s="26"/>
      <c r="C12" s="10"/>
      <c r="D12" s="10"/>
      <c r="E12" s="1" t="str">
        <f t="shared" si="0"/>
        <v/>
      </c>
      <c r="G12" s="15"/>
      <c r="H12" s="48"/>
      <c r="I12" s="49"/>
      <c r="J12" s="50"/>
      <c r="K12" s="48"/>
      <c r="L12" s="49"/>
      <c r="M12" s="50"/>
    </row>
    <row r="13" spans="1:18" ht="14.25" customHeight="1" x14ac:dyDescent="0.35">
      <c r="A13" s="24">
        <v>0.39583333333333331</v>
      </c>
      <c r="B13" s="26"/>
      <c r="C13" s="10"/>
      <c r="D13" s="10"/>
      <c r="E13" s="1" t="str">
        <f t="shared" si="0"/>
        <v/>
      </c>
      <c r="H13" s="16"/>
      <c r="I13" s="17" t="s">
        <v>33</v>
      </c>
      <c r="J13" s="28" t="s">
        <v>36</v>
      </c>
      <c r="K13" s="29"/>
      <c r="L13" s="18" t="s">
        <v>20</v>
      </c>
      <c r="M13" s="19"/>
    </row>
    <row r="14" spans="1:18" ht="14.25" customHeight="1" x14ac:dyDescent="0.35">
      <c r="A14" s="24">
        <v>0.41666666666666669</v>
      </c>
      <c r="B14" s="26"/>
      <c r="C14" s="10"/>
      <c r="D14" s="10"/>
      <c r="E14" s="1" t="str">
        <f t="shared" si="0"/>
        <v/>
      </c>
    </row>
    <row r="15" spans="1:18" ht="14.25" customHeight="1" x14ac:dyDescent="0.35">
      <c r="A15" s="24">
        <v>0.4375</v>
      </c>
      <c r="B15" s="26"/>
      <c r="C15" s="10"/>
      <c r="D15" s="10"/>
      <c r="E15" s="1" t="str">
        <f t="shared" si="0"/>
        <v/>
      </c>
    </row>
    <row r="16" spans="1:18" ht="14.25" customHeight="1" x14ac:dyDescent="0.35">
      <c r="A16" s="24">
        <v>0.45833333333333331</v>
      </c>
      <c r="B16" s="26"/>
      <c r="C16" s="10"/>
      <c r="D16" s="10"/>
      <c r="E16" s="1" t="str">
        <f t="shared" si="0"/>
        <v/>
      </c>
      <c r="G16" s="53" t="s">
        <v>26</v>
      </c>
      <c r="H16" s="54"/>
      <c r="I16" s="54"/>
    </row>
    <row r="17" spans="1:11" ht="14.25" customHeight="1" x14ac:dyDescent="0.35">
      <c r="A17" s="24">
        <v>0.47916666666666669</v>
      </c>
      <c r="B17" s="26"/>
      <c r="C17" s="10"/>
      <c r="D17" s="10"/>
      <c r="E17" s="1" t="str">
        <f t="shared" si="0"/>
        <v/>
      </c>
    </row>
    <row r="18" spans="1:11" ht="14.25" customHeight="1" x14ac:dyDescent="0.35">
      <c r="A18" s="24">
        <v>0.5</v>
      </c>
      <c r="B18" s="26"/>
      <c r="C18" s="10"/>
      <c r="D18" s="10"/>
      <c r="E18" s="1" t="str">
        <f t="shared" si="0"/>
        <v/>
      </c>
      <c r="G18" s="56" t="s">
        <v>31</v>
      </c>
      <c r="H18" s="1" t="s">
        <v>20</v>
      </c>
      <c r="I18" s="14">
        <f>SUM(H1:M6)</f>
        <v>1</v>
      </c>
    </row>
    <row r="19" spans="1:11" ht="14.25" customHeight="1" x14ac:dyDescent="0.35">
      <c r="A19" s="24">
        <v>0.52083333333333337</v>
      </c>
      <c r="B19" s="26"/>
      <c r="C19" s="10"/>
      <c r="D19" s="10"/>
      <c r="E19" s="1" t="str">
        <f t="shared" si="0"/>
        <v/>
      </c>
      <c r="H19" s="1" t="s">
        <v>33</v>
      </c>
      <c r="I19" s="14">
        <f>SUM(H7:M12)</f>
        <v>0</v>
      </c>
    </row>
    <row r="20" spans="1:11" ht="14.25" customHeight="1" x14ac:dyDescent="0.35">
      <c r="A20" s="24">
        <v>0.54166666666666663</v>
      </c>
      <c r="B20" s="26"/>
      <c r="C20" s="10"/>
      <c r="D20" s="10"/>
      <c r="E20" s="1" t="str">
        <f t="shared" si="0"/>
        <v/>
      </c>
    </row>
    <row r="21" spans="1:11" ht="14.25" customHeight="1" x14ac:dyDescent="0.35">
      <c r="A21" s="24">
        <v>0.5625</v>
      </c>
      <c r="B21" s="26"/>
      <c r="C21" s="10"/>
      <c r="D21" s="10"/>
      <c r="E21" s="1" t="str">
        <f t="shared" si="0"/>
        <v/>
      </c>
      <c r="G21" s="56" t="s">
        <v>36</v>
      </c>
      <c r="H21" s="1" t="s">
        <v>20</v>
      </c>
      <c r="I21" s="14">
        <f>SUM(K1:M12)</f>
        <v>0</v>
      </c>
    </row>
    <row r="22" spans="1:11" ht="14.25" customHeight="1" x14ac:dyDescent="0.35">
      <c r="A22" s="24">
        <v>0.58333333333333337</v>
      </c>
      <c r="B22" s="26"/>
      <c r="C22" s="10"/>
      <c r="D22" s="10"/>
      <c r="E22" s="1" t="str">
        <f t="shared" si="0"/>
        <v/>
      </c>
      <c r="H22" s="1" t="s">
        <v>33</v>
      </c>
      <c r="I22" s="14">
        <f>SUM(H1:J12)</f>
        <v>1</v>
      </c>
    </row>
    <row r="23" spans="1:11" ht="14.25" customHeight="1" thickBot="1" x14ac:dyDescent="0.4">
      <c r="A23" s="24">
        <v>0.60416666666666663</v>
      </c>
      <c r="B23" s="26"/>
      <c r="C23" s="10"/>
      <c r="D23" s="10"/>
      <c r="E23" s="1" t="str">
        <f t="shared" si="0"/>
        <v/>
      </c>
    </row>
    <row r="24" spans="1:11" ht="14.25" customHeight="1" thickBot="1" x14ac:dyDescent="0.4">
      <c r="A24" s="24">
        <v>0.625</v>
      </c>
      <c r="B24" s="26"/>
      <c r="C24" s="10"/>
      <c r="D24" s="10"/>
      <c r="E24" s="1" t="str">
        <f t="shared" si="0"/>
        <v/>
      </c>
      <c r="G24" s="20" t="s">
        <v>43</v>
      </c>
      <c r="H24" s="17"/>
      <c r="I24" s="17"/>
      <c r="J24" s="19"/>
      <c r="K24" s="21"/>
    </row>
    <row r="25" spans="1:11" ht="14.25" customHeight="1" thickBot="1" x14ac:dyDescent="0.4">
      <c r="A25" s="24">
        <v>0.64583333333333337</v>
      </c>
      <c r="B25" s="26"/>
      <c r="C25" s="10"/>
      <c r="D25" s="10"/>
      <c r="E25" s="1" t="str">
        <f t="shared" si="0"/>
        <v/>
      </c>
      <c r="G25" s="22" t="s">
        <v>45</v>
      </c>
      <c r="H25" s="17"/>
      <c r="I25" s="17"/>
      <c r="J25" s="19"/>
    </row>
    <row r="26" spans="1:11" ht="14.25" customHeight="1" x14ac:dyDescent="0.35">
      <c r="A26" s="24">
        <v>0.66666666666666663</v>
      </c>
      <c r="B26" s="26"/>
      <c r="C26" s="10"/>
      <c r="D26" s="10"/>
      <c r="E26" s="1" t="str">
        <f t="shared" si="0"/>
        <v/>
      </c>
      <c r="G26" s="30" t="s">
        <v>47</v>
      </c>
      <c r="H26" s="31"/>
      <c r="I26" s="31"/>
      <c r="J26" s="32"/>
    </row>
    <row r="27" spans="1:11" ht="14.25" customHeight="1" x14ac:dyDescent="0.35">
      <c r="A27" s="24">
        <v>0.6875</v>
      </c>
      <c r="B27" s="26"/>
      <c r="C27" s="10"/>
      <c r="D27" s="10"/>
      <c r="E27" s="1" t="str">
        <f t="shared" si="0"/>
        <v/>
      </c>
      <c r="G27" s="33"/>
      <c r="H27" s="34"/>
      <c r="I27" s="34"/>
      <c r="J27" s="35"/>
    </row>
    <row r="28" spans="1:11" ht="14.25" customHeight="1" x14ac:dyDescent="0.35">
      <c r="A28" s="24">
        <v>0.70833333333333337</v>
      </c>
      <c r="B28" s="26"/>
      <c r="C28" s="10"/>
      <c r="D28" s="10"/>
      <c r="E28" s="1" t="str">
        <f t="shared" si="0"/>
        <v/>
      </c>
      <c r="G28" s="33"/>
      <c r="H28" s="34"/>
      <c r="I28" s="34"/>
      <c r="J28" s="35"/>
    </row>
    <row r="29" spans="1:11" ht="14.25" customHeight="1" x14ac:dyDescent="0.35">
      <c r="A29" s="24">
        <v>0.72916666666666663</v>
      </c>
      <c r="B29" s="26"/>
      <c r="C29" s="10"/>
      <c r="D29" s="10"/>
      <c r="E29" s="1" t="str">
        <f t="shared" si="0"/>
        <v/>
      </c>
      <c r="G29" s="33"/>
      <c r="H29" s="34"/>
      <c r="I29" s="34"/>
      <c r="J29" s="35"/>
    </row>
    <row r="30" spans="1:11" ht="14.25" customHeight="1" x14ac:dyDescent="0.35">
      <c r="A30" s="24">
        <v>0.75</v>
      </c>
      <c r="B30" s="26"/>
      <c r="C30" s="10"/>
      <c r="D30" s="10"/>
      <c r="E30" s="1" t="str">
        <f t="shared" si="0"/>
        <v/>
      </c>
      <c r="G30" s="33"/>
      <c r="H30" s="34"/>
      <c r="I30" s="34"/>
      <c r="J30" s="35"/>
    </row>
    <row r="31" spans="1:11" ht="14.25" customHeight="1" thickBot="1" x14ac:dyDescent="0.4">
      <c r="A31" s="24">
        <v>0.77083333333333337</v>
      </c>
      <c r="B31" s="26"/>
      <c r="C31" s="10"/>
      <c r="D31" s="10"/>
      <c r="E31" s="1" t="str">
        <f t="shared" si="0"/>
        <v/>
      </c>
      <c r="G31" s="36"/>
      <c r="H31" s="37"/>
      <c r="I31" s="37"/>
      <c r="J31" s="38"/>
    </row>
    <row r="32" spans="1:11" ht="14.25" customHeight="1" x14ac:dyDescent="0.35">
      <c r="A32" s="24">
        <v>0.79166666666666663</v>
      </c>
      <c r="B32" s="26"/>
      <c r="C32" s="10"/>
      <c r="D32" s="10"/>
      <c r="E32" s="1" t="str">
        <f t="shared" si="0"/>
        <v/>
      </c>
    </row>
    <row r="33" spans="1:5" ht="14.25" customHeight="1" x14ac:dyDescent="0.35">
      <c r="A33" s="24">
        <v>0.8125</v>
      </c>
      <c r="B33" s="26"/>
      <c r="C33" s="10"/>
      <c r="D33" s="10"/>
      <c r="E33" s="1" t="str">
        <f t="shared" si="0"/>
        <v/>
      </c>
    </row>
    <row r="34" spans="1:5" ht="14.25" customHeight="1" x14ac:dyDescent="0.35">
      <c r="A34" s="24">
        <v>0.83333333333333337</v>
      </c>
      <c r="B34" s="26"/>
      <c r="C34" s="10"/>
      <c r="D34" s="10"/>
      <c r="E34" s="1" t="str">
        <f t="shared" si="0"/>
        <v/>
      </c>
    </row>
    <row r="35" spans="1:5" ht="14.25" customHeight="1" x14ac:dyDescent="0.35">
      <c r="A35" s="24">
        <v>0.85416666666666663</v>
      </c>
      <c r="B35" s="26"/>
      <c r="C35" s="10"/>
      <c r="D35" s="10"/>
      <c r="E35" s="1" t="str">
        <f t="shared" si="0"/>
        <v/>
      </c>
    </row>
    <row r="36" spans="1:5" ht="14.25" customHeight="1" x14ac:dyDescent="0.35">
      <c r="A36" s="24">
        <v>0.875</v>
      </c>
      <c r="B36" s="26"/>
      <c r="C36" s="10"/>
      <c r="D36" s="10"/>
      <c r="E36" s="1" t="str">
        <f t="shared" si="0"/>
        <v/>
      </c>
    </row>
    <row r="37" spans="1:5" ht="14.25" customHeight="1" x14ac:dyDescent="0.35">
      <c r="A37" s="24">
        <v>0.89583333333333337</v>
      </c>
      <c r="B37" s="26"/>
      <c r="C37" s="10"/>
      <c r="D37" s="10"/>
      <c r="E37" s="1" t="str">
        <f t="shared" si="0"/>
        <v/>
      </c>
    </row>
    <row r="38" spans="1:5" ht="14.25" customHeight="1" x14ac:dyDescent="0.35">
      <c r="A38" s="24">
        <v>0.91666666666666663</v>
      </c>
      <c r="B38" s="26"/>
      <c r="C38" s="10"/>
      <c r="D38" s="10"/>
      <c r="E38" s="1" t="str">
        <f t="shared" si="0"/>
        <v/>
      </c>
    </row>
    <row r="39" spans="1:5" ht="14.25" customHeight="1" x14ac:dyDescent="0.35">
      <c r="A39" s="24">
        <v>0.9375</v>
      </c>
      <c r="B39" s="26"/>
      <c r="C39" s="10"/>
      <c r="D39" s="10"/>
      <c r="E39" s="1" t="str">
        <f t="shared" si="0"/>
        <v/>
      </c>
    </row>
    <row r="40" spans="1:5" ht="14.25" customHeight="1" x14ac:dyDescent="0.35">
      <c r="A40" s="24">
        <v>0.95833333333333337</v>
      </c>
      <c r="B40" s="26"/>
      <c r="C40" s="10"/>
      <c r="D40" s="10"/>
      <c r="E40" s="1" t="str">
        <f t="shared" si="0"/>
        <v/>
      </c>
    </row>
    <row r="41" spans="1:5" ht="14.25" customHeight="1" x14ac:dyDescent="0.35">
      <c r="A41" s="24">
        <v>0.97916666666666663</v>
      </c>
      <c r="B41" s="26"/>
      <c r="C41" s="10"/>
      <c r="D41" s="10"/>
      <c r="E41" s="1" t="str">
        <f t="shared" si="0"/>
        <v/>
      </c>
    </row>
    <row r="42" spans="1:5" ht="14.25" customHeight="1" x14ac:dyDescent="0.35">
      <c r="A42" s="24">
        <v>0</v>
      </c>
      <c r="B42" s="26"/>
      <c r="C42" s="10"/>
      <c r="D42" s="10"/>
      <c r="E42" s="1" t="str">
        <f t="shared" si="0"/>
        <v/>
      </c>
    </row>
    <row r="43" spans="1:5" ht="14.25" customHeight="1" x14ac:dyDescent="0.35">
      <c r="A43" s="24">
        <v>2.0833333333333332E-2</v>
      </c>
      <c r="B43" s="26"/>
      <c r="C43" s="10"/>
      <c r="D43" s="10"/>
      <c r="E43" s="1" t="str">
        <f t="shared" si="0"/>
        <v/>
      </c>
    </row>
    <row r="44" spans="1:5" ht="14.25" customHeight="1" x14ac:dyDescent="0.35">
      <c r="A44" s="24">
        <v>4.1666666666666664E-2</v>
      </c>
      <c r="B44" s="26"/>
      <c r="C44" s="10"/>
      <c r="D44" s="10"/>
      <c r="E44" s="1" t="str">
        <f t="shared" si="0"/>
        <v/>
      </c>
    </row>
    <row r="45" spans="1:5" ht="14.25" customHeight="1" x14ac:dyDescent="0.35">
      <c r="A45" s="24">
        <v>6.25E-2</v>
      </c>
      <c r="B45" s="26"/>
      <c r="C45" s="10"/>
      <c r="D45" s="10"/>
      <c r="E45" s="1" t="str">
        <f t="shared" si="0"/>
        <v/>
      </c>
    </row>
    <row r="46" spans="1:5" ht="14.25" customHeight="1" x14ac:dyDescent="0.35">
      <c r="A46" s="24">
        <v>8.3333333333333329E-2</v>
      </c>
      <c r="B46" s="26"/>
      <c r="C46" s="10"/>
      <c r="D46" s="10"/>
      <c r="E46" s="1" t="str">
        <f t="shared" si="0"/>
        <v/>
      </c>
    </row>
    <row r="47" spans="1:5" ht="14.25" customHeight="1" x14ac:dyDescent="0.35">
      <c r="A47" s="24">
        <v>0.10416666666666667</v>
      </c>
      <c r="B47" s="26"/>
      <c r="C47" s="10"/>
      <c r="D47" s="10"/>
      <c r="E47" s="1" t="str">
        <f t="shared" si="0"/>
        <v/>
      </c>
    </row>
    <row r="48" spans="1:5" ht="14.25" customHeight="1" x14ac:dyDescent="0.35">
      <c r="A48" s="24">
        <v>0.125</v>
      </c>
      <c r="B48" s="26"/>
      <c r="C48" s="10"/>
      <c r="D48" s="10"/>
      <c r="E48" s="1" t="str">
        <f t="shared" si="0"/>
        <v/>
      </c>
    </row>
    <row r="49" spans="1:5" ht="14.25" customHeight="1" x14ac:dyDescent="0.35">
      <c r="A49" s="24">
        <v>0.14583333333333334</v>
      </c>
      <c r="B49" s="26"/>
      <c r="C49" s="10"/>
      <c r="D49" s="27"/>
      <c r="E49" s="1" t="str">
        <f t="shared" si="0"/>
        <v/>
      </c>
    </row>
    <row r="50" spans="1:5" ht="14.25" customHeight="1" x14ac:dyDescent="0.35"/>
    <row r="51" spans="1:5" ht="14.25" customHeight="1" x14ac:dyDescent="0.35"/>
    <row r="52" spans="1:5" ht="14.25" customHeight="1" x14ac:dyDescent="0.35"/>
    <row r="53" spans="1:5" ht="14.25" customHeight="1" x14ac:dyDescent="0.35"/>
    <row r="54" spans="1:5" ht="14.25" customHeight="1" x14ac:dyDescent="0.35"/>
    <row r="55" spans="1:5" ht="14.25" customHeight="1" x14ac:dyDescent="0.35"/>
    <row r="56" spans="1:5" ht="14.25" customHeight="1" x14ac:dyDescent="0.35"/>
    <row r="57" spans="1:5" ht="14.25" customHeight="1" x14ac:dyDescent="0.35"/>
    <row r="58" spans="1:5" ht="14.25" customHeight="1" x14ac:dyDescent="0.35"/>
    <row r="59" spans="1:5" ht="14.25" customHeight="1" x14ac:dyDescent="0.35"/>
    <row r="60" spans="1:5" ht="14.25" customHeight="1" x14ac:dyDescent="0.35"/>
    <row r="61" spans="1:5" ht="14.25" customHeight="1" x14ac:dyDescent="0.35"/>
    <row r="62" spans="1:5" ht="14.25" customHeight="1" x14ac:dyDescent="0.35"/>
    <row r="63" spans="1:5" ht="14.25" customHeight="1" x14ac:dyDescent="0.35"/>
    <row r="64" spans="1:5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7">
    <mergeCell ref="J13:K13"/>
    <mergeCell ref="G26:J31"/>
    <mergeCell ref="H1:J6"/>
    <mergeCell ref="K1:M6"/>
    <mergeCell ref="G6:G7"/>
    <mergeCell ref="H7:J12"/>
    <mergeCell ref="K7:M12"/>
  </mergeCells>
  <dataValidations count="2">
    <dataValidation type="list" allowBlank="1" showErrorMessage="1" sqref="C2:D49" xr:uid="{B71C2904-6D23-42FC-A2A4-BDFBB7D06510}">
      <formula1>"N,Y"</formula1>
    </dataValidation>
    <dataValidation type="list" allowBlank="1" showErrorMessage="1" sqref="K24" xr:uid="{00000000-0002-0000-0C00-000001000000}">
      <formula1>"Yes,No"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workbookViewId="0"/>
  </sheetViews>
  <sheetFormatPr defaultColWidth="14.453125" defaultRowHeight="15" customHeight="1" x14ac:dyDescent="0.35"/>
  <cols>
    <col min="1" max="1" width="11.453125" customWidth="1"/>
    <col min="2" max="2" width="57.7265625" customWidth="1"/>
    <col min="3" max="4" width="12.08984375" customWidth="1"/>
    <col min="5" max="5" width="12.08984375" hidden="1" customWidth="1"/>
    <col min="6" max="18" width="8.7265625" customWidth="1"/>
  </cols>
  <sheetData>
    <row r="1" spans="1:18" ht="14.25" customHeight="1" x14ac:dyDescent="0.35">
      <c r="A1" s="3" t="s">
        <v>9</v>
      </c>
      <c r="B1" s="4" t="s">
        <v>10</v>
      </c>
      <c r="C1" s="4" t="s">
        <v>11</v>
      </c>
      <c r="D1" s="4" t="s">
        <v>12</v>
      </c>
      <c r="E1" s="5" t="s">
        <v>13</v>
      </c>
      <c r="F1" s="6"/>
      <c r="G1" s="7"/>
      <c r="H1" s="39">
        <f>COUNTIF($E$2:$E$23,"YN")/R3</f>
        <v>0</v>
      </c>
      <c r="I1" s="31"/>
      <c r="J1" s="32"/>
      <c r="K1" s="39">
        <f>COUNTIF($E$2:$E$23,"YY")/R3</f>
        <v>0.33333333333333331</v>
      </c>
      <c r="L1" s="31"/>
      <c r="M1" s="32"/>
      <c r="N1" s="6"/>
      <c r="O1" s="6"/>
      <c r="P1" s="6"/>
    </row>
    <row r="2" spans="1:18" ht="14.25" customHeight="1" x14ac:dyDescent="0.35">
      <c r="A2" s="8" t="s">
        <v>14</v>
      </c>
      <c r="B2" s="9" t="s">
        <v>15</v>
      </c>
      <c r="C2" s="10" t="s">
        <v>16</v>
      </c>
      <c r="D2" s="10" t="s">
        <v>16</v>
      </c>
      <c r="E2" s="1" t="str">
        <f t="shared" ref="E2:E23" si="0">CONCATENATE(C2,D2)</f>
        <v>YY</v>
      </c>
      <c r="G2" s="11"/>
      <c r="H2" s="33"/>
      <c r="I2" s="34"/>
      <c r="J2" s="35"/>
      <c r="K2" s="33"/>
      <c r="L2" s="34"/>
      <c r="M2" s="35"/>
    </row>
    <row r="3" spans="1:18" ht="14.25" customHeight="1" x14ac:dyDescent="0.35">
      <c r="A3" s="8" t="s">
        <v>17</v>
      </c>
      <c r="B3" s="12" t="s">
        <v>18</v>
      </c>
      <c r="C3" s="10" t="s">
        <v>19</v>
      </c>
      <c r="D3" s="10" t="s">
        <v>16</v>
      </c>
      <c r="E3" s="1" t="str">
        <f t="shared" si="0"/>
        <v>NY</v>
      </c>
      <c r="G3" s="13" t="s">
        <v>20</v>
      </c>
      <c r="H3" s="33"/>
      <c r="I3" s="34"/>
      <c r="J3" s="35"/>
      <c r="K3" s="33"/>
      <c r="L3" s="34"/>
      <c r="M3" s="35"/>
      <c r="O3" s="1" t="s">
        <v>21</v>
      </c>
      <c r="R3" s="1">
        <f>COUNTIF($E$2:$E$23,"YN")+COUNTIF($E$2:$E$23,"YY")+COUNTIF($E$2:$E$23,"NY")+COUNTIF($E$2:$E$23,"NN")</f>
        <v>3</v>
      </c>
    </row>
    <row r="4" spans="1:18" ht="14.25" customHeight="1" x14ac:dyDescent="0.35">
      <c r="A4" s="8" t="s">
        <v>22</v>
      </c>
      <c r="B4" s="12" t="s">
        <v>23</v>
      </c>
      <c r="C4" s="10" t="s">
        <v>19</v>
      </c>
      <c r="D4" s="10" t="s">
        <v>16</v>
      </c>
      <c r="E4" s="1" t="str">
        <f t="shared" si="0"/>
        <v>NY</v>
      </c>
      <c r="G4" s="11"/>
      <c r="H4" s="33"/>
      <c r="I4" s="34"/>
      <c r="J4" s="35"/>
      <c r="K4" s="33"/>
      <c r="L4" s="34"/>
      <c r="M4" s="35"/>
    </row>
    <row r="5" spans="1:18" ht="14.25" customHeight="1" x14ac:dyDescent="0.35">
      <c r="A5" s="8" t="s">
        <v>24</v>
      </c>
      <c r="B5" s="12" t="s">
        <v>25</v>
      </c>
      <c r="C5" s="10"/>
      <c r="D5" s="10"/>
      <c r="E5" s="1" t="str">
        <f t="shared" si="0"/>
        <v/>
      </c>
      <c r="G5" s="11"/>
      <c r="H5" s="33"/>
      <c r="I5" s="34"/>
      <c r="J5" s="35"/>
      <c r="K5" s="33"/>
      <c r="L5" s="34"/>
      <c r="M5" s="35"/>
      <c r="O5" s="1" t="s">
        <v>26</v>
      </c>
    </row>
    <row r="6" spans="1:18" ht="14.25" customHeight="1" x14ac:dyDescent="0.35">
      <c r="A6" s="8" t="s">
        <v>27</v>
      </c>
      <c r="B6" s="12" t="s">
        <v>28</v>
      </c>
      <c r="C6" s="10"/>
      <c r="D6" s="10"/>
      <c r="E6" s="1" t="str">
        <f t="shared" si="0"/>
        <v/>
      </c>
      <c r="G6" s="40" t="s">
        <v>11</v>
      </c>
      <c r="H6" s="36"/>
      <c r="I6" s="37"/>
      <c r="J6" s="38"/>
      <c r="K6" s="36"/>
      <c r="L6" s="37"/>
      <c r="M6" s="38"/>
    </row>
    <row r="7" spans="1:18" ht="14.25" customHeight="1" x14ac:dyDescent="0.35">
      <c r="A7" s="8" t="s">
        <v>29</v>
      </c>
      <c r="B7" s="12" t="s">
        <v>30</v>
      </c>
      <c r="C7" s="10"/>
      <c r="D7" s="10"/>
      <c r="E7" s="1" t="str">
        <f t="shared" si="0"/>
        <v/>
      </c>
      <c r="G7" s="41"/>
      <c r="H7" s="39">
        <f>COUNTIF($E$2:$E$23,"NN")/R3</f>
        <v>0</v>
      </c>
      <c r="I7" s="31"/>
      <c r="J7" s="32"/>
      <c r="K7" s="39">
        <f>COUNTIF($E$2:$E$23,"NY")/R3</f>
        <v>0.66666666666666663</v>
      </c>
      <c r="L7" s="31"/>
      <c r="M7" s="32"/>
      <c r="O7" s="1" t="s">
        <v>31</v>
      </c>
      <c r="P7" s="1" t="s">
        <v>20</v>
      </c>
      <c r="Q7" s="14">
        <f>SUM(H1:M6)</f>
        <v>0.33333333333333331</v>
      </c>
    </row>
    <row r="8" spans="1:18" ht="14.25" customHeight="1" x14ac:dyDescent="0.35">
      <c r="A8" s="8" t="s">
        <v>32</v>
      </c>
      <c r="B8" s="12"/>
      <c r="C8" s="10"/>
      <c r="D8" s="10"/>
      <c r="E8" s="1" t="str">
        <f t="shared" si="0"/>
        <v/>
      </c>
      <c r="G8" s="11"/>
      <c r="H8" s="33"/>
      <c r="I8" s="34"/>
      <c r="J8" s="35"/>
      <c r="K8" s="33"/>
      <c r="L8" s="34"/>
      <c r="M8" s="35"/>
      <c r="P8" s="1" t="s">
        <v>33</v>
      </c>
      <c r="Q8" s="14">
        <f>SUM(H7:M12)</f>
        <v>0.66666666666666663</v>
      </c>
    </row>
    <row r="9" spans="1:18" ht="14.25" customHeight="1" x14ac:dyDescent="0.35">
      <c r="A9" s="8" t="s">
        <v>34</v>
      </c>
      <c r="B9" s="12"/>
      <c r="C9" s="10"/>
      <c r="D9" s="10"/>
      <c r="E9" s="1" t="str">
        <f t="shared" si="0"/>
        <v/>
      </c>
      <c r="G9" s="13" t="s">
        <v>33</v>
      </c>
      <c r="H9" s="33"/>
      <c r="I9" s="34"/>
      <c r="J9" s="35"/>
      <c r="K9" s="33"/>
      <c r="L9" s="34"/>
      <c r="M9" s="35"/>
    </row>
    <row r="10" spans="1:18" ht="14.25" customHeight="1" x14ac:dyDescent="0.35">
      <c r="A10" s="8" t="s">
        <v>35</v>
      </c>
      <c r="B10" s="12"/>
      <c r="C10" s="10"/>
      <c r="D10" s="10"/>
      <c r="E10" s="1" t="str">
        <f t="shared" si="0"/>
        <v/>
      </c>
      <c r="G10" s="11"/>
      <c r="H10" s="33"/>
      <c r="I10" s="34"/>
      <c r="J10" s="35"/>
      <c r="K10" s="33"/>
      <c r="L10" s="34"/>
      <c r="M10" s="35"/>
      <c r="O10" s="1" t="s">
        <v>36</v>
      </c>
      <c r="P10" s="1" t="s">
        <v>20</v>
      </c>
      <c r="Q10" s="14">
        <f>SUM(K1:M12)</f>
        <v>1</v>
      </c>
    </row>
    <row r="11" spans="1:18" ht="14.25" customHeight="1" x14ac:dyDescent="0.35">
      <c r="A11" s="8" t="s">
        <v>37</v>
      </c>
      <c r="B11" s="12"/>
      <c r="C11" s="10"/>
      <c r="D11" s="10"/>
      <c r="E11" s="1" t="str">
        <f t="shared" si="0"/>
        <v/>
      </c>
      <c r="G11" s="11"/>
      <c r="H11" s="33"/>
      <c r="I11" s="34"/>
      <c r="J11" s="35"/>
      <c r="K11" s="33"/>
      <c r="L11" s="34"/>
      <c r="M11" s="35"/>
      <c r="P11" s="1" t="s">
        <v>33</v>
      </c>
      <c r="Q11" s="14">
        <f>SUM(H1:J12)</f>
        <v>0</v>
      </c>
    </row>
    <row r="12" spans="1:18" ht="14.25" customHeight="1" x14ac:dyDescent="0.35">
      <c r="A12" s="8" t="s">
        <v>38</v>
      </c>
      <c r="B12" s="12"/>
      <c r="C12" s="10"/>
      <c r="D12" s="10"/>
      <c r="E12" s="1" t="str">
        <f t="shared" si="0"/>
        <v/>
      </c>
      <c r="G12" s="15"/>
      <c r="H12" s="36"/>
      <c r="I12" s="37"/>
      <c r="J12" s="38"/>
      <c r="K12" s="36"/>
      <c r="L12" s="37"/>
      <c r="M12" s="38"/>
    </row>
    <row r="13" spans="1:18" ht="14.25" customHeight="1" x14ac:dyDescent="0.35">
      <c r="A13" s="8" t="s">
        <v>39</v>
      </c>
      <c r="B13" s="12"/>
      <c r="C13" s="10"/>
      <c r="D13" s="10"/>
      <c r="E13" s="1" t="str">
        <f t="shared" si="0"/>
        <v/>
      </c>
      <c r="H13" s="16"/>
      <c r="I13" s="17" t="s">
        <v>33</v>
      </c>
      <c r="J13" s="28" t="s">
        <v>36</v>
      </c>
      <c r="K13" s="29"/>
      <c r="L13" s="18" t="s">
        <v>20</v>
      </c>
      <c r="M13" s="19"/>
    </row>
    <row r="14" spans="1:18" ht="14.25" customHeight="1" x14ac:dyDescent="0.35">
      <c r="A14" s="8" t="s">
        <v>40</v>
      </c>
      <c r="B14" s="12"/>
      <c r="C14" s="10"/>
      <c r="D14" s="10"/>
      <c r="E14" s="1" t="str">
        <f t="shared" si="0"/>
        <v/>
      </c>
    </row>
    <row r="15" spans="1:18" ht="14.25" customHeight="1" x14ac:dyDescent="0.35">
      <c r="A15" s="8" t="s">
        <v>41</v>
      </c>
      <c r="B15" s="12"/>
      <c r="C15" s="10"/>
      <c r="D15" s="10"/>
      <c r="E15" s="1" t="str">
        <f t="shared" si="0"/>
        <v/>
      </c>
    </row>
    <row r="16" spans="1:18" ht="14.25" customHeight="1" x14ac:dyDescent="0.35">
      <c r="A16" s="8" t="s">
        <v>42</v>
      </c>
      <c r="B16" s="12"/>
      <c r="C16" s="10"/>
      <c r="D16" s="10"/>
      <c r="E16" s="1" t="str">
        <f t="shared" si="0"/>
        <v/>
      </c>
      <c r="G16" s="20" t="s">
        <v>43</v>
      </c>
      <c r="H16" s="17"/>
      <c r="I16" s="17"/>
      <c r="J16" s="19"/>
      <c r="K16" s="21"/>
    </row>
    <row r="17" spans="1:10" ht="14.25" customHeight="1" x14ac:dyDescent="0.35">
      <c r="A17" s="8" t="s">
        <v>44</v>
      </c>
      <c r="B17" s="12"/>
      <c r="C17" s="10"/>
      <c r="D17" s="10"/>
      <c r="E17" s="1" t="str">
        <f t="shared" si="0"/>
        <v/>
      </c>
      <c r="G17" s="22" t="s">
        <v>45</v>
      </c>
      <c r="H17" s="17"/>
      <c r="I17" s="17"/>
      <c r="J17" s="19"/>
    </row>
    <row r="18" spans="1:10" ht="14.25" customHeight="1" x14ac:dyDescent="0.35">
      <c r="A18" s="8" t="s">
        <v>46</v>
      </c>
      <c r="B18" s="12"/>
      <c r="C18" s="10"/>
      <c r="D18" s="10"/>
      <c r="E18" s="1" t="str">
        <f t="shared" si="0"/>
        <v/>
      </c>
      <c r="G18" s="30" t="s">
        <v>47</v>
      </c>
      <c r="H18" s="31"/>
      <c r="I18" s="31"/>
      <c r="J18" s="32"/>
    </row>
    <row r="19" spans="1:10" ht="14.25" customHeight="1" x14ac:dyDescent="0.35">
      <c r="A19" s="8" t="s">
        <v>48</v>
      </c>
      <c r="B19" s="12"/>
      <c r="C19" s="10"/>
      <c r="D19" s="10"/>
      <c r="E19" s="1" t="str">
        <f t="shared" si="0"/>
        <v/>
      </c>
      <c r="G19" s="33"/>
      <c r="H19" s="34"/>
      <c r="I19" s="34"/>
      <c r="J19" s="35"/>
    </row>
    <row r="20" spans="1:10" ht="14.25" customHeight="1" x14ac:dyDescent="0.35">
      <c r="A20" s="8" t="s">
        <v>49</v>
      </c>
      <c r="B20" s="12"/>
      <c r="C20" s="10"/>
      <c r="D20" s="10"/>
      <c r="E20" s="1" t="str">
        <f t="shared" si="0"/>
        <v/>
      </c>
      <c r="G20" s="33"/>
      <c r="H20" s="34"/>
      <c r="I20" s="34"/>
      <c r="J20" s="35"/>
    </row>
    <row r="21" spans="1:10" ht="14.25" customHeight="1" x14ac:dyDescent="0.35">
      <c r="A21" s="8" t="s">
        <v>50</v>
      </c>
      <c r="B21" s="12"/>
      <c r="C21" s="10"/>
      <c r="D21" s="10"/>
      <c r="E21" s="1" t="str">
        <f t="shared" si="0"/>
        <v/>
      </c>
      <c r="G21" s="33"/>
      <c r="H21" s="34"/>
      <c r="I21" s="34"/>
      <c r="J21" s="35"/>
    </row>
    <row r="22" spans="1:10" ht="14.25" customHeight="1" x14ac:dyDescent="0.35">
      <c r="A22" s="8" t="s">
        <v>51</v>
      </c>
      <c r="B22" s="12"/>
      <c r="C22" s="10"/>
      <c r="D22" s="10"/>
      <c r="E22" s="1" t="str">
        <f t="shared" si="0"/>
        <v/>
      </c>
      <c r="G22" s="33"/>
      <c r="H22" s="34"/>
      <c r="I22" s="34"/>
      <c r="J22" s="35"/>
    </row>
    <row r="23" spans="1:10" ht="14.25" customHeight="1" x14ac:dyDescent="0.35">
      <c r="A23" s="8" t="s">
        <v>52</v>
      </c>
      <c r="B23" s="12"/>
      <c r="C23" s="10"/>
      <c r="D23" s="10"/>
      <c r="E23" s="1" t="str">
        <f t="shared" si="0"/>
        <v/>
      </c>
      <c r="G23" s="36"/>
      <c r="H23" s="37"/>
      <c r="I23" s="37"/>
      <c r="J23" s="38"/>
    </row>
    <row r="24" spans="1:10" ht="14.25" customHeight="1" x14ac:dyDescent="0.35"/>
    <row r="25" spans="1:10" ht="14.25" customHeight="1" x14ac:dyDescent="0.35"/>
    <row r="26" spans="1:10" ht="14.25" customHeight="1" x14ac:dyDescent="0.35"/>
    <row r="27" spans="1:10" ht="14.25" customHeight="1" x14ac:dyDescent="0.35"/>
    <row r="28" spans="1:10" ht="14.25" customHeight="1" x14ac:dyDescent="0.35"/>
    <row r="29" spans="1:10" ht="14.25" customHeight="1" x14ac:dyDescent="0.35"/>
    <row r="30" spans="1:10" ht="14.25" customHeight="1" x14ac:dyDescent="0.35"/>
    <row r="31" spans="1:10" ht="14.25" customHeight="1" x14ac:dyDescent="0.35"/>
    <row r="32" spans="1:10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7">
    <mergeCell ref="J13:K13"/>
    <mergeCell ref="G18:J23"/>
    <mergeCell ref="H1:J6"/>
    <mergeCell ref="K1:M6"/>
    <mergeCell ref="G6:G7"/>
    <mergeCell ref="H7:J12"/>
    <mergeCell ref="K7:M12"/>
  </mergeCells>
  <dataValidations count="2">
    <dataValidation type="list" allowBlank="1" showErrorMessage="1" sqref="C2:D23" xr:uid="{00000000-0002-0000-0100-000000000000}">
      <formula1>"N,Y"</formula1>
    </dataValidation>
    <dataValidation type="list" allowBlank="1" showErrorMessage="1" sqref="K16" xr:uid="{00000000-0002-0000-0100-000001000000}">
      <formula1>"Yes,No"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0"/>
  <sheetViews>
    <sheetView workbookViewId="0">
      <selection activeCell="K1" sqref="K1:M6"/>
    </sheetView>
  </sheetViews>
  <sheetFormatPr defaultColWidth="14.453125" defaultRowHeight="15" customHeight="1" x14ac:dyDescent="0.35"/>
  <cols>
    <col min="1" max="1" width="11.453125" customWidth="1"/>
    <col min="2" max="2" width="57.7265625" customWidth="1"/>
    <col min="3" max="4" width="12.08984375" customWidth="1"/>
    <col min="5" max="5" width="12.08984375" hidden="1" customWidth="1"/>
    <col min="6" max="18" width="8.7265625" customWidth="1"/>
  </cols>
  <sheetData>
    <row r="1" spans="1:18" ht="14.25" customHeight="1" x14ac:dyDescent="0.35">
      <c r="A1" s="3" t="s">
        <v>9</v>
      </c>
      <c r="B1" s="4" t="s">
        <v>10</v>
      </c>
      <c r="C1" s="4" t="s">
        <v>11</v>
      </c>
      <c r="D1" s="4" t="s">
        <v>12</v>
      </c>
      <c r="E1" s="5" t="s">
        <v>13</v>
      </c>
      <c r="F1" s="6"/>
      <c r="G1" s="7"/>
      <c r="H1" s="39">
        <f>COUNTIF($E$2:$E$49,"YN")/R3/2</f>
        <v>0</v>
      </c>
      <c r="I1" s="31"/>
      <c r="J1" s="32"/>
      <c r="K1" s="39">
        <f>COUNTIF($E$2:$E$49,"YY")/R3/2</f>
        <v>0.25</v>
      </c>
      <c r="L1" s="31"/>
      <c r="M1" s="32"/>
      <c r="N1" s="6"/>
      <c r="O1" s="6"/>
      <c r="P1" s="6"/>
    </row>
    <row r="2" spans="1:18" ht="14.25" customHeight="1" x14ac:dyDescent="0.35">
      <c r="A2" s="23">
        <v>0.16666666666666666</v>
      </c>
      <c r="B2" s="9" t="s">
        <v>15</v>
      </c>
      <c r="C2" s="10" t="s">
        <v>16</v>
      </c>
      <c r="D2" s="10" t="s">
        <v>16</v>
      </c>
      <c r="E2" s="1" t="str">
        <f t="shared" ref="E2:E49" si="0">CONCATENATE(C2,D2)</f>
        <v>YY</v>
      </c>
      <c r="G2" s="11"/>
      <c r="H2" s="33"/>
      <c r="I2" s="34"/>
      <c r="J2" s="35"/>
      <c r="K2" s="33"/>
      <c r="L2" s="34"/>
      <c r="M2" s="35"/>
    </row>
    <row r="3" spans="1:18" ht="14.25" customHeight="1" x14ac:dyDescent="0.35">
      <c r="A3" s="24">
        <v>0.1875</v>
      </c>
      <c r="B3" s="12" t="s">
        <v>18</v>
      </c>
      <c r="C3" s="10" t="s">
        <v>19</v>
      </c>
      <c r="D3" s="10" t="s">
        <v>16</v>
      </c>
      <c r="E3" s="1" t="str">
        <f t="shared" si="0"/>
        <v>NY</v>
      </c>
      <c r="G3" s="13" t="s">
        <v>20</v>
      </c>
      <c r="H3" s="33"/>
      <c r="I3" s="34"/>
      <c r="J3" s="35"/>
      <c r="K3" s="33"/>
      <c r="L3" s="34"/>
      <c r="M3" s="35"/>
      <c r="O3" s="25" t="s">
        <v>21</v>
      </c>
      <c r="R3" s="1">
        <f>(COUNTIF($E$2:$E$49,"YN")+COUNTIF($E$2:$E$49,"YY")+COUNTIF($E$2:$E$49,"NY")+COUNTIF($E$2:$E$49,"NN"))/2</f>
        <v>2</v>
      </c>
    </row>
    <row r="4" spans="1:18" ht="14.25" customHeight="1" x14ac:dyDescent="0.35">
      <c r="A4" s="24">
        <v>0.20833333333333334</v>
      </c>
      <c r="B4" s="26" t="s">
        <v>53</v>
      </c>
      <c r="C4" s="10" t="s">
        <v>19</v>
      </c>
      <c r="D4" s="10" t="s">
        <v>16</v>
      </c>
      <c r="E4" s="1" t="str">
        <f t="shared" si="0"/>
        <v>NY</v>
      </c>
      <c r="G4" s="11"/>
      <c r="H4" s="33"/>
      <c r="I4" s="34"/>
      <c r="J4" s="35"/>
      <c r="K4" s="33"/>
      <c r="L4" s="34"/>
      <c r="M4" s="35"/>
    </row>
    <row r="5" spans="1:18" ht="14.25" customHeight="1" x14ac:dyDescent="0.35">
      <c r="A5" s="24">
        <v>0.22916666666666666</v>
      </c>
      <c r="B5" s="12" t="s">
        <v>25</v>
      </c>
      <c r="C5" s="10"/>
      <c r="D5" s="10"/>
      <c r="E5" s="1" t="str">
        <f t="shared" si="0"/>
        <v/>
      </c>
      <c r="G5" s="11"/>
      <c r="H5" s="33"/>
      <c r="I5" s="34"/>
      <c r="J5" s="35"/>
      <c r="K5" s="33"/>
      <c r="L5" s="34"/>
      <c r="M5" s="35"/>
      <c r="O5" s="1" t="s">
        <v>26</v>
      </c>
    </row>
    <row r="6" spans="1:18" ht="14.25" customHeight="1" x14ac:dyDescent="0.35">
      <c r="A6" s="24">
        <v>0.25</v>
      </c>
      <c r="B6" s="12" t="s">
        <v>28</v>
      </c>
      <c r="C6" s="10"/>
      <c r="D6" s="10"/>
      <c r="E6" s="1" t="str">
        <f t="shared" si="0"/>
        <v/>
      </c>
      <c r="G6" s="40" t="s">
        <v>11</v>
      </c>
      <c r="H6" s="36"/>
      <c r="I6" s="37"/>
      <c r="J6" s="38"/>
      <c r="K6" s="36"/>
      <c r="L6" s="37"/>
      <c r="M6" s="38"/>
    </row>
    <row r="7" spans="1:18" ht="14.25" customHeight="1" x14ac:dyDescent="0.35">
      <c r="A7" s="24">
        <v>0.27083333333333331</v>
      </c>
      <c r="B7" s="12" t="s">
        <v>30</v>
      </c>
      <c r="C7" s="10"/>
      <c r="D7" s="10"/>
      <c r="E7" s="1" t="str">
        <f t="shared" si="0"/>
        <v/>
      </c>
      <c r="G7" s="41"/>
      <c r="H7" s="39">
        <f>COUNTIF($E$2:$E$49,"NN")/R3/2</f>
        <v>0.25</v>
      </c>
      <c r="I7" s="31"/>
      <c r="J7" s="32"/>
      <c r="K7" s="39">
        <f>COUNTIF($E$2:$E$49,"NY")/R3/2</f>
        <v>0.5</v>
      </c>
      <c r="L7" s="31"/>
      <c r="M7" s="32"/>
      <c r="O7" s="1" t="s">
        <v>31</v>
      </c>
      <c r="P7" s="1" t="s">
        <v>20</v>
      </c>
      <c r="Q7" s="14">
        <f>SUM(H1:M6)</f>
        <v>0.25</v>
      </c>
    </row>
    <row r="8" spans="1:18" ht="14.25" customHeight="1" x14ac:dyDescent="0.35">
      <c r="A8" s="24">
        <v>0.29166666666666669</v>
      </c>
      <c r="B8" s="12"/>
      <c r="C8" s="10"/>
      <c r="D8" s="10"/>
      <c r="E8" s="1" t="str">
        <f t="shared" si="0"/>
        <v/>
      </c>
      <c r="G8" s="11"/>
      <c r="H8" s="33"/>
      <c r="I8" s="34"/>
      <c r="J8" s="35"/>
      <c r="K8" s="33"/>
      <c r="L8" s="34"/>
      <c r="M8" s="35"/>
      <c r="P8" s="1" t="s">
        <v>33</v>
      </c>
      <c r="Q8" s="14">
        <f>SUM(H7:M12)</f>
        <v>0.75</v>
      </c>
    </row>
    <row r="9" spans="1:18" ht="14.25" customHeight="1" x14ac:dyDescent="0.35">
      <c r="A9" s="24">
        <v>0.3125</v>
      </c>
      <c r="B9" s="12"/>
      <c r="C9" s="10"/>
      <c r="D9" s="10"/>
      <c r="E9" s="1" t="str">
        <f t="shared" si="0"/>
        <v/>
      </c>
      <c r="G9" s="13" t="s">
        <v>33</v>
      </c>
      <c r="H9" s="33"/>
      <c r="I9" s="34"/>
      <c r="J9" s="35"/>
      <c r="K9" s="33"/>
      <c r="L9" s="34"/>
      <c r="M9" s="35"/>
    </row>
    <row r="10" spans="1:18" ht="14.25" customHeight="1" x14ac:dyDescent="0.35">
      <c r="A10" s="24">
        <v>0.33333333333333331</v>
      </c>
      <c r="B10" s="12"/>
      <c r="C10" s="10"/>
      <c r="D10" s="10"/>
      <c r="E10" s="1" t="str">
        <f t="shared" si="0"/>
        <v/>
      </c>
      <c r="G10" s="11"/>
      <c r="H10" s="33"/>
      <c r="I10" s="34"/>
      <c r="J10" s="35"/>
      <c r="K10" s="33"/>
      <c r="L10" s="34"/>
      <c r="M10" s="35"/>
      <c r="O10" s="1" t="s">
        <v>36</v>
      </c>
      <c r="P10" s="1" t="s">
        <v>20</v>
      </c>
      <c r="Q10" s="14">
        <f>SUM(K1:M12)</f>
        <v>0.75</v>
      </c>
    </row>
    <row r="11" spans="1:18" ht="14.25" customHeight="1" x14ac:dyDescent="0.35">
      <c r="A11" s="24">
        <v>0.35416666666666669</v>
      </c>
      <c r="B11" s="12"/>
      <c r="C11" s="10"/>
      <c r="D11" s="10"/>
      <c r="E11" s="1" t="str">
        <f t="shared" si="0"/>
        <v/>
      </c>
      <c r="G11" s="11"/>
      <c r="H11" s="33"/>
      <c r="I11" s="34"/>
      <c r="J11" s="35"/>
      <c r="K11" s="33"/>
      <c r="L11" s="34"/>
      <c r="M11" s="35"/>
      <c r="P11" s="1" t="s">
        <v>33</v>
      </c>
      <c r="Q11" s="14">
        <f>SUM(H1:J12)</f>
        <v>0.25</v>
      </c>
    </row>
    <row r="12" spans="1:18" ht="14.25" customHeight="1" x14ac:dyDescent="0.35">
      <c r="A12" s="24">
        <v>0.375</v>
      </c>
      <c r="B12" s="12"/>
      <c r="C12" s="10"/>
      <c r="D12" s="10"/>
      <c r="E12" s="1" t="str">
        <f t="shared" si="0"/>
        <v/>
      </c>
      <c r="G12" s="15"/>
      <c r="H12" s="36"/>
      <c r="I12" s="37"/>
      <c r="J12" s="38"/>
      <c r="K12" s="36"/>
      <c r="L12" s="37"/>
      <c r="M12" s="38"/>
    </row>
    <row r="13" spans="1:18" ht="14.25" customHeight="1" x14ac:dyDescent="0.35">
      <c r="A13" s="24">
        <v>0.39583333333333331</v>
      </c>
      <c r="B13" s="12"/>
      <c r="C13" s="10"/>
      <c r="D13" s="10"/>
      <c r="E13" s="1" t="str">
        <f t="shared" si="0"/>
        <v/>
      </c>
      <c r="H13" s="16"/>
      <c r="I13" s="17" t="s">
        <v>33</v>
      </c>
      <c r="J13" s="28" t="s">
        <v>36</v>
      </c>
      <c r="K13" s="29"/>
      <c r="L13" s="18" t="s">
        <v>20</v>
      </c>
      <c r="M13" s="19"/>
    </row>
    <row r="14" spans="1:18" ht="14.25" customHeight="1" x14ac:dyDescent="0.35">
      <c r="A14" s="24">
        <v>0.41666666666666669</v>
      </c>
      <c r="B14" s="12"/>
      <c r="C14" s="10"/>
      <c r="D14" s="10"/>
      <c r="E14" s="1" t="str">
        <f t="shared" si="0"/>
        <v/>
      </c>
    </row>
    <row r="15" spans="1:18" ht="14.25" customHeight="1" x14ac:dyDescent="0.35">
      <c r="A15" s="24">
        <v>0.4375</v>
      </c>
      <c r="B15" s="12"/>
      <c r="C15" s="10"/>
      <c r="D15" s="10"/>
      <c r="E15" s="1" t="str">
        <f t="shared" si="0"/>
        <v/>
      </c>
    </row>
    <row r="16" spans="1:18" ht="14.25" customHeight="1" x14ac:dyDescent="0.35">
      <c r="A16" s="24">
        <v>0.45833333333333331</v>
      </c>
      <c r="B16" s="12"/>
      <c r="C16" s="10"/>
      <c r="D16" s="10"/>
      <c r="E16" s="1" t="str">
        <f t="shared" si="0"/>
        <v/>
      </c>
      <c r="G16" s="20" t="s">
        <v>43</v>
      </c>
      <c r="H16" s="17"/>
      <c r="I16" s="17"/>
      <c r="J16" s="19"/>
      <c r="K16" s="21"/>
    </row>
    <row r="17" spans="1:10" ht="14.25" customHeight="1" x14ac:dyDescent="0.35">
      <c r="A17" s="24">
        <v>0.47916666666666669</v>
      </c>
      <c r="B17" s="12"/>
      <c r="C17" s="10"/>
      <c r="D17" s="10"/>
      <c r="E17" s="1" t="str">
        <f t="shared" si="0"/>
        <v/>
      </c>
      <c r="G17" s="22" t="s">
        <v>45</v>
      </c>
      <c r="H17" s="17"/>
      <c r="I17" s="17"/>
      <c r="J17" s="19"/>
    </row>
    <row r="18" spans="1:10" ht="14.25" customHeight="1" x14ac:dyDescent="0.35">
      <c r="A18" s="24">
        <v>0.5</v>
      </c>
      <c r="B18" s="12"/>
      <c r="C18" s="10"/>
      <c r="D18" s="10"/>
      <c r="E18" s="1" t="str">
        <f t="shared" si="0"/>
        <v/>
      </c>
      <c r="G18" s="30" t="s">
        <v>47</v>
      </c>
      <c r="H18" s="31"/>
      <c r="I18" s="31"/>
      <c r="J18" s="32"/>
    </row>
    <row r="19" spans="1:10" ht="14.25" customHeight="1" x14ac:dyDescent="0.35">
      <c r="A19" s="24">
        <v>0.52083333333333337</v>
      </c>
      <c r="B19" s="12"/>
      <c r="C19" s="10"/>
      <c r="D19" s="10"/>
      <c r="E19" s="1" t="str">
        <f t="shared" si="0"/>
        <v/>
      </c>
      <c r="G19" s="33"/>
      <c r="H19" s="34"/>
      <c r="I19" s="34"/>
      <c r="J19" s="35"/>
    </row>
    <row r="20" spans="1:10" ht="14.25" customHeight="1" x14ac:dyDescent="0.35">
      <c r="A20" s="24">
        <v>0.54166666666666663</v>
      </c>
      <c r="B20" s="12"/>
      <c r="C20" s="10"/>
      <c r="D20" s="10"/>
      <c r="E20" s="1" t="str">
        <f t="shared" si="0"/>
        <v/>
      </c>
      <c r="G20" s="33"/>
      <c r="H20" s="34"/>
      <c r="I20" s="34"/>
      <c r="J20" s="35"/>
    </row>
    <row r="21" spans="1:10" ht="14.25" customHeight="1" x14ac:dyDescent="0.35">
      <c r="A21" s="24">
        <v>0.5625</v>
      </c>
      <c r="B21" s="12"/>
      <c r="C21" s="10"/>
      <c r="D21" s="10"/>
      <c r="E21" s="1" t="str">
        <f t="shared" si="0"/>
        <v/>
      </c>
      <c r="G21" s="33"/>
      <c r="H21" s="34"/>
      <c r="I21" s="34"/>
      <c r="J21" s="35"/>
    </row>
    <row r="22" spans="1:10" ht="14.25" customHeight="1" x14ac:dyDescent="0.35">
      <c r="A22" s="24">
        <v>0.58333333333333337</v>
      </c>
      <c r="B22" s="12"/>
      <c r="C22" s="10"/>
      <c r="D22" s="10"/>
      <c r="E22" s="1" t="str">
        <f t="shared" si="0"/>
        <v/>
      </c>
      <c r="G22" s="33"/>
      <c r="H22" s="34"/>
      <c r="I22" s="34"/>
      <c r="J22" s="35"/>
    </row>
    <row r="23" spans="1:10" ht="14.25" customHeight="1" x14ac:dyDescent="0.35">
      <c r="A23" s="24">
        <v>0.60416666666666663</v>
      </c>
      <c r="B23" s="12"/>
      <c r="C23" s="10"/>
      <c r="D23" s="10"/>
      <c r="E23" s="1" t="str">
        <f t="shared" si="0"/>
        <v/>
      </c>
      <c r="G23" s="36"/>
      <c r="H23" s="37"/>
      <c r="I23" s="37"/>
      <c r="J23" s="38"/>
    </row>
    <row r="24" spans="1:10" ht="14.25" customHeight="1" x14ac:dyDescent="0.35">
      <c r="A24" s="24">
        <v>0.625</v>
      </c>
      <c r="B24" s="12"/>
      <c r="C24" s="10"/>
      <c r="D24" s="10"/>
      <c r="E24" s="1" t="str">
        <f t="shared" si="0"/>
        <v/>
      </c>
    </row>
    <row r="25" spans="1:10" ht="14.25" customHeight="1" x14ac:dyDescent="0.35">
      <c r="A25" s="24">
        <v>0.64583333333333337</v>
      </c>
      <c r="B25" s="12"/>
      <c r="C25" s="10"/>
      <c r="D25" s="10"/>
      <c r="E25" s="1" t="str">
        <f t="shared" si="0"/>
        <v/>
      </c>
    </row>
    <row r="26" spans="1:10" ht="14.25" customHeight="1" x14ac:dyDescent="0.35">
      <c r="A26" s="24">
        <v>0.66666666666666663</v>
      </c>
      <c r="B26" s="12"/>
      <c r="C26" s="10"/>
      <c r="D26" s="10"/>
      <c r="E26" s="1" t="str">
        <f t="shared" si="0"/>
        <v/>
      </c>
    </row>
    <row r="27" spans="1:10" ht="14.25" customHeight="1" x14ac:dyDescent="0.35">
      <c r="A27" s="24">
        <v>0.6875</v>
      </c>
      <c r="B27" s="12"/>
      <c r="C27" s="10"/>
      <c r="D27" s="10"/>
      <c r="E27" s="1" t="str">
        <f t="shared" si="0"/>
        <v/>
      </c>
    </row>
    <row r="28" spans="1:10" ht="14.25" customHeight="1" x14ac:dyDescent="0.35">
      <c r="A28" s="24">
        <v>0.70833333333333337</v>
      </c>
      <c r="B28" s="12"/>
      <c r="C28" s="10"/>
      <c r="D28" s="10"/>
      <c r="E28" s="1" t="str">
        <f t="shared" si="0"/>
        <v/>
      </c>
    </row>
    <row r="29" spans="1:10" ht="14.25" customHeight="1" x14ac:dyDescent="0.35">
      <c r="A29" s="24">
        <v>0.72916666666666663</v>
      </c>
      <c r="B29" s="12"/>
      <c r="C29" s="10"/>
      <c r="D29" s="10"/>
      <c r="E29" s="1" t="str">
        <f t="shared" si="0"/>
        <v/>
      </c>
    </row>
    <row r="30" spans="1:10" ht="14.25" customHeight="1" x14ac:dyDescent="0.35">
      <c r="A30" s="24">
        <v>0.75</v>
      </c>
      <c r="B30" s="12"/>
      <c r="C30" s="10"/>
      <c r="D30" s="10"/>
      <c r="E30" s="1" t="str">
        <f t="shared" si="0"/>
        <v/>
      </c>
    </row>
    <row r="31" spans="1:10" ht="14.25" customHeight="1" x14ac:dyDescent="0.35">
      <c r="A31" s="24">
        <v>0.77083333333333337</v>
      </c>
      <c r="B31" s="12"/>
      <c r="C31" s="10"/>
      <c r="D31" s="10"/>
      <c r="E31" s="1" t="str">
        <f t="shared" si="0"/>
        <v/>
      </c>
    </row>
    <row r="32" spans="1:10" ht="14.25" customHeight="1" x14ac:dyDescent="0.35">
      <c r="A32" s="24">
        <v>0.79166666666666663</v>
      </c>
      <c r="B32" s="12"/>
      <c r="C32" s="10"/>
      <c r="D32" s="10"/>
      <c r="E32" s="1" t="str">
        <f t="shared" si="0"/>
        <v/>
      </c>
    </row>
    <row r="33" spans="1:5" ht="14.25" customHeight="1" x14ac:dyDescent="0.35">
      <c r="A33" s="24">
        <v>0.8125</v>
      </c>
      <c r="B33" s="12"/>
      <c r="C33" s="10"/>
      <c r="D33" s="10"/>
      <c r="E33" s="1" t="str">
        <f t="shared" si="0"/>
        <v/>
      </c>
    </row>
    <row r="34" spans="1:5" ht="14.25" customHeight="1" x14ac:dyDescent="0.35">
      <c r="A34" s="24">
        <v>0.83333333333333337</v>
      </c>
      <c r="B34" s="12"/>
      <c r="C34" s="10"/>
      <c r="D34" s="10"/>
      <c r="E34" s="1" t="str">
        <f t="shared" si="0"/>
        <v/>
      </c>
    </row>
    <row r="35" spans="1:5" ht="14.25" customHeight="1" x14ac:dyDescent="0.35">
      <c r="A35" s="24">
        <v>0.85416666666666663</v>
      </c>
      <c r="B35" s="12"/>
      <c r="C35" s="10"/>
      <c r="D35" s="10"/>
      <c r="E35" s="1" t="str">
        <f t="shared" si="0"/>
        <v/>
      </c>
    </row>
    <row r="36" spans="1:5" ht="14.25" customHeight="1" x14ac:dyDescent="0.35">
      <c r="A36" s="24">
        <v>0.875</v>
      </c>
      <c r="B36" s="12"/>
      <c r="C36" s="10"/>
      <c r="D36" s="10"/>
      <c r="E36" s="1" t="str">
        <f t="shared" si="0"/>
        <v/>
      </c>
    </row>
    <row r="37" spans="1:5" ht="14.25" customHeight="1" x14ac:dyDescent="0.35">
      <c r="A37" s="24">
        <v>0.89583333333333337</v>
      </c>
      <c r="B37" s="12"/>
      <c r="C37" s="10"/>
      <c r="D37" s="10"/>
      <c r="E37" s="1" t="str">
        <f t="shared" si="0"/>
        <v/>
      </c>
    </row>
    <row r="38" spans="1:5" ht="14.25" customHeight="1" x14ac:dyDescent="0.35">
      <c r="A38" s="24">
        <v>0.91666666666666663</v>
      </c>
      <c r="B38" s="12"/>
      <c r="C38" s="10"/>
      <c r="D38" s="10"/>
      <c r="E38" s="1" t="str">
        <f t="shared" si="0"/>
        <v/>
      </c>
    </row>
    <row r="39" spans="1:5" ht="14.25" customHeight="1" x14ac:dyDescent="0.35">
      <c r="A39" s="24">
        <v>0.9375</v>
      </c>
      <c r="B39" s="12"/>
      <c r="C39" s="10"/>
      <c r="D39" s="10"/>
      <c r="E39" s="1" t="str">
        <f t="shared" si="0"/>
        <v/>
      </c>
    </row>
    <row r="40" spans="1:5" ht="14.25" customHeight="1" x14ac:dyDescent="0.35">
      <c r="A40" s="24">
        <v>0.95833333333333337</v>
      </c>
      <c r="B40" s="12"/>
      <c r="C40" s="10"/>
      <c r="D40" s="10"/>
      <c r="E40" s="1" t="str">
        <f t="shared" si="0"/>
        <v/>
      </c>
    </row>
    <row r="41" spans="1:5" ht="14.25" customHeight="1" x14ac:dyDescent="0.35">
      <c r="A41" s="24">
        <v>0.97916666666666663</v>
      </c>
      <c r="B41" s="12"/>
      <c r="C41" s="10"/>
      <c r="D41" s="10"/>
      <c r="E41" s="1" t="str">
        <f t="shared" si="0"/>
        <v/>
      </c>
    </row>
    <row r="42" spans="1:5" ht="14.25" customHeight="1" x14ac:dyDescent="0.35">
      <c r="A42" s="24">
        <v>0</v>
      </c>
      <c r="B42" s="12"/>
      <c r="C42" s="10"/>
      <c r="D42" s="10"/>
      <c r="E42" s="1" t="str">
        <f t="shared" si="0"/>
        <v/>
      </c>
    </row>
    <row r="43" spans="1:5" ht="14.25" customHeight="1" x14ac:dyDescent="0.35">
      <c r="A43" s="24">
        <v>2.0833333333333332E-2</v>
      </c>
      <c r="B43" s="12"/>
      <c r="C43" s="10"/>
      <c r="D43" s="10"/>
      <c r="E43" s="1" t="str">
        <f t="shared" si="0"/>
        <v/>
      </c>
    </row>
    <row r="44" spans="1:5" ht="14.25" customHeight="1" x14ac:dyDescent="0.35">
      <c r="A44" s="24">
        <v>4.1666666666666664E-2</v>
      </c>
      <c r="B44" s="12"/>
      <c r="C44" s="10"/>
      <c r="D44" s="10"/>
      <c r="E44" s="1" t="str">
        <f t="shared" si="0"/>
        <v/>
      </c>
    </row>
    <row r="45" spans="1:5" ht="14.25" customHeight="1" x14ac:dyDescent="0.35">
      <c r="A45" s="24">
        <v>6.25E-2</v>
      </c>
      <c r="B45" s="12"/>
      <c r="C45" s="10"/>
      <c r="D45" s="10"/>
      <c r="E45" s="1" t="str">
        <f t="shared" si="0"/>
        <v/>
      </c>
    </row>
    <row r="46" spans="1:5" ht="14.25" customHeight="1" x14ac:dyDescent="0.35">
      <c r="A46" s="24">
        <v>8.3333333333333329E-2</v>
      </c>
      <c r="B46" s="12"/>
      <c r="C46" s="10"/>
      <c r="D46" s="10"/>
      <c r="E46" s="1" t="str">
        <f t="shared" si="0"/>
        <v/>
      </c>
    </row>
    <row r="47" spans="1:5" ht="14.25" customHeight="1" x14ac:dyDescent="0.35">
      <c r="A47" s="24">
        <v>0.10416666666666667</v>
      </c>
      <c r="B47" s="12"/>
      <c r="C47" s="10"/>
      <c r="D47" s="10"/>
      <c r="E47" s="1" t="str">
        <f t="shared" si="0"/>
        <v/>
      </c>
    </row>
    <row r="48" spans="1:5" ht="14.25" customHeight="1" x14ac:dyDescent="0.35">
      <c r="A48" s="24">
        <v>0.125</v>
      </c>
      <c r="B48" s="12"/>
      <c r="C48" s="10"/>
      <c r="D48" s="10"/>
      <c r="E48" s="1" t="str">
        <f t="shared" si="0"/>
        <v/>
      </c>
    </row>
    <row r="49" spans="1:5" ht="14.25" customHeight="1" x14ac:dyDescent="0.35">
      <c r="A49" s="24">
        <v>0.14583333333333334</v>
      </c>
      <c r="B49" s="26" t="s">
        <v>54</v>
      </c>
      <c r="C49" s="10" t="s">
        <v>19</v>
      </c>
      <c r="D49" s="27" t="s">
        <v>19</v>
      </c>
      <c r="E49" s="1" t="str">
        <f t="shared" si="0"/>
        <v>NN</v>
      </c>
    </row>
    <row r="50" spans="1:5" ht="14.25" customHeight="1" x14ac:dyDescent="0.35"/>
    <row r="51" spans="1:5" ht="14.25" customHeight="1" x14ac:dyDescent="0.35"/>
    <row r="52" spans="1:5" ht="14.25" customHeight="1" x14ac:dyDescent="0.35"/>
    <row r="53" spans="1:5" ht="14.25" customHeight="1" x14ac:dyDescent="0.35"/>
    <row r="54" spans="1:5" ht="14.25" customHeight="1" x14ac:dyDescent="0.35"/>
    <row r="55" spans="1:5" ht="14.25" customHeight="1" x14ac:dyDescent="0.35"/>
    <row r="56" spans="1:5" ht="14.25" customHeight="1" x14ac:dyDescent="0.35"/>
    <row r="57" spans="1:5" ht="14.25" customHeight="1" x14ac:dyDescent="0.35"/>
    <row r="58" spans="1:5" ht="14.25" customHeight="1" x14ac:dyDescent="0.35"/>
    <row r="59" spans="1:5" ht="14.25" customHeight="1" x14ac:dyDescent="0.35"/>
    <row r="60" spans="1:5" ht="14.25" customHeight="1" x14ac:dyDescent="0.35"/>
    <row r="61" spans="1:5" ht="14.25" customHeight="1" x14ac:dyDescent="0.35"/>
    <row r="62" spans="1:5" ht="14.25" customHeight="1" x14ac:dyDescent="0.35"/>
    <row r="63" spans="1:5" ht="14.25" customHeight="1" x14ac:dyDescent="0.35"/>
    <row r="64" spans="1:5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7">
    <mergeCell ref="J13:K13"/>
    <mergeCell ref="G18:J23"/>
    <mergeCell ref="H1:J6"/>
    <mergeCell ref="K1:M6"/>
    <mergeCell ref="G6:G7"/>
    <mergeCell ref="H7:J12"/>
    <mergeCell ref="K7:M12"/>
  </mergeCells>
  <dataValidations count="2">
    <dataValidation type="list" allowBlank="1" showErrorMessage="1" sqref="C2:D49" xr:uid="{879DAE35-356D-4FD2-95EE-2E6065EF8E3E}">
      <formula1>"N,Y"</formula1>
    </dataValidation>
    <dataValidation type="list" allowBlank="1" showErrorMessage="1" sqref="K16" xr:uid="{00000000-0002-0000-0200-000001000000}">
      <formula1>"Yes,No"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00"/>
  <sheetViews>
    <sheetView tabSelected="1" workbookViewId="0">
      <selection activeCell="G21" sqref="G21"/>
    </sheetView>
  </sheetViews>
  <sheetFormatPr defaultColWidth="14.453125" defaultRowHeight="15" customHeight="1" x14ac:dyDescent="0.35"/>
  <cols>
    <col min="1" max="1" width="11.453125" customWidth="1"/>
    <col min="2" max="2" width="57.7265625" customWidth="1"/>
    <col min="3" max="4" width="12.08984375" customWidth="1"/>
    <col min="5" max="5" width="12.08984375" hidden="1" customWidth="1"/>
    <col min="6" max="6" width="8.7265625" customWidth="1"/>
    <col min="7" max="7" width="10" customWidth="1"/>
    <col min="8" max="18" width="8.7265625" customWidth="1"/>
  </cols>
  <sheetData>
    <row r="1" spans="1:18" ht="14.25" customHeight="1" x14ac:dyDescent="0.35">
      <c r="A1" s="51" t="s">
        <v>9</v>
      </c>
      <c r="B1" s="52" t="s">
        <v>10</v>
      </c>
      <c r="C1" s="52" t="s">
        <v>11</v>
      </c>
      <c r="D1" s="52" t="s">
        <v>12</v>
      </c>
      <c r="E1" s="5" t="s">
        <v>13</v>
      </c>
      <c r="F1" s="6"/>
      <c r="G1" s="7"/>
      <c r="H1" s="42">
        <f>COUNTIF($E$2:$E$49,"YN")/(2*R3)</f>
        <v>0.5</v>
      </c>
      <c r="I1" s="43"/>
      <c r="J1" s="44"/>
      <c r="K1" s="42">
        <f>COUNTIF($E$2:$E$49,"YY")/(2*R3)</f>
        <v>0</v>
      </c>
      <c r="L1" s="43"/>
      <c r="M1" s="44"/>
      <c r="N1" s="6"/>
      <c r="O1" s="6"/>
      <c r="P1" s="6"/>
    </row>
    <row r="2" spans="1:18" ht="14.25" customHeight="1" x14ac:dyDescent="0.35">
      <c r="A2" s="23">
        <v>0.16666666666666666</v>
      </c>
      <c r="B2" s="9"/>
      <c r="C2" s="10" t="s">
        <v>19</v>
      </c>
      <c r="D2" s="10" t="s">
        <v>19</v>
      </c>
      <c r="E2" s="1" t="str">
        <f t="shared" ref="E2:E49" si="0">CONCATENATE(C2,D2)</f>
        <v>NN</v>
      </c>
      <c r="G2" s="11"/>
      <c r="H2" s="45"/>
      <c r="I2" s="46"/>
      <c r="J2" s="47"/>
      <c r="K2" s="45"/>
      <c r="L2" s="46"/>
      <c r="M2" s="47"/>
    </row>
    <row r="3" spans="1:18" ht="14.25" customHeight="1" x14ac:dyDescent="0.35">
      <c r="A3" s="24">
        <v>0.1875</v>
      </c>
      <c r="B3" s="26"/>
      <c r="C3" s="10" t="s">
        <v>16</v>
      </c>
      <c r="D3" s="10" t="s">
        <v>19</v>
      </c>
      <c r="E3" s="1" t="str">
        <f t="shared" si="0"/>
        <v>YN</v>
      </c>
      <c r="G3" s="13" t="s">
        <v>20</v>
      </c>
      <c r="H3" s="45"/>
      <c r="I3" s="46"/>
      <c r="J3" s="47"/>
      <c r="K3" s="45"/>
      <c r="L3" s="46"/>
      <c r="M3" s="47"/>
      <c r="O3" s="1" t="s">
        <v>21</v>
      </c>
      <c r="R3" s="1">
        <f>(COUNTIF($E$2:$E$50,"YN")+COUNTIF($E$2:$E$50,"YY")+COUNTIF($E$2:$E$50,"NY")+COUNTIF($E$2:$E$50,"NN"))/2</f>
        <v>1</v>
      </c>
    </row>
    <row r="4" spans="1:18" ht="14.25" customHeight="1" x14ac:dyDescent="0.35">
      <c r="A4" s="24">
        <v>0.20833333333333334</v>
      </c>
      <c r="B4" s="26"/>
      <c r="C4" s="10"/>
      <c r="D4" s="10"/>
      <c r="E4" s="1" t="str">
        <f t="shared" si="0"/>
        <v/>
      </c>
      <c r="G4" s="11"/>
      <c r="H4" s="45"/>
      <c r="I4" s="46"/>
      <c r="J4" s="47"/>
      <c r="K4" s="45"/>
      <c r="L4" s="46"/>
      <c r="M4" s="47"/>
    </row>
    <row r="5" spans="1:18" ht="14.25" customHeight="1" x14ac:dyDescent="0.35">
      <c r="A5" s="24">
        <v>0.22916666666666666</v>
      </c>
      <c r="B5" s="26"/>
      <c r="C5" s="10"/>
      <c r="D5" s="10"/>
      <c r="E5" s="1" t="str">
        <f t="shared" si="0"/>
        <v/>
      </c>
      <c r="G5" s="11"/>
      <c r="H5" s="45"/>
      <c r="I5" s="46"/>
      <c r="J5" s="47"/>
      <c r="K5" s="45"/>
      <c r="L5" s="46"/>
      <c r="M5" s="47"/>
    </row>
    <row r="6" spans="1:18" ht="14.25" customHeight="1" thickBot="1" x14ac:dyDescent="0.4">
      <c r="A6" s="24">
        <v>0.25</v>
      </c>
      <c r="B6" s="26"/>
      <c r="C6" s="10"/>
      <c r="D6" s="10"/>
      <c r="E6" s="1" t="str">
        <f t="shared" si="0"/>
        <v/>
      </c>
      <c r="G6" s="40" t="s">
        <v>11</v>
      </c>
      <c r="H6" s="48"/>
      <c r="I6" s="49"/>
      <c r="J6" s="50"/>
      <c r="K6" s="48"/>
      <c r="L6" s="49"/>
      <c r="M6" s="50"/>
    </row>
    <row r="7" spans="1:18" ht="14.25" customHeight="1" x14ac:dyDescent="0.35">
      <c r="A7" s="24">
        <v>0.27083333333333331</v>
      </c>
      <c r="B7" s="26"/>
      <c r="C7" s="10"/>
      <c r="D7" s="10"/>
      <c r="E7" s="1" t="str">
        <f t="shared" si="0"/>
        <v/>
      </c>
      <c r="G7" s="41"/>
      <c r="H7" s="42">
        <f>COUNTIF($E$2:$E$49,"NN")/(2*R3)</f>
        <v>0.5</v>
      </c>
      <c r="I7" s="43"/>
      <c r="J7" s="44"/>
      <c r="K7" s="42">
        <f>COUNTIF($E$2:$E$49,"NY")/(2*R3)</f>
        <v>0</v>
      </c>
      <c r="L7" s="43"/>
      <c r="M7" s="44"/>
    </row>
    <row r="8" spans="1:18" ht="14.25" customHeight="1" x14ac:dyDescent="0.35">
      <c r="A8" s="24">
        <v>0.29166666666666669</v>
      </c>
      <c r="B8" s="26"/>
      <c r="C8" s="10"/>
      <c r="D8" s="10"/>
      <c r="E8" s="1" t="str">
        <f t="shared" si="0"/>
        <v/>
      </c>
      <c r="G8" s="11"/>
      <c r="H8" s="45"/>
      <c r="I8" s="46"/>
      <c r="J8" s="47"/>
      <c r="K8" s="45"/>
      <c r="L8" s="46"/>
      <c r="M8" s="47"/>
    </row>
    <row r="9" spans="1:18" ht="14.25" customHeight="1" x14ac:dyDescent="0.35">
      <c r="A9" s="24">
        <v>0.3125</v>
      </c>
      <c r="B9" s="26"/>
      <c r="C9" s="10"/>
      <c r="D9" s="10"/>
      <c r="E9" s="1" t="str">
        <f t="shared" si="0"/>
        <v/>
      </c>
      <c r="G9" s="13" t="s">
        <v>33</v>
      </c>
      <c r="H9" s="45"/>
      <c r="I9" s="46"/>
      <c r="J9" s="47"/>
      <c r="K9" s="45"/>
      <c r="L9" s="46"/>
      <c r="M9" s="47"/>
    </row>
    <row r="10" spans="1:18" ht="14.25" customHeight="1" x14ac:dyDescent="0.35">
      <c r="A10" s="24">
        <v>0.33333333333333331</v>
      </c>
      <c r="B10" s="26"/>
      <c r="C10" s="10"/>
      <c r="D10" s="10"/>
      <c r="E10" s="1" t="str">
        <f t="shared" si="0"/>
        <v/>
      </c>
      <c r="G10" s="11"/>
      <c r="H10" s="45"/>
      <c r="I10" s="46"/>
      <c r="J10" s="47"/>
      <c r="K10" s="45"/>
      <c r="L10" s="46"/>
      <c r="M10" s="47"/>
    </row>
    <row r="11" spans="1:18" ht="14.25" customHeight="1" x14ac:dyDescent="0.35">
      <c r="A11" s="24">
        <v>0.35416666666666669</v>
      </c>
      <c r="B11" s="26"/>
      <c r="C11" s="10"/>
      <c r="D11" s="10"/>
      <c r="E11" s="1" t="str">
        <f t="shared" si="0"/>
        <v/>
      </c>
      <c r="G11" s="11"/>
      <c r="H11" s="45"/>
      <c r="I11" s="46"/>
      <c r="J11" s="47"/>
      <c r="K11" s="45"/>
      <c r="L11" s="46"/>
      <c r="M11" s="47"/>
    </row>
    <row r="12" spans="1:18" ht="14.25" customHeight="1" thickBot="1" x14ac:dyDescent="0.4">
      <c r="A12" s="24">
        <v>0.375</v>
      </c>
      <c r="B12" s="26"/>
      <c r="C12" s="10"/>
      <c r="D12" s="10"/>
      <c r="E12" s="1" t="str">
        <f t="shared" si="0"/>
        <v/>
      </c>
      <c r="G12" s="15"/>
      <c r="H12" s="48"/>
      <c r="I12" s="49"/>
      <c r="J12" s="50"/>
      <c r="K12" s="48"/>
      <c r="L12" s="49"/>
      <c r="M12" s="50"/>
    </row>
    <row r="13" spans="1:18" ht="14.25" customHeight="1" x14ac:dyDescent="0.35">
      <c r="A13" s="24">
        <v>0.39583333333333331</v>
      </c>
      <c r="B13" s="26"/>
      <c r="C13" s="10"/>
      <c r="D13" s="10"/>
      <c r="E13" s="1" t="str">
        <f t="shared" si="0"/>
        <v/>
      </c>
      <c r="H13" s="16"/>
      <c r="I13" s="17" t="s">
        <v>33</v>
      </c>
      <c r="J13" s="28" t="s">
        <v>36</v>
      </c>
      <c r="K13" s="29"/>
      <c r="L13" s="18" t="s">
        <v>20</v>
      </c>
      <c r="M13" s="19"/>
    </row>
    <row r="14" spans="1:18" ht="14.25" customHeight="1" x14ac:dyDescent="0.35">
      <c r="A14" s="24">
        <v>0.41666666666666669</v>
      </c>
      <c r="B14" s="26"/>
      <c r="C14" s="10"/>
      <c r="D14" s="10"/>
      <c r="E14" s="1" t="str">
        <f t="shared" si="0"/>
        <v/>
      </c>
    </row>
    <row r="15" spans="1:18" ht="14.25" customHeight="1" x14ac:dyDescent="0.35">
      <c r="A15" s="24">
        <v>0.4375</v>
      </c>
      <c r="B15" s="26"/>
      <c r="C15" s="10"/>
      <c r="D15" s="10"/>
      <c r="E15" s="1" t="str">
        <f t="shared" si="0"/>
        <v/>
      </c>
    </row>
    <row r="16" spans="1:18" ht="14.25" customHeight="1" x14ac:dyDescent="0.35">
      <c r="A16" s="24">
        <v>0.45833333333333331</v>
      </c>
      <c r="B16" s="26"/>
      <c r="C16" s="10"/>
      <c r="D16" s="10"/>
      <c r="E16" s="1" t="str">
        <f t="shared" si="0"/>
        <v/>
      </c>
      <c r="G16" s="53" t="s">
        <v>26</v>
      </c>
      <c r="H16" s="54"/>
      <c r="I16" s="54"/>
    </row>
    <row r="17" spans="1:11" ht="14.25" customHeight="1" x14ac:dyDescent="0.35">
      <c r="A17" s="24">
        <v>0.47916666666666669</v>
      </c>
      <c r="B17" s="26"/>
      <c r="C17" s="10"/>
      <c r="D17" s="10"/>
      <c r="E17" s="1" t="str">
        <f t="shared" si="0"/>
        <v/>
      </c>
    </row>
    <row r="18" spans="1:11" ht="14.25" customHeight="1" x14ac:dyDescent="0.35">
      <c r="A18" s="24">
        <v>0.5</v>
      </c>
      <c r="B18" s="26"/>
      <c r="C18" s="10"/>
      <c r="D18" s="10"/>
      <c r="E18" s="1" t="str">
        <f t="shared" si="0"/>
        <v/>
      </c>
      <c r="G18" s="55" t="s">
        <v>31</v>
      </c>
      <c r="H18" s="1" t="s">
        <v>20</v>
      </c>
      <c r="I18" s="14">
        <f>SUM(H1:M6)</f>
        <v>0.5</v>
      </c>
    </row>
    <row r="19" spans="1:11" ht="14.25" customHeight="1" x14ac:dyDescent="0.35">
      <c r="A19" s="24">
        <v>0.52083333333333337</v>
      </c>
      <c r="B19" s="26"/>
      <c r="C19" s="10"/>
      <c r="D19" s="10"/>
      <c r="E19" s="1" t="str">
        <f t="shared" si="0"/>
        <v/>
      </c>
      <c r="H19" s="1" t="s">
        <v>33</v>
      </c>
      <c r="I19" s="14">
        <f>SUM(H7:M12)</f>
        <v>0.5</v>
      </c>
    </row>
    <row r="20" spans="1:11" ht="14.25" customHeight="1" x14ac:dyDescent="0.35">
      <c r="A20" s="24">
        <v>0.54166666666666663</v>
      </c>
      <c r="B20" s="26"/>
      <c r="C20" s="10"/>
      <c r="D20" s="10"/>
      <c r="E20" s="1" t="str">
        <f t="shared" si="0"/>
        <v/>
      </c>
    </row>
    <row r="21" spans="1:11" ht="14.25" customHeight="1" x14ac:dyDescent="0.35">
      <c r="A21" s="24">
        <v>0.5625</v>
      </c>
      <c r="B21" s="26"/>
      <c r="C21" s="10"/>
      <c r="D21" s="10"/>
      <c r="E21" s="1" t="str">
        <f t="shared" si="0"/>
        <v/>
      </c>
      <c r="G21" s="55" t="s">
        <v>36</v>
      </c>
      <c r="H21" s="1" t="s">
        <v>20</v>
      </c>
      <c r="I21" s="14">
        <f>SUM(K1:M12)</f>
        <v>0</v>
      </c>
    </row>
    <row r="22" spans="1:11" ht="14.25" customHeight="1" x14ac:dyDescent="0.35">
      <c r="A22" s="24">
        <v>0.58333333333333337</v>
      </c>
      <c r="B22" s="26"/>
      <c r="C22" s="10"/>
      <c r="D22" s="10"/>
      <c r="E22" s="1" t="str">
        <f t="shared" si="0"/>
        <v/>
      </c>
      <c r="H22" s="1" t="s">
        <v>33</v>
      </c>
      <c r="I22" s="14">
        <f>SUM(H1:J12)</f>
        <v>1</v>
      </c>
    </row>
    <row r="23" spans="1:11" ht="14.25" customHeight="1" thickBot="1" x14ac:dyDescent="0.4">
      <c r="A23" s="24">
        <v>0.60416666666666663</v>
      </c>
      <c r="B23" s="26"/>
      <c r="C23" s="10"/>
      <c r="D23" s="10"/>
      <c r="E23" s="1" t="str">
        <f t="shared" si="0"/>
        <v/>
      </c>
    </row>
    <row r="24" spans="1:11" ht="14.25" customHeight="1" thickBot="1" x14ac:dyDescent="0.4">
      <c r="A24" s="24">
        <v>0.625</v>
      </c>
      <c r="B24" s="26"/>
      <c r="C24" s="10"/>
      <c r="D24" s="10"/>
      <c r="E24" s="1" t="str">
        <f t="shared" si="0"/>
        <v/>
      </c>
      <c r="G24" s="20" t="s">
        <v>43</v>
      </c>
      <c r="H24" s="17"/>
      <c r="I24" s="17"/>
      <c r="J24" s="19"/>
      <c r="K24" s="21"/>
    </row>
    <row r="25" spans="1:11" ht="14.25" customHeight="1" thickBot="1" x14ac:dyDescent="0.4">
      <c r="A25" s="24">
        <v>0.64583333333333337</v>
      </c>
      <c r="B25" s="26"/>
      <c r="C25" s="10"/>
      <c r="D25" s="10"/>
      <c r="E25" s="1" t="str">
        <f t="shared" si="0"/>
        <v/>
      </c>
      <c r="G25" s="22" t="s">
        <v>45</v>
      </c>
      <c r="H25" s="17"/>
      <c r="I25" s="17"/>
      <c r="J25" s="19"/>
    </row>
    <row r="26" spans="1:11" ht="14.25" customHeight="1" x14ac:dyDescent="0.35">
      <c r="A26" s="24">
        <v>0.66666666666666663</v>
      </c>
      <c r="B26" s="26"/>
      <c r="C26" s="10"/>
      <c r="D26" s="10"/>
      <c r="E26" s="1" t="str">
        <f t="shared" si="0"/>
        <v/>
      </c>
      <c r="G26" s="30" t="s">
        <v>47</v>
      </c>
      <c r="H26" s="31"/>
      <c r="I26" s="31"/>
      <c r="J26" s="32"/>
    </row>
    <row r="27" spans="1:11" ht="14.25" customHeight="1" x14ac:dyDescent="0.35">
      <c r="A27" s="24">
        <v>0.6875</v>
      </c>
      <c r="B27" s="26"/>
      <c r="C27" s="10"/>
      <c r="D27" s="10"/>
      <c r="E27" s="1" t="str">
        <f t="shared" si="0"/>
        <v/>
      </c>
      <c r="G27" s="33"/>
      <c r="H27" s="34"/>
      <c r="I27" s="34"/>
      <c r="J27" s="35"/>
    </row>
    <row r="28" spans="1:11" ht="14.25" customHeight="1" x14ac:dyDescent="0.35">
      <c r="A28" s="24">
        <v>0.70833333333333337</v>
      </c>
      <c r="B28" s="26"/>
      <c r="C28" s="10"/>
      <c r="D28" s="10"/>
      <c r="E28" s="1" t="str">
        <f t="shared" si="0"/>
        <v/>
      </c>
      <c r="G28" s="33"/>
      <c r="H28" s="34"/>
      <c r="I28" s="34"/>
      <c r="J28" s="35"/>
    </row>
    <row r="29" spans="1:11" ht="14.25" customHeight="1" x14ac:dyDescent="0.35">
      <c r="A29" s="24">
        <v>0.72916666666666663</v>
      </c>
      <c r="B29" s="26"/>
      <c r="C29" s="10"/>
      <c r="D29" s="10"/>
      <c r="E29" s="1" t="str">
        <f t="shared" si="0"/>
        <v/>
      </c>
      <c r="G29" s="33"/>
      <c r="H29" s="34"/>
      <c r="I29" s="34"/>
      <c r="J29" s="35"/>
    </row>
    <row r="30" spans="1:11" ht="14.25" customHeight="1" x14ac:dyDescent="0.35">
      <c r="A30" s="24">
        <v>0.75</v>
      </c>
      <c r="B30" s="26"/>
      <c r="C30" s="10"/>
      <c r="D30" s="10"/>
      <c r="E30" s="1" t="str">
        <f t="shared" si="0"/>
        <v/>
      </c>
      <c r="G30" s="33"/>
      <c r="H30" s="34"/>
      <c r="I30" s="34"/>
      <c r="J30" s="35"/>
    </row>
    <row r="31" spans="1:11" ht="14.25" customHeight="1" thickBot="1" x14ac:dyDescent="0.4">
      <c r="A31" s="24">
        <v>0.77083333333333337</v>
      </c>
      <c r="B31" s="26"/>
      <c r="C31" s="10"/>
      <c r="D31" s="10"/>
      <c r="E31" s="1" t="str">
        <f t="shared" si="0"/>
        <v/>
      </c>
      <c r="G31" s="36"/>
      <c r="H31" s="37"/>
      <c r="I31" s="37"/>
      <c r="J31" s="38"/>
    </row>
    <row r="32" spans="1:11" ht="14.25" customHeight="1" x14ac:dyDescent="0.35">
      <c r="A32" s="24">
        <v>0.79166666666666663</v>
      </c>
      <c r="B32" s="26"/>
      <c r="C32" s="10"/>
      <c r="D32" s="10"/>
      <c r="E32" s="1" t="str">
        <f t="shared" si="0"/>
        <v/>
      </c>
    </row>
    <row r="33" spans="1:5" ht="14.25" customHeight="1" x14ac:dyDescent="0.35">
      <c r="A33" s="24">
        <v>0.8125</v>
      </c>
      <c r="B33" s="26"/>
      <c r="C33" s="10"/>
      <c r="D33" s="10"/>
      <c r="E33" s="1" t="str">
        <f t="shared" si="0"/>
        <v/>
      </c>
    </row>
    <row r="34" spans="1:5" ht="14.25" customHeight="1" x14ac:dyDescent="0.35">
      <c r="A34" s="24">
        <v>0.83333333333333337</v>
      </c>
      <c r="B34" s="26"/>
      <c r="C34" s="10"/>
      <c r="D34" s="10"/>
      <c r="E34" s="1" t="str">
        <f t="shared" si="0"/>
        <v/>
      </c>
    </row>
    <row r="35" spans="1:5" ht="14.25" customHeight="1" x14ac:dyDescent="0.35">
      <c r="A35" s="24">
        <v>0.85416666666666663</v>
      </c>
      <c r="B35" s="26"/>
      <c r="C35" s="10"/>
      <c r="D35" s="10"/>
      <c r="E35" s="1" t="str">
        <f t="shared" si="0"/>
        <v/>
      </c>
    </row>
    <row r="36" spans="1:5" ht="14.25" customHeight="1" x14ac:dyDescent="0.35">
      <c r="A36" s="24">
        <v>0.875</v>
      </c>
      <c r="B36" s="26"/>
      <c r="C36" s="10"/>
      <c r="D36" s="10"/>
      <c r="E36" s="1" t="str">
        <f t="shared" si="0"/>
        <v/>
      </c>
    </row>
    <row r="37" spans="1:5" ht="14.25" customHeight="1" x14ac:dyDescent="0.35">
      <c r="A37" s="24">
        <v>0.89583333333333337</v>
      </c>
      <c r="B37" s="26"/>
      <c r="C37" s="10"/>
      <c r="D37" s="10"/>
      <c r="E37" s="1" t="str">
        <f t="shared" si="0"/>
        <v/>
      </c>
    </row>
    <row r="38" spans="1:5" ht="14.25" customHeight="1" x14ac:dyDescent="0.35">
      <c r="A38" s="24">
        <v>0.91666666666666663</v>
      </c>
      <c r="B38" s="26"/>
      <c r="C38" s="10"/>
      <c r="D38" s="10"/>
      <c r="E38" s="1" t="str">
        <f t="shared" si="0"/>
        <v/>
      </c>
    </row>
    <row r="39" spans="1:5" ht="14.25" customHeight="1" x14ac:dyDescent="0.35">
      <c r="A39" s="24">
        <v>0.9375</v>
      </c>
      <c r="B39" s="26"/>
      <c r="C39" s="10"/>
      <c r="D39" s="10"/>
      <c r="E39" s="1" t="str">
        <f t="shared" si="0"/>
        <v/>
      </c>
    </row>
    <row r="40" spans="1:5" ht="14.25" customHeight="1" x14ac:dyDescent="0.35">
      <c r="A40" s="24">
        <v>0.95833333333333337</v>
      </c>
      <c r="B40" s="26"/>
      <c r="C40" s="10"/>
      <c r="D40" s="10"/>
      <c r="E40" s="1" t="str">
        <f t="shared" si="0"/>
        <v/>
      </c>
    </row>
    <row r="41" spans="1:5" ht="14.25" customHeight="1" x14ac:dyDescent="0.35">
      <c r="A41" s="24">
        <v>0.97916666666666663</v>
      </c>
      <c r="B41" s="26"/>
      <c r="C41" s="10"/>
      <c r="D41" s="10"/>
      <c r="E41" s="1" t="str">
        <f t="shared" si="0"/>
        <v/>
      </c>
    </row>
    <row r="42" spans="1:5" ht="14.25" customHeight="1" x14ac:dyDescent="0.35">
      <c r="A42" s="24">
        <v>0</v>
      </c>
      <c r="B42" s="26"/>
      <c r="C42" s="10"/>
      <c r="D42" s="10"/>
      <c r="E42" s="1" t="str">
        <f t="shared" si="0"/>
        <v/>
      </c>
    </row>
    <row r="43" spans="1:5" ht="14.25" customHeight="1" x14ac:dyDescent="0.35">
      <c r="A43" s="24">
        <v>2.0833333333333332E-2</v>
      </c>
      <c r="B43" s="26"/>
      <c r="C43" s="10"/>
      <c r="D43" s="10"/>
      <c r="E43" s="1" t="str">
        <f t="shared" si="0"/>
        <v/>
      </c>
    </row>
    <row r="44" spans="1:5" ht="14.25" customHeight="1" x14ac:dyDescent="0.35">
      <c r="A44" s="24">
        <v>4.1666666666666664E-2</v>
      </c>
      <c r="B44" s="26"/>
      <c r="C44" s="10"/>
      <c r="D44" s="10"/>
      <c r="E44" s="1" t="str">
        <f t="shared" si="0"/>
        <v/>
      </c>
    </row>
    <row r="45" spans="1:5" ht="14.25" customHeight="1" x14ac:dyDescent="0.35">
      <c r="A45" s="24">
        <v>6.25E-2</v>
      </c>
      <c r="B45" s="26"/>
      <c r="C45" s="10"/>
      <c r="D45" s="10"/>
      <c r="E45" s="1" t="str">
        <f t="shared" si="0"/>
        <v/>
      </c>
    </row>
    <row r="46" spans="1:5" ht="14.25" customHeight="1" x14ac:dyDescent="0.35">
      <c r="A46" s="24">
        <v>8.3333333333333329E-2</v>
      </c>
      <c r="B46" s="26"/>
      <c r="C46" s="10"/>
      <c r="D46" s="10"/>
      <c r="E46" s="1" t="str">
        <f t="shared" si="0"/>
        <v/>
      </c>
    </row>
    <row r="47" spans="1:5" ht="14.25" customHeight="1" x14ac:dyDescent="0.35">
      <c r="A47" s="24">
        <v>0.10416666666666667</v>
      </c>
      <c r="B47" s="26"/>
      <c r="C47" s="10"/>
      <c r="D47" s="10"/>
      <c r="E47" s="1" t="str">
        <f t="shared" si="0"/>
        <v/>
      </c>
    </row>
    <row r="48" spans="1:5" ht="14.25" customHeight="1" x14ac:dyDescent="0.35">
      <c r="A48" s="24">
        <v>0.125</v>
      </c>
      <c r="B48" s="26"/>
      <c r="C48" s="10"/>
      <c r="D48" s="10"/>
      <c r="E48" s="1" t="str">
        <f t="shared" si="0"/>
        <v/>
      </c>
    </row>
    <row r="49" spans="1:5" ht="14.25" customHeight="1" x14ac:dyDescent="0.35">
      <c r="A49" s="24">
        <v>0.14583333333333334</v>
      </c>
      <c r="B49" s="26"/>
      <c r="C49" s="10"/>
      <c r="D49" s="27"/>
      <c r="E49" s="1" t="str">
        <f t="shared" si="0"/>
        <v/>
      </c>
    </row>
    <row r="50" spans="1:5" ht="14.25" customHeight="1" x14ac:dyDescent="0.35"/>
    <row r="51" spans="1:5" ht="14.25" customHeight="1" x14ac:dyDescent="0.35"/>
    <row r="52" spans="1:5" ht="14.25" customHeight="1" x14ac:dyDescent="0.35"/>
    <row r="53" spans="1:5" ht="14.25" customHeight="1" x14ac:dyDescent="0.35"/>
    <row r="54" spans="1:5" ht="14.25" customHeight="1" x14ac:dyDescent="0.35"/>
    <row r="55" spans="1:5" ht="14.25" customHeight="1" x14ac:dyDescent="0.35"/>
    <row r="56" spans="1:5" ht="14.25" customHeight="1" x14ac:dyDescent="0.35"/>
    <row r="57" spans="1:5" ht="14.25" customHeight="1" x14ac:dyDescent="0.35"/>
    <row r="58" spans="1:5" ht="14.25" customHeight="1" x14ac:dyDescent="0.35"/>
    <row r="59" spans="1:5" ht="14.25" customHeight="1" x14ac:dyDescent="0.35"/>
    <row r="60" spans="1:5" ht="14.25" customHeight="1" x14ac:dyDescent="0.35"/>
    <row r="61" spans="1:5" ht="14.25" customHeight="1" x14ac:dyDescent="0.35"/>
    <row r="62" spans="1:5" ht="14.25" customHeight="1" x14ac:dyDescent="0.35"/>
    <row r="63" spans="1:5" ht="14.25" customHeight="1" x14ac:dyDescent="0.35"/>
    <row r="64" spans="1:5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7">
    <mergeCell ref="J13:K13"/>
    <mergeCell ref="G26:J31"/>
    <mergeCell ref="H1:J6"/>
    <mergeCell ref="K1:M6"/>
    <mergeCell ref="G6:G7"/>
    <mergeCell ref="H7:J12"/>
    <mergeCell ref="K7:M12"/>
  </mergeCells>
  <dataValidations count="2">
    <dataValidation type="list" allowBlank="1" showErrorMessage="1" sqref="C2:D49" xr:uid="{417D25D8-E423-4959-852B-6B1D2548ED9F}">
      <formula1>"N,Y"</formula1>
    </dataValidation>
    <dataValidation type="list" allowBlank="1" showErrorMessage="1" sqref="K24" xr:uid="{00000000-0002-0000-0300-000001000000}">
      <formula1>"Yes,No"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00"/>
  <sheetViews>
    <sheetView tabSelected="1" workbookViewId="0">
      <selection activeCell="G21" sqref="G21"/>
    </sheetView>
  </sheetViews>
  <sheetFormatPr defaultColWidth="14.453125" defaultRowHeight="15" customHeight="1" x14ac:dyDescent="0.35"/>
  <cols>
    <col min="1" max="1" width="11.453125" customWidth="1"/>
    <col min="2" max="2" width="57.7265625" customWidth="1"/>
    <col min="3" max="4" width="12.08984375" customWidth="1"/>
    <col min="5" max="5" width="12.08984375" hidden="1" customWidth="1"/>
    <col min="6" max="6" width="8.7265625" customWidth="1"/>
    <col min="7" max="7" width="10" customWidth="1"/>
    <col min="8" max="18" width="8.7265625" customWidth="1"/>
  </cols>
  <sheetData>
    <row r="1" spans="1:18" ht="14.25" customHeight="1" x14ac:dyDescent="0.35">
      <c r="A1" s="51" t="s">
        <v>9</v>
      </c>
      <c r="B1" s="52" t="s">
        <v>10</v>
      </c>
      <c r="C1" s="52" t="s">
        <v>11</v>
      </c>
      <c r="D1" s="52" t="s">
        <v>12</v>
      </c>
      <c r="E1" s="5" t="s">
        <v>13</v>
      </c>
      <c r="F1" s="6"/>
      <c r="G1" s="7"/>
      <c r="H1" s="42">
        <f>COUNTIF($E$2:$E$49,"YN")/(2*R3)</f>
        <v>1</v>
      </c>
      <c r="I1" s="43"/>
      <c r="J1" s="44"/>
      <c r="K1" s="42">
        <f>COUNTIF($E$2:$E$49,"YY")/(2*R3)</f>
        <v>0</v>
      </c>
      <c r="L1" s="43"/>
      <c r="M1" s="44"/>
      <c r="N1" s="6"/>
      <c r="O1" s="6"/>
      <c r="P1" s="6"/>
    </row>
    <row r="2" spans="1:18" ht="14.25" customHeight="1" x14ac:dyDescent="0.35">
      <c r="A2" s="23">
        <v>0.16666666666666666</v>
      </c>
      <c r="B2" s="9"/>
      <c r="C2" s="10"/>
      <c r="D2" s="10"/>
      <c r="E2" s="1" t="str">
        <f t="shared" ref="E2:E49" si="0">CONCATENATE(C2,D2)</f>
        <v/>
      </c>
      <c r="G2" s="11"/>
      <c r="H2" s="45"/>
      <c r="I2" s="46"/>
      <c r="J2" s="47"/>
      <c r="K2" s="45"/>
      <c r="L2" s="46"/>
      <c r="M2" s="47"/>
    </row>
    <row r="3" spans="1:18" ht="14.25" customHeight="1" x14ac:dyDescent="0.35">
      <c r="A3" s="24">
        <v>0.1875</v>
      </c>
      <c r="B3" s="26"/>
      <c r="C3" s="10" t="s">
        <v>16</v>
      </c>
      <c r="D3" s="10" t="s">
        <v>19</v>
      </c>
      <c r="E3" s="1" t="str">
        <f t="shared" si="0"/>
        <v>YN</v>
      </c>
      <c r="G3" s="13" t="s">
        <v>20</v>
      </c>
      <c r="H3" s="45"/>
      <c r="I3" s="46"/>
      <c r="J3" s="47"/>
      <c r="K3" s="45"/>
      <c r="L3" s="46"/>
      <c r="M3" s="47"/>
      <c r="O3" s="1" t="s">
        <v>21</v>
      </c>
      <c r="R3" s="1">
        <f>(COUNTIF($E$2:$E$50,"YN")+COUNTIF($E$2:$E$50,"YY")+COUNTIF($E$2:$E$50,"NY")+COUNTIF($E$2:$E$50,"NN"))/2</f>
        <v>0.5</v>
      </c>
    </row>
    <row r="4" spans="1:18" ht="14.25" customHeight="1" x14ac:dyDescent="0.35">
      <c r="A4" s="24">
        <v>0.20833333333333334</v>
      </c>
      <c r="B4" s="26"/>
      <c r="C4" s="10"/>
      <c r="D4" s="10"/>
      <c r="E4" s="1" t="str">
        <f t="shared" si="0"/>
        <v/>
      </c>
      <c r="G4" s="11"/>
      <c r="H4" s="45"/>
      <c r="I4" s="46"/>
      <c r="J4" s="47"/>
      <c r="K4" s="45"/>
      <c r="L4" s="46"/>
      <c r="M4" s="47"/>
    </row>
    <row r="5" spans="1:18" ht="14.25" customHeight="1" x14ac:dyDescent="0.35">
      <c r="A5" s="24">
        <v>0.22916666666666666</v>
      </c>
      <c r="B5" s="26"/>
      <c r="C5" s="10"/>
      <c r="D5" s="10"/>
      <c r="E5" s="1" t="str">
        <f t="shared" si="0"/>
        <v/>
      </c>
      <c r="G5" s="11"/>
      <c r="H5" s="45"/>
      <c r="I5" s="46"/>
      <c r="J5" s="47"/>
      <c r="K5" s="45"/>
      <c r="L5" s="46"/>
      <c r="M5" s="47"/>
    </row>
    <row r="6" spans="1:18" ht="14.25" customHeight="1" thickBot="1" x14ac:dyDescent="0.4">
      <c r="A6" s="24">
        <v>0.25</v>
      </c>
      <c r="B6" s="26"/>
      <c r="C6" s="10"/>
      <c r="D6" s="10"/>
      <c r="E6" s="1" t="str">
        <f t="shared" si="0"/>
        <v/>
      </c>
      <c r="G6" s="40" t="s">
        <v>11</v>
      </c>
      <c r="H6" s="48"/>
      <c r="I6" s="49"/>
      <c r="J6" s="50"/>
      <c r="K6" s="48"/>
      <c r="L6" s="49"/>
      <c r="M6" s="50"/>
    </row>
    <row r="7" spans="1:18" ht="14.25" customHeight="1" x14ac:dyDescent="0.35">
      <c r="A7" s="24">
        <v>0.27083333333333331</v>
      </c>
      <c r="B7" s="26"/>
      <c r="C7" s="10"/>
      <c r="D7" s="10"/>
      <c r="E7" s="1" t="str">
        <f t="shared" si="0"/>
        <v/>
      </c>
      <c r="G7" s="41"/>
      <c r="H7" s="42">
        <f>COUNTIF($E$2:$E$49,"NN")/(2*R3)</f>
        <v>0</v>
      </c>
      <c r="I7" s="43"/>
      <c r="J7" s="44"/>
      <c r="K7" s="42">
        <f>COUNTIF($E$2:$E$49,"NY")/(2*R3)</f>
        <v>0</v>
      </c>
      <c r="L7" s="43"/>
      <c r="M7" s="44"/>
    </row>
    <row r="8" spans="1:18" ht="14.25" customHeight="1" x14ac:dyDescent="0.35">
      <c r="A8" s="24">
        <v>0.29166666666666669</v>
      </c>
      <c r="B8" s="26"/>
      <c r="C8" s="10"/>
      <c r="D8" s="10"/>
      <c r="E8" s="1" t="str">
        <f t="shared" si="0"/>
        <v/>
      </c>
      <c r="G8" s="11"/>
      <c r="H8" s="45"/>
      <c r="I8" s="46"/>
      <c r="J8" s="47"/>
      <c r="K8" s="45"/>
      <c r="L8" s="46"/>
      <c r="M8" s="47"/>
    </row>
    <row r="9" spans="1:18" ht="14.25" customHeight="1" x14ac:dyDescent="0.35">
      <c r="A9" s="24">
        <v>0.3125</v>
      </c>
      <c r="B9" s="26"/>
      <c r="C9" s="10"/>
      <c r="D9" s="10"/>
      <c r="E9" s="1" t="str">
        <f t="shared" si="0"/>
        <v/>
      </c>
      <c r="G9" s="13" t="s">
        <v>33</v>
      </c>
      <c r="H9" s="45"/>
      <c r="I9" s="46"/>
      <c r="J9" s="47"/>
      <c r="K9" s="45"/>
      <c r="L9" s="46"/>
      <c r="M9" s="47"/>
    </row>
    <row r="10" spans="1:18" ht="14.25" customHeight="1" x14ac:dyDescent="0.35">
      <c r="A10" s="24">
        <v>0.33333333333333331</v>
      </c>
      <c r="B10" s="26"/>
      <c r="C10" s="10"/>
      <c r="D10" s="10"/>
      <c r="E10" s="1" t="str">
        <f t="shared" si="0"/>
        <v/>
      </c>
      <c r="G10" s="11"/>
      <c r="H10" s="45"/>
      <c r="I10" s="46"/>
      <c r="J10" s="47"/>
      <c r="K10" s="45"/>
      <c r="L10" s="46"/>
      <c r="M10" s="47"/>
    </row>
    <row r="11" spans="1:18" ht="14.25" customHeight="1" x14ac:dyDescent="0.35">
      <c r="A11" s="24">
        <v>0.35416666666666669</v>
      </c>
      <c r="B11" s="26"/>
      <c r="C11" s="10"/>
      <c r="D11" s="10"/>
      <c r="E11" s="1" t="str">
        <f t="shared" si="0"/>
        <v/>
      </c>
      <c r="G11" s="11"/>
      <c r="H11" s="45"/>
      <c r="I11" s="46"/>
      <c r="J11" s="47"/>
      <c r="K11" s="45"/>
      <c r="L11" s="46"/>
      <c r="M11" s="47"/>
    </row>
    <row r="12" spans="1:18" ht="14.25" customHeight="1" thickBot="1" x14ac:dyDescent="0.4">
      <c r="A12" s="24">
        <v>0.375</v>
      </c>
      <c r="B12" s="26"/>
      <c r="C12" s="10"/>
      <c r="D12" s="10"/>
      <c r="E12" s="1" t="str">
        <f t="shared" si="0"/>
        <v/>
      </c>
      <c r="G12" s="15"/>
      <c r="H12" s="48"/>
      <c r="I12" s="49"/>
      <c r="J12" s="50"/>
      <c r="K12" s="48"/>
      <c r="L12" s="49"/>
      <c r="M12" s="50"/>
    </row>
    <row r="13" spans="1:18" ht="14.25" customHeight="1" x14ac:dyDescent="0.35">
      <c r="A13" s="24">
        <v>0.39583333333333331</v>
      </c>
      <c r="B13" s="26"/>
      <c r="C13" s="10"/>
      <c r="D13" s="10"/>
      <c r="E13" s="1" t="str">
        <f t="shared" si="0"/>
        <v/>
      </c>
      <c r="H13" s="16"/>
      <c r="I13" s="17" t="s">
        <v>33</v>
      </c>
      <c r="J13" s="28" t="s">
        <v>36</v>
      </c>
      <c r="K13" s="29"/>
      <c r="L13" s="18" t="s">
        <v>20</v>
      </c>
      <c r="M13" s="19"/>
    </row>
    <row r="14" spans="1:18" ht="14.25" customHeight="1" x14ac:dyDescent="0.35">
      <c r="A14" s="24">
        <v>0.41666666666666669</v>
      </c>
      <c r="B14" s="26"/>
      <c r="C14" s="10"/>
      <c r="D14" s="10"/>
      <c r="E14" s="1" t="str">
        <f t="shared" si="0"/>
        <v/>
      </c>
    </row>
    <row r="15" spans="1:18" ht="14.25" customHeight="1" x14ac:dyDescent="0.35">
      <c r="A15" s="24">
        <v>0.4375</v>
      </c>
      <c r="B15" s="26"/>
      <c r="C15" s="10"/>
      <c r="D15" s="10"/>
      <c r="E15" s="1" t="str">
        <f t="shared" si="0"/>
        <v/>
      </c>
    </row>
    <row r="16" spans="1:18" ht="14.25" customHeight="1" x14ac:dyDescent="0.35">
      <c r="A16" s="24">
        <v>0.45833333333333331</v>
      </c>
      <c r="B16" s="26"/>
      <c r="C16" s="10"/>
      <c r="D16" s="10"/>
      <c r="E16" s="1" t="str">
        <f t="shared" si="0"/>
        <v/>
      </c>
      <c r="G16" s="53" t="s">
        <v>26</v>
      </c>
      <c r="H16" s="54"/>
      <c r="I16" s="54"/>
    </row>
    <row r="17" spans="1:11" ht="14.25" customHeight="1" x14ac:dyDescent="0.35">
      <c r="A17" s="24">
        <v>0.47916666666666669</v>
      </c>
      <c r="B17" s="26"/>
      <c r="C17" s="10"/>
      <c r="D17" s="10"/>
      <c r="E17" s="1" t="str">
        <f t="shared" si="0"/>
        <v/>
      </c>
    </row>
    <row r="18" spans="1:11" ht="14.25" customHeight="1" x14ac:dyDescent="0.35">
      <c r="A18" s="24">
        <v>0.5</v>
      </c>
      <c r="B18" s="26"/>
      <c r="C18" s="10"/>
      <c r="D18" s="10"/>
      <c r="E18" s="1" t="str">
        <f t="shared" si="0"/>
        <v/>
      </c>
      <c r="G18" s="56" t="s">
        <v>31</v>
      </c>
      <c r="H18" s="1" t="s">
        <v>20</v>
      </c>
      <c r="I18" s="14">
        <f>SUM(H1:M6)</f>
        <v>1</v>
      </c>
    </row>
    <row r="19" spans="1:11" ht="14.25" customHeight="1" x14ac:dyDescent="0.35">
      <c r="A19" s="24">
        <v>0.52083333333333337</v>
      </c>
      <c r="B19" s="26"/>
      <c r="C19" s="10"/>
      <c r="D19" s="10"/>
      <c r="E19" s="1" t="str">
        <f t="shared" si="0"/>
        <v/>
      </c>
      <c r="H19" s="1" t="s">
        <v>33</v>
      </c>
      <c r="I19" s="14">
        <f>SUM(H7:M12)</f>
        <v>0</v>
      </c>
    </row>
    <row r="20" spans="1:11" ht="14.25" customHeight="1" x14ac:dyDescent="0.35">
      <c r="A20" s="24">
        <v>0.54166666666666663</v>
      </c>
      <c r="B20" s="26"/>
      <c r="C20" s="10"/>
      <c r="D20" s="10"/>
      <c r="E20" s="1" t="str">
        <f t="shared" si="0"/>
        <v/>
      </c>
    </row>
    <row r="21" spans="1:11" ht="14.25" customHeight="1" x14ac:dyDescent="0.35">
      <c r="A21" s="24">
        <v>0.5625</v>
      </c>
      <c r="B21" s="26"/>
      <c r="C21" s="10"/>
      <c r="D21" s="10"/>
      <c r="E21" s="1" t="str">
        <f t="shared" si="0"/>
        <v/>
      </c>
      <c r="G21" s="56" t="s">
        <v>36</v>
      </c>
      <c r="H21" s="1" t="s">
        <v>20</v>
      </c>
      <c r="I21" s="14">
        <f>SUM(K1:M12)</f>
        <v>0</v>
      </c>
    </row>
    <row r="22" spans="1:11" ht="14.25" customHeight="1" x14ac:dyDescent="0.35">
      <c r="A22" s="24">
        <v>0.58333333333333337</v>
      </c>
      <c r="B22" s="26"/>
      <c r="C22" s="10"/>
      <c r="D22" s="10"/>
      <c r="E22" s="1" t="str">
        <f t="shared" si="0"/>
        <v/>
      </c>
      <c r="H22" s="1" t="s">
        <v>33</v>
      </c>
      <c r="I22" s="14">
        <f>SUM(H1:J12)</f>
        <v>1</v>
      </c>
    </row>
    <row r="23" spans="1:11" ht="14.25" customHeight="1" thickBot="1" x14ac:dyDescent="0.4">
      <c r="A23" s="24">
        <v>0.60416666666666663</v>
      </c>
      <c r="B23" s="26"/>
      <c r="C23" s="10"/>
      <c r="D23" s="10"/>
      <c r="E23" s="1" t="str">
        <f t="shared" si="0"/>
        <v/>
      </c>
    </row>
    <row r="24" spans="1:11" ht="14.25" customHeight="1" thickBot="1" x14ac:dyDescent="0.4">
      <c r="A24" s="24">
        <v>0.625</v>
      </c>
      <c r="B24" s="26"/>
      <c r="C24" s="10"/>
      <c r="D24" s="10"/>
      <c r="E24" s="1" t="str">
        <f t="shared" si="0"/>
        <v/>
      </c>
      <c r="G24" s="20" t="s">
        <v>43</v>
      </c>
      <c r="H24" s="17"/>
      <c r="I24" s="17"/>
      <c r="J24" s="19"/>
      <c r="K24" s="21"/>
    </row>
    <row r="25" spans="1:11" ht="14.25" customHeight="1" thickBot="1" x14ac:dyDescent="0.4">
      <c r="A25" s="24">
        <v>0.64583333333333337</v>
      </c>
      <c r="B25" s="26"/>
      <c r="C25" s="10"/>
      <c r="D25" s="10"/>
      <c r="E25" s="1" t="str">
        <f t="shared" si="0"/>
        <v/>
      </c>
      <c r="G25" s="22" t="s">
        <v>45</v>
      </c>
      <c r="H25" s="17"/>
      <c r="I25" s="17"/>
      <c r="J25" s="19"/>
    </row>
    <row r="26" spans="1:11" ht="14.25" customHeight="1" x14ac:dyDescent="0.35">
      <c r="A26" s="24">
        <v>0.66666666666666663</v>
      </c>
      <c r="B26" s="26"/>
      <c r="C26" s="10"/>
      <c r="D26" s="10"/>
      <c r="E26" s="1" t="str">
        <f t="shared" si="0"/>
        <v/>
      </c>
      <c r="G26" s="30" t="s">
        <v>47</v>
      </c>
      <c r="H26" s="31"/>
      <c r="I26" s="31"/>
      <c r="J26" s="32"/>
    </row>
    <row r="27" spans="1:11" ht="14.25" customHeight="1" x14ac:dyDescent="0.35">
      <c r="A27" s="24">
        <v>0.6875</v>
      </c>
      <c r="B27" s="26"/>
      <c r="C27" s="10"/>
      <c r="D27" s="10"/>
      <c r="E27" s="1" t="str">
        <f t="shared" si="0"/>
        <v/>
      </c>
      <c r="G27" s="33"/>
      <c r="H27" s="34"/>
      <c r="I27" s="34"/>
      <c r="J27" s="35"/>
    </row>
    <row r="28" spans="1:11" ht="14.25" customHeight="1" x14ac:dyDescent="0.35">
      <c r="A28" s="24">
        <v>0.70833333333333337</v>
      </c>
      <c r="B28" s="26"/>
      <c r="C28" s="10"/>
      <c r="D28" s="10"/>
      <c r="E28" s="1" t="str">
        <f t="shared" si="0"/>
        <v/>
      </c>
      <c r="G28" s="33"/>
      <c r="H28" s="34"/>
      <c r="I28" s="34"/>
      <c r="J28" s="35"/>
    </row>
    <row r="29" spans="1:11" ht="14.25" customHeight="1" x14ac:dyDescent="0.35">
      <c r="A29" s="24">
        <v>0.72916666666666663</v>
      </c>
      <c r="B29" s="26"/>
      <c r="C29" s="10"/>
      <c r="D29" s="10"/>
      <c r="E29" s="1" t="str">
        <f t="shared" si="0"/>
        <v/>
      </c>
      <c r="G29" s="33"/>
      <c r="H29" s="34"/>
      <c r="I29" s="34"/>
      <c r="J29" s="35"/>
    </row>
    <row r="30" spans="1:11" ht="14.25" customHeight="1" x14ac:dyDescent="0.35">
      <c r="A30" s="24">
        <v>0.75</v>
      </c>
      <c r="B30" s="26"/>
      <c r="C30" s="10"/>
      <c r="D30" s="10"/>
      <c r="E30" s="1" t="str">
        <f t="shared" si="0"/>
        <v/>
      </c>
      <c r="G30" s="33"/>
      <c r="H30" s="34"/>
      <c r="I30" s="34"/>
      <c r="J30" s="35"/>
    </row>
    <row r="31" spans="1:11" ht="14.25" customHeight="1" thickBot="1" x14ac:dyDescent="0.4">
      <c r="A31" s="24">
        <v>0.77083333333333337</v>
      </c>
      <c r="B31" s="26"/>
      <c r="C31" s="10"/>
      <c r="D31" s="10"/>
      <c r="E31" s="1" t="str">
        <f t="shared" si="0"/>
        <v/>
      </c>
      <c r="G31" s="36"/>
      <c r="H31" s="37"/>
      <c r="I31" s="37"/>
      <c r="J31" s="38"/>
    </row>
    <row r="32" spans="1:11" ht="14.25" customHeight="1" x14ac:dyDescent="0.35">
      <c r="A32" s="24">
        <v>0.79166666666666663</v>
      </c>
      <c r="B32" s="26"/>
      <c r="C32" s="10"/>
      <c r="D32" s="10"/>
      <c r="E32" s="1" t="str">
        <f t="shared" si="0"/>
        <v/>
      </c>
    </row>
    <row r="33" spans="1:5" ht="14.25" customHeight="1" x14ac:dyDescent="0.35">
      <c r="A33" s="24">
        <v>0.8125</v>
      </c>
      <c r="B33" s="26"/>
      <c r="C33" s="10"/>
      <c r="D33" s="10"/>
      <c r="E33" s="1" t="str">
        <f t="shared" si="0"/>
        <v/>
      </c>
    </row>
    <row r="34" spans="1:5" ht="14.25" customHeight="1" x14ac:dyDescent="0.35">
      <c r="A34" s="24">
        <v>0.83333333333333337</v>
      </c>
      <c r="B34" s="26"/>
      <c r="C34" s="10"/>
      <c r="D34" s="10"/>
      <c r="E34" s="1" t="str">
        <f t="shared" si="0"/>
        <v/>
      </c>
    </row>
    <row r="35" spans="1:5" ht="14.25" customHeight="1" x14ac:dyDescent="0.35">
      <c r="A35" s="24">
        <v>0.85416666666666663</v>
      </c>
      <c r="B35" s="26"/>
      <c r="C35" s="10"/>
      <c r="D35" s="10"/>
      <c r="E35" s="1" t="str">
        <f t="shared" si="0"/>
        <v/>
      </c>
    </row>
    <row r="36" spans="1:5" ht="14.25" customHeight="1" x14ac:dyDescent="0.35">
      <c r="A36" s="24">
        <v>0.875</v>
      </c>
      <c r="B36" s="26"/>
      <c r="C36" s="10"/>
      <c r="D36" s="10"/>
      <c r="E36" s="1" t="str">
        <f t="shared" si="0"/>
        <v/>
      </c>
    </row>
    <row r="37" spans="1:5" ht="14.25" customHeight="1" x14ac:dyDescent="0.35">
      <c r="A37" s="24">
        <v>0.89583333333333337</v>
      </c>
      <c r="B37" s="26"/>
      <c r="C37" s="10"/>
      <c r="D37" s="10"/>
      <c r="E37" s="1" t="str">
        <f t="shared" si="0"/>
        <v/>
      </c>
    </row>
    <row r="38" spans="1:5" ht="14.25" customHeight="1" x14ac:dyDescent="0.35">
      <c r="A38" s="24">
        <v>0.91666666666666663</v>
      </c>
      <c r="B38" s="26"/>
      <c r="C38" s="10"/>
      <c r="D38" s="10"/>
      <c r="E38" s="1" t="str">
        <f t="shared" si="0"/>
        <v/>
      </c>
    </row>
    <row r="39" spans="1:5" ht="14.25" customHeight="1" x14ac:dyDescent="0.35">
      <c r="A39" s="24">
        <v>0.9375</v>
      </c>
      <c r="B39" s="26"/>
      <c r="C39" s="10"/>
      <c r="D39" s="10"/>
      <c r="E39" s="1" t="str">
        <f t="shared" si="0"/>
        <v/>
      </c>
    </row>
    <row r="40" spans="1:5" ht="14.25" customHeight="1" x14ac:dyDescent="0.35">
      <c r="A40" s="24">
        <v>0.95833333333333337</v>
      </c>
      <c r="B40" s="26"/>
      <c r="C40" s="10"/>
      <c r="D40" s="10"/>
      <c r="E40" s="1" t="str">
        <f t="shared" si="0"/>
        <v/>
      </c>
    </row>
    <row r="41" spans="1:5" ht="14.25" customHeight="1" x14ac:dyDescent="0.35">
      <c r="A41" s="24">
        <v>0.97916666666666663</v>
      </c>
      <c r="B41" s="26"/>
      <c r="C41" s="10"/>
      <c r="D41" s="10"/>
      <c r="E41" s="1" t="str">
        <f t="shared" si="0"/>
        <v/>
      </c>
    </row>
    <row r="42" spans="1:5" ht="14.25" customHeight="1" x14ac:dyDescent="0.35">
      <c r="A42" s="24">
        <v>0</v>
      </c>
      <c r="B42" s="26"/>
      <c r="C42" s="10"/>
      <c r="D42" s="10"/>
      <c r="E42" s="1" t="str">
        <f t="shared" si="0"/>
        <v/>
      </c>
    </row>
    <row r="43" spans="1:5" ht="14.25" customHeight="1" x14ac:dyDescent="0.35">
      <c r="A43" s="24">
        <v>2.0833333333333332E-2</v>
      </c>
      <c r="B43" s="26"/>
      <c r="C43" s="10"/>
      <c r="D43" s="10"/>
      <c r="E43" s="1" t="str">
        <f t="shared" si="0"/>
        <v/>
      </c>
    </row>
    <row r="44" spans="1:5" ht="14.25" customHeight="1" x14ac:dyDescent="0.35">
      <c r="A44" s="24">
        <v>4.1666666666666664E-2</v>
      </c>
      <c r="B44" s="26"/>
      <c r="C44" s="10"/>
      <c r="D44" s="10"/>
      <c r="E44" s="1" t="str">
        <f t="shared" si="0"/>
        <v/>
      </c>
    </row>
    <row r="45" spans="1:5" ht="14.25" customHeight="1" x14ac:dyDescent="0.35">
      <c r="A45" s="24">
        <v>6.25E-2</v>
      </c>
      <c r="B45" s="26"/>
      <c r="C45" s="10"/>
      <c r="D45" s="10"/>
      <c r="E45" s="1" t="str">
        <f t="shared" si="0"/>
        <v/>
      </c>
    </row>
    <row r="46" spans="1:5" ht="14.25" customHeight="1" x14ac:dyDescent="0.35">
      <c r="A46" s="24">
        <v>8.3333333333333329E-2</v>
      </c>
      <c r="B46" s="26"/>
      <c r="C46" s="10"/>
      <c r="D46" s="10"/>
      <c r="E46" s="1" t="str">
        <f t="shared" si="0"/>
        <v/>
      </c>
    </row>
    <row r="47" spans="1:5" ht="14.25" customHeight="1" x14ac:dyDescent="0.35">
      <c r="A47" s="24">
        <v>0.10416666666666667</v>
      </c>
      <c r="B47" s="26"/>
      <c r="C47" s="10"/>
      <c r="D47" s="10"/>
      <c r="E47" s="1" t="str">
        <f t="shared" si="0"/>
        <v/>
      </c>
    </row>
    <row r="48" spans="1:5" ht="14.25" customHeight="1" x14ac:dyDescent="0.35">
      <c r="A48" s="24">
        <v>0.125</v>
      </c>
      <c r="B48" s="26"/>
      <c r="C48" s="10"/>
      <c r="D48" s="10"/>
      <c r="E48" s="1" t="str">
        <f t="shared" si="0"/>
        <v/>
      </c>
    </row>
    <row r="49" spans="1:5" ht="14.25" customHeight="1" x14ac:dyDescent="0.35">
      <c r="A49" s="24">
        <v>0.14583333333333334</v>
      </c>
      <c r="B49" s="26"/>
      <c r="C49" s="10"/>
      <c r="D49" s="27"/>
      <c r="E49" s="1" t="str">
        <f t="shared" si="0"/>
        <v/>
      </c>
    </row>
    <row r="50" spans="1:5" ht="14.25" customHeight="1" x14ac:dyDescent="0.35"/>
    <row r="51" spans="1:5" ht="14.25" customHeight="1" x14ac:dyDescent="0.35"/>
    <row r="52" spans="1:5" ht="14.25" customHeight="1" x14ac:dyDescent="0.35"/>
    <row r="53" spans="1:5" ht="14.25" customHeight="1" x14ac:dyDescent="0.35"/>
    <row r="54" spans="1:5" ht="14.25" customHeight="1" x14ac:dyDescent="0.35"/>
    <row r="55" spans="1:5" ht="14.25" customHeight="1" x14ac:dyDescent="0.35"/>
    <row r="56" spans="1:5" ht="14.25" customHeight="1" x14ac:dyDescent="0.35"/>
    <row r="57" spans="1:5" ht="14.25" customHeight="1" x14ac:dyDescent="0.35"/>
    <row r="58" spans="1:5" ht="14.25" customHeight="1" x14ac:dyDescent="0.35"/>
    <row r="59" spans="1:5" ht="14.25" customHeight="1" x14ac:dyDescent="0.35"/>
    <row r="60" spans="1:5" ht="14.25" customHeight="1" x14ac:dyDescent="0.35"/>
    <row r="61" spans="1:5" ht="14.25" customHeight="1" x14ac:dyDescent="0.35"/>
    <row r="62" spans="1:5" ht="14.25" customHeight="1" x14ac:dyDescent="0.35"/>
    <row r="63" spans="1:5" ht="14.25" customHeight="1" x14ac:dyDescent="0.35"/>
    <row r="64" spans="1:5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7">
    <mergeCell ref="J13:K13"/>
    <mergeCell ref="G26:J31"/>
    <mergeCell ref="H1:J6"/>
    <mergeCell ref="K1:M6"/>
    <mergeCell ref="G6:G7"/>
    <mergeCell ref="H7:J12"/>
    <mergeCell ref="K7:M12"/>
  </mergeCells>
  <dataValidations count="2">
    <dataValidation type="list" allowBlank="1" showErrorMessage="1" sqref="C2:D49" xr:uid="{1DD64A5A-FAC2-4A41-9F7D-8C9CA9C9C52E}">
      <formula1>"N,Y"</formula1>
    </dataValidation>
    <dataValidation type="list" allowBlank="1" showErrorMessage="1" sqref="K24" xr:uid="{00000000-0002-0000-0400-000001000000}">
      <formula1>"Yes,No"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00"/>
  <sheetViews>
    <sheetView tabSelected="1" workbookViewId="0">
      <selection activeCell="G21" sqref="G21"/>
    </sheetView>
  </sheetViews>
  <sheetFormatPr defaultColWidth="14.453125" defaultRowHeight="15" customHeight="1" x14ac:dyDescent="0.35"/>
  <cols>
    <col min="1" max="1" width="11.453125" customWidth="1"/>
    <col min="2" max="2" width="57.7265625" customWidth="1"/>
    <col min="3" max="4" width="12.08984375" customWidth="1"/>
    <col min="5" max="5" width="12.08984375" hidden="1" customWidth="1"/>
    <col min="6" max="6" width="8.7265625" customWidth="1"/>
    <col min="7" max="7" width="10" customWidth="1"/>
    <col min="8" max="18" width="8.7265625" customWidth="1"/>
  </cols>
  <sheetData>
    <row r="1" spans="1:18" ht="14.25" customHeight="1" x14ac:dyDescent="0.35">
      <c r="A1" s="51" t="s">
        <v>9</v>
      </c>
      <c r="B1" s="52" t="s">
        <v>10</v>
      </c>
      <c r="C1" s="52" t="s">
        <v>11</v>
      </c>
      <c r="D1" s="52" t="s">
        <v>12</v>
      </c>
      <c r="E1" s="5" t="s">
        <v>13</v>
      </c>
      <c r="F1" s="6"/>
      <c r="G1" s="7"/>
      <c r="H1" s="42">
        <f>COUNTIF($E$2:$E$49,"YN")/(2*R3)</f>
        <v>1</v>
      </c>
      <c r="I1" s="43"/>
      <c r="J1" s="44"/>
      <c r="K1" s="42">
        <f>COUNTIF($E$2:$E$49,"YY")/(2*R3)</f>
        <v>0</v>
      </c>
      <c r="L1" s="43"/>
      <c r="M1" s="44"/>
      <c r="N1" s="6"/>
      <c r="O1" s="6"/>
      <c r="P1" s="6"/>
    </row>
    <row r="2" spans="1:18" ht="14.25" customHeight="1" x14ac:dyDescent="0.35">
      <c r="A2" s="23">
        <v>0.16666666666666666</v>
      </c>
      <c r="B2" s="9"/>
      <c r="C2" s="10"/>
      <c r="D2" s="10"/>
      <c r="E2" s="1" t="str">
        <f t="shared" ref="E2:E49" si="0">CONCATENATE(C2,D2)</f>
        <v/>
      </c>
      <c r="G2" s="11"/>
      <c r="H2" s="45"/>
      <c r="I2" s="46"/>
      <c r="J2" s="47"/>
      <c r="K2" s="45"/>
      <c r="L2" s="46"/>
      <c r="M2" s="47"/>
    </row>
    <row r="3" spans="1:18" ht="14.25" customHeight="1" x14ac:dyDescent="0.35">
      <c r="A3" s="24">
        <v>0.1875</v>
      </c>
      <c r="B3" s="26"/>
      <c r="C3" s="10" t="s">
        <v>16</v>
      </c>
      <c r="D3" s="10" t="s">
        <v>19</v>
      </c>
      <c r="E3" s="1" t="str">
        <f t="shared" si="0"/>
        <v>YN</v>
      </c>
      <c r="G3" s="13" t="s">
        <v>20</v>
      </c>
      <c r="H3" s="45"/>
      <c r="I3" s="46"/>
      <c r="J3" s="47"/>
      <c r="K3" s="45"/>
      <c r="L3" s="46"/>
      <c r="M3" s="47"/>
      <c r="O3" s="1" t="s">
        <v>21</v>
      </c>
      <c r="R3" s="1">
        <f>(COUNTIF($E$2:$E$50,"YN")+COUNTIF($E$2:$E$50,"YY")+COUNTIF($E$2:$E$50,"NY")+COUNTIF($E$2:$E$50,"NN"))/2</f>
        <v>0.5</v>
      </c>
    </row>
    <row r="4" spans="1:18" ht="14.25" customHeight="1" x14ac:dyDescent="0.35">
      <c r="A4" s="24">
        <v>0.20833333333333334</v>
      </c>
      <c r="B4" s="26"/>
      <c r="C4" s="10"/>
      <c r="D4" s="10"/>
      <c r="E4" s="1" t="str">
        <f t="shared" si="0"/>
        <v/>
      </c>
      <c r="G4" s="11"/>
      <c r="H4" s="45"/>
      <c r="I4" s="46"/>
      <c r="J4" s="47"/>
      <c r="K4" s="45"/>
      <c r="L4" s="46"/>
      <c r="M4" s="47"/>
    </row>
    <row r="5" spans="1:18" ht="14.25" customHeight="1" x14ac:dyDescent="0.35">
      <c r="A5" s="24">
        <v>0.22916666666666666</v>
      </c>
      <c r="B5" s="26"/>
      <c r="C5" s="10"/>
      <c r="D5" s="10"/>
      <c r="E5" s="1" t="str">
        <f t="shared" si="0"/>
        <v/>
      </c>
      <c r="G5" s="11"/>
      <c r="H5" s="45"/>
      <c r="I5" s="46"/>
      <c r="J5" s="47"/>
      <c r="K5" s="45"/>
      <c r="L5" s="46"/>
      <c r="M5" s="47"/>
    </row>
    <row r="6" spans="1:18" ht="14.25" customHeight="1" thickBot="1" x14ac:dyDescent="0.4">
      <c r="A6" s="24">
        <v>0.25</v>
      </c>
      <c r="B6" s="26"/>
      <c r="C6" s="10"/>
      <c r="D6" s="10"/>
      <c r="E6" s="1" t="str">
        <f t="shared" si="0"/>
        <v/>
      </c>
      <c r="G6" s="40" t="s">
        <v>11</v>
      </c>
      <c r="H6" s="48"/>
      <c r="I6" s="49"/>
      <c r="J6" s="50"/>
      <c r="K6" s="48"/>
      <c r="L6" s="49"/>
      <c r="M6" s="50"/>
    </row>
    <row r="7" spans="1:18" ht="14.25" customHeight="1" x14ac:dyDescent="0.35">
      <c r="A7" s="24">
        <v>0.27083333333333331</v>
      </c>
      <c r="B7" s="26"/>
      <c r="C7" s="10"/>
      <c r="D7" s="10"/>
      <c r="E7" s="1" t="str">
        <f t="shared" si="0"/>
        <v/>
      </c>
      <c r="G7" s="41"/>
      <c r="H7" s="42">
        <f>COUNTIF($E$2:$E$49,"NN")/(2*R3)</f>
        <v>0</v>
      </c>
      <c r="I7" s="43"/>
      <c r="J7" s="44"/>
      <c r="K7" s="42">
        <f>COUNTIF($E$2:$E$49,"NY")/(2*R3)</f>
        <v>0</v>
      </c>
      <c r="L7" s="43"/>
      <c r="M7" s="44"/>
    </row>
    <row r="8" spans="1:18" ht="14.25" customHeight="1" x14ac:dyDescent="0.35">
      <c r="A8" s="24">
        <v>0.29166666666666669</v>
      </c>
      <c r="B8" s="26"/>
      <c r="C8" s="10"/>
      <c r="D8" s="10"/>
      <c r="E8" s="1" t="str">
        <f t="shared" si="0"/>
        <v/>
      </c>
      <c r="G8" s="11"/>
      <c r="H8" s="45"/>
      <c r="I8" s="46"/>
      <c r="J8" s="47"/>
      <c r="K8" s="45"/>
      <c r="L8" s="46"/>
      <c r="M8" s="47"/>
    </row>
    <row r="9" spans="1:18" ht="14.25" customHeight="1" x14ac:dyDescent="0.35">
      <c r="A9" s="24">
        <v>0.3125</v>
      </c>
      <c r="B9" s="26"/>
      <c r="C9" s="10"/>
      <c r="D9" s="10"/>
      <c r="E9" s="1" t="str">
        <f t="shared" si="0"/>
        <v/>
      </c>
      <c r="G9" s="13" t="s">
        <v>33</v>
      </c>
      <c r="H9" s="45"/>
      <c r="I9" s="46"/>
      <c r="J9" s="47"/>
      <c r="K9" s="45"/>
      <c r="L9" s="46"/>
      <c r="M9" s="47"/>
    </row>
    <row r="10" spans="1:18" ht="14.25" customHeight="1" x14ac:dyDescent="0.35">
      <c r="A10" s="24">
        <v>0.33333333333333331</v>
      </c>
      <c r="B10" s="26"/>
      <c r="C10" s="10"/>
      <c r="D10" s="10"/>
      <c r="E10" s="1" t="str">
        <f t="shared" si="0"/>
        <v/>
      </c>
      <c r="G10" s="11"/>
      <c r="H10" s="45"/>
      <c r="I10" s="46"/>
      <c r="J10" s="47"/>
      <c r="K10" s="45"/>
      <c r="L10" s="46"/>
      <c r="M10" s="47"/>
    </row>
    <row r="11" spans="1:18" ht="14.25" customHeight="1" x14ac:dyDescent="0.35">
      <c r="A11" s="24">
        <v>0.35416666666666669</v>
      </c>
      <c r="B11" s="26"/>
      <c r="C11" s="10"/>
      <c r="D11" s="10"/>
      <c r="E11" s="1" t="str">
        <f t="shared" si="0"/>
        <v/>
      </c>
      <c r="G11" s="11"/>
      <c r="H11" s="45"/>
      <c r="I11" s="46"/>
      <c r="J11" s="47"/>
      <c r="K11" s="45"/>
      <c r="L11" s="46"/>
      <c r="M11" s="47"/>
    </row>
    <row r="12" spans="1:18" ht="14.25" customHeight="1" thickBot="1" x14ac:dyDescent="0.4">
      <c r="A12" s="24">
        <v>0.375</v>
      </c>
      <c r="B12" s="26"/>
      <c r="C12" s="10"/>
      <c r="D12" s="10"/>
      <c r="E12" s="1" t="str">
        <f t="shared" si="0"/>
        <v/>
      </c>
      <c r="G12" s="15"/>
      <c r="H12" s="48"/>
      <c r="I12" s="49"/>
      <c r="J12" s="50"/>
      <c r="K12" s="48"/>
      <c r="L12" s="49"/>
      <c r="M12" s="50"/>
    </row>
    <row r="13" spans="1:18" ht="14.25" customHeight="1" x14ac:dyDescent="0.35">
      <c r="A13" s="24">
        <v>0.39583333333333331</v>
      </c>
      <c r="B13" s="26"/>
      <c r="C13" s="10"/>
      <c r="D13" s="10"/>
      <c r="E13" s="1" t="str">
        <f t="shared" si="0"/>
        <v/>
      </c>
      <c r="H13" s="16"/>
      <c r="I13" s="17" t="s">
        <v>33</v>
      </c>
      <c r="J13" s="28" t="s">
        <v>36</v>
      </c>
      <c r="K13" s="29"/>
      <c r="L13" s="18" t="s">
        <v>20</v>
      </c>
      <c r="M13" s="19"/>
    </row>
    <row r="14" spans="1:18" ht="14.25" customHeight="1" x14ac:dyDescent="0.35">
      <c r="A14" s="24">
        <v>0.41666666666666669</v>
      </c>
      <c r="B14" s="26"/>
      <c r="C14" s="10"/>
      <c r="D14" s="10"/>
      <c r="E14" s="1" t="str">
        <f t="shared" si="0"/>
        <v/>
      </c>
    </row>
    <row r="15" spans="1:18" ht="14.25" customHeight="1" x14ac:dyDescent="0.35">
      <c r="A15" s="24">
        <v>0.4375</v>
      </c>
      <c r="B15" s="26"/>
      <c r="C15" s="10"/>
      <c r="D15" s="10"/>
      <c r="E15" s="1" t="str">
        <f t="shared" si="0"/>
        <v/>
      </c>
    </row>
    <row r="16" spans="1:18" ht="14.25" customHeight="1" x14ac:dyDescent="0.35">
      <c r="A16" s="24">
        <v>0.45833333333333331</v>
      </c>
      <c r="B16" s="26"/>
      <c r="C16" s="10"/>
      <c r="D16" s="10"/>
      <c r="E16" s="1" t="str">
        <f t="shared" si="0"/>
        <v/>
      </c>
      <c r="G16" s="53" t="s">
        <v>26</v>
      </c>
      <c r="H16" s="54"/>
      <c r="I16" s="54"/>
    </row>
    <row r="17" spans="1:11" ht="14.25" customHeight="1" x14ac:dyDescent="0.35">
      <c r="A17" s="24">
        <v>0.47916666666666669</v>
      </c>
      <c r="B17" s="26"/>
      <c r="C17" s="10"/>
      <c r="D17" s="10"/>
      <c r="E17" s="1" t="str">
        <f t="shared" si="0"/>
        <v/>
      </c>
    </row>
    <row r="18" spans="1:11" ht="14.25" customHeight="1" x14ac:dyDescent="0.35">
      <c r="A18" s="24">
        <v>0.5</v>
      </c>
      <c r="B18" s="26"/>
      <c r="C18" s="10"/>
      <c r="D18" s="10"/>
      <c r="E18" s="1" t="str">
        <f t="shared" si="0"/>
        <v/>
      </c>
      <c r="G18" s="56" t="s">
        <v>31</v>
      </c>
      <c r="H18" s="1" t="s">
        <v>20</v>
      </c>
      <c r="I18" s="14">
        <f>SUM(H1:M6)</f>
        <v>1</v>
      </c>
    </row>
    <row r="19" spans="1:11" ht="14.25" customHeight="1" x14ac:dyDescent="0.35">
      <c r="A19" s="24">
        <v>0.52083333333333337</v>
      </c>
      <c r="B19" s="26"/>
      <c r="C19" s="10"/>
      <c r="D19" s="10"/>
      <c r="E19" s="1" t="str">
        <f t="shared" si="0"/>
        <v/>
      </c>
      <c r="H19" s="1" t="s">
        <v>33</v>
      </c>
      <c r="I19" s="14">
        <f>SUM(H7:M12)</f>
        <v>0</v>
      </c>
    </row>
    <row r="20" spans="1:11" ht="14.25" customHeight="1" x14ac:dyDescent="0.35">
      <c r="A20" s="24">
        <v>0.54166666666666663</v>
      </c>
      <c r="B20" s="26"/>
      <c r="C20" s="10"/>
      <c r="D20" s="10"/>
      <c r="E20" s="1" t="str">
        <f t="shared" si="0"/>
        <v/>
      </c>
    </row>
    <row r="21" spans="1:11" ht="14.25" customHeight="1" x14ac:dyDescent="0.35">
      <c r="A21" s="24">
        <v>0.5625</v>
      </c>
      <c r="B21" s="26"/>
      <c r="C21" s="10"/>
      <c r="D21" s="10"/>
      <c r="E21" s="1" t="str">
        <f t="shared" si="0"/>
        <v/>
      </c>
      <c r="G21" s="56" t="s">
        <v>36</v>
      </c>
      <c r="H21" s="1" t="s">
        <v>20</v>
      </c>
      <c r="I21" s="14">
        <f>SUM(K1:M12)</f>
        <v>0</v>
      </c>
    </row>
    <row r="22" spans="1:11" ht="14.25" customHeight="1" x14ac:dyDescent="0.35">
      <c r="A22" s="24">
        <v>0.58333333333333337</v>
      </c>
      <c r="B22" s="26"/>
      <c r="C22" s="10"/>
      <c r="D22" s="10"/>
      <c r="E22" s="1" t="str">
        <f t="shared" si="0"/>
        <v/>
      </c>
      <c r="H22" s="1" t="s">
        <v>33</v>
      </c>
      <c r="I22" s="14">
        <f>SUM(H1:J12)</f>
        <v>1</v>
      </c>
    </row>
    <row r="23" spans="1:11" ht="14.25" customHeight="1" thickBot="1" x14ac:dyDescent="0.4">
      <c r="A23" s="24">
        <v>0.60416666666666663</v>
      </c>
      <c r="B23" s="26"/>
      <c r="C23" s="10"/>
      <c r="D23" s="10"/>
      <c r="E23" s="1" t="str">
        <f t="shared" si="0"/>
        <v/>
      </c>
    </row>
    <row r="24" spans="1:11" ht="14.25" customHeight="1" thickBot="1" x14ac:dyDescent="0.4">
      <c r="A24" s="24">
        <v>0.625</v>
      </c>
      <c r="B24" s="26"/>
      <c r="C24" s="10"/>
      <c r="D24" s="10"/>
      <c r="E24" s="1" t="str">
        <f t="shared" si="0"/>
        <v/>
      </c>
      <c r="G24" s="20" t="s">
        <v>43</v>
      </c>
      <c r="H24" s="17"/>
      <c r="I24" s="17"/>
      <c r="J24" s="19"/>
      <c r="K24" s="21"/>
    </row>
    <row r="25" spans="1:11" ht="14.25" customHeight="1" thickBot="1" x14ac:dyDescent="0.4">
      <c r="A25" s="24">
        <v>0.64583333333333337</v>
      </c>
      <c r="B25" s="26"/>
      <c r="C25" s="10"/>
      <c r="D25" s="10"/>
      <c r="E25" s="1" t="str">
        <f t="shared" si="0"/>
        <v/>
      </c>
      <c r="G25" s="22" t="s">
        <v>45</v>
      </c>
      <c r="H25" s="17"/>
      <c r="I25" s="17"/>
      <c r="J25" s="19"/>
    </row>
    <row r="26" spans="1:11" ht="14.25" customHeight="1" x14ac:dyDescent="0.35">
      <c r="A26" s="24">
        <v>0.66666666666666663</v>
      </c>
      <c r="B26" s="26"/>
      <c r="C26" s="10"/>
      <c r="D26" s="10"/>
      <c r="E26" s="1" t="str">
        <f t="shared" si="0"/>
        <v/>
      </c>
      <c r="G26" s="30" t="s">
        <v>47</v>
      </c>
      <c r="H26" s="31"/>
      <c r="I26" s="31"/>
      <c r="J26" s="32"/>
    </row>
    <row r="27" spans="1:11" ht="14.25" customHeight="1" x14ac:dyDescent="0.35">
      <c r="A27" s="24">
        <v>0.6875</v>
      </c>
      <c r="B27" s="26"/>
      <c r="C27" s="10"/>
      <c r="D27" s="10"/>
      <c r="E27" s="1" t="str">
        <f t="shared" si="0"/>
        <v/>
      </c>
      <c r="G27" s="33"/>
      <c r="H27" s="34"/>
      <c r="I27" s="34"/>
      <c r="J27" s="35"/>
    </row>
    <row r="28" spans="1:11" ht="14.25" customHeight="1" x14ac:dyDescent="0.35">
      <c r="A28" s="24">
        <v>0.70833333333333337</v>
      </c>
      <c r="B28" s="26"/>
      <c r="C28" s="10"/>
      <c r="D28" s="10"/>
      <c r="E28" s="1" t="str">
        <f t="shared" si="0"/>
        <v/>
      </c>
      <c r="G28" s="33"/>
      <c r="H28" s="34"/>
      <c r="I28" s="34"/>
      <c r="J28" s="35"/>
    </row>
    <row r="29" spans="1:11" ht="14.25" customHeight="1" x14ac:dyDescent="0.35">
      <c r="A29" s="24">
        <v>0.72916666666666663</v>
      </c>
      <c r="B29" s="26"/>
      <c r="C29" s="10"/>
      <c r="D29" s="10"/>
      <c r="E29" s="1" t="str">
        <f t="shared" si="0"/>
        <v/>
      </c>
      <c r="G29" s="33"/>
      <c r="H29" s="34"/>
      <c r="I29" s="34"/>
      <c r="J29" s="35"/>
    </row>
    <row r="30" spans="1:11" ht="14.25" customHeight="1" x14ac:dyDescent="0.35">
      <c r="A30" s="24">
        <v>0.75</v>
      </c>
      <c r="B30" s="26"/>
      <c r="C30" s="10"/>
      <c r="D30" s="10"/>
      <c r="E30" s="1" t="str">
        <f t="shared" si="0"/>
        <v/>
      </c>
      <c r="G30" s="33"/>
      <c r="H30" s="34"/>
      <c r="I30" s="34"/>
      <c r="J30" s="35"/>
    </row>
    <row r="31" spans="1:11" ht="14.25" customHeight="1" thickBot="1" x14ac:dyDescent="0.4">
      <c r="A31" s="24">
        <v>0.77083333333333337</v>
      </c>
      <c r="B31" s="26"/>
      <c r="C31" s="10"/>
      <c r="D31" s="10"/>
      <c r="E31" s="1" t="str">
        <f t="shared" si="0"/>
        <v/>
      </c>
      <c r="G31" s="36"/>
      <c r="H31" s="37"/>
      <c r="I31" s="37"/>
      <c r="J31" s="38"/>
    </row>
    <row r="32" spans="1:11" ht="14.25" customHeight="1" x14ac:dyDescent="0.35">
      <c r="A32" s="24">
        <v>0.79166666666666663</v>
      </c>
      <c r="B32" s="26"/>
      <c r="C32" s="10"/>
      <c r="D32" s="10"/>
      <c r="E32" s="1" t="str">
        <f t="shared" si="0"/>
        <v/>
      </c>
    </row>
    <row r="33" spans="1:5" ht="14.25" customHeight="1" x14ac:dyDescent="0.35">
      <c r="A33" s="24">
        <v>0.8125</v>
      </c>
      <c r="B33" s="26"/>
      <c r="C33" s="10"/>
      <c r="D33" s="10"/>
      <c r="E33" s="1" t="str">
        <f t="shared" si="0"/>
        <v/>
      </c>
    </row>
    <row r="34" spans="1:5" ht="14.25" customHeight="1" x14ac:dyDescent="0.35">
      <c r="A34" s="24">
        <v>0.83333333333333337</v>
      </c>
      <c r="B34" s="26"/>
      <c r="C34" s="10"/>
      <c r="D34" s="10"/>
      <c r="E34" s="1" t="str">
        <f t="shared" si="0"/>
        <v/>
      </c>
    </row>
    <row r="35" spans="1:5" ht="14.25" customHeight="1" x14ac:dyDescent="0.35">
      <c r="A35" s="24">
        <v>0.85416666666666663</v>
      </c>
      <c r="B35" s="26"/>
      <c r="C35" s="10"/>
      <c r="D35" s="10"/>
      <c r="E35" s="1" t="str">
        <f t="shared" si="0"/>
        <v/>
      </c>
    </row>
    <row r="36" spans="1:5" ht="14.25" customHeight="1" x14ac:dyDescent="0.35">
      <c r="A36" s="24">
        <v>0.875</v>
      </c>
      <c r="B36" s="26"/>
      <c r="C36" s="10"/>
      <c r="D36" s="10"/>
      <c r="E36" s="1" t="str">
        <f t="shared" si="0"/>
        <v/>
      </c>
    </row>
    <row r="37" spans="1:5" ht="14.25" customHeight="1" x14ac:dyDescent="0.35">
      <c r="A37" s="24">
        <v>0.89583333333333337</v>
      </c>
      <c r="B37" s="26"/>
      <c r="C37" s="10"/>
      <c r="D37" s="10"/>
      <c r="E37" s="1" t="str">
        <f t="shared" si="0"/>
        <v/>
      </c>
    </row>
    <row r="38" spans="1:5" ht="14.25" customHeight="1" x14ac:dyDescent="0.35">
      <c r="A38" s="24">
        <v>0.91666666666666663</v>
      </c>
      <c r="B38" s="26"/>
      <c r="C38" s="10"/>
      <c r="D38" s="10"/>
      <c r="E38" s="1" t="str">
        <f t="shared" si="0"/>
        <v/>
      </c>
    </row>
    <row r="39" spans="1:5" ht="14.25" customHeight="1" x14ac:dyDescent="0.35">
      <c r="A39" s="24">
        <v>0.9375</v>
      </c>
      <c r="B39" s="26"/>
      <c r="C39" s="10"/>
      <c r="D39" s="10"/>
      <c r="E39" s="1" t="str">
        <f t="shared" si="0"/>
        <v/>
      </c>
    </row>
    <row r="40" spans="1:5" ht="14.25" customHeight="1" x14ac:dyDescent="0.35">
      <c r="A40" s="24">
        <v>0.95833333333333337</v>
      </c>
      <c r="B40" s="26"/>
      <c r="C40" s="10"/>
      <c r="D40" s="10"/>
      <c r="E40" s="1" t="str">
        <f t="shared" si="0"/>
        <v/>
      </c>
    </row>
    <row r="41" spans="1:5" ht="14.25" customHeight="1" x14ac:dyDescent="0.35">
      <c r="A41" s="24">
        <v>0.97916666666666663</v>
      </c>
      <c r="B41" s="26"/>
      <c r="C41" s="10"/>
      <c r="D41" s="10"/>
      <c r="E41" s="1" t="str">
        <f t="shared" si="0"/>
        <v/>
      </c>
    </row>
    <row r="42" spans="1:5" ht="14.25" customHeight="1" x14ac:dyDescent="0.35">
      <c r="A42" s="24">
        <v>0</v>
      </c>
      <c r="B42" s="26"/>
      <c r="C42" s="10"/>
      <c r="D42" s="10"/>
      <c r="E42" s="1" t="str">
        <f t="shared" si="0"/>
        <v/>
      </c>
    </row>
    <row r="43" spans="1:5" ht="14.25" customHeight="1" x14ac:dyDescent="0.35">
      <c r="A43" s="24">
        <v>2.0833333333333332E-2</v>
      </c>
      <c r="B43" s="26"/>
      <c r="C43" s="10"/>
      <c r="D43" s="10"/>
      <c r="E43" s="1" t="str">
        <f t="shared" si="0"/>
        <v/>
      </c>
    </row>
    <row r="44" spans="1:5" ht="14.25" customHeight="1" x14ac:dyDescent="0.35">
      <c r="A44" s="24">
        <v>4.1666666666666664E-2</v>
      </c>
      <c r="B44" s="26"/>
      <c r="C44" s="10"/>
      <c r="D44" s="10"/>
      <c r="E44" s="1" t="str">
        <f t="shared" si="0"/>
        <v/>
      </c>
    </row>
    <row r="45" spans="1:5" ht="14.25" customHeight="1" x14ac:dyDescent="0.35">
      <c r="A45" s="24">
        <v>6.25E-2</v>
      </c>
      <c r="B45" s="26"/>
      <c r="C45" s="10"/>
      <c r="D45" s="10"/>
      <c r="E45" s="1" t="str">
        <f t="shared" si="0"/>
        <v/>
      </c>
    </row>
    <row r="46" spans="1:5" ht="14.25" customHeight="1" x14ac:dyDescent="0.35">
      <c r="A46" s="24">
        <v>8.3333333333333329E-2</v>
      </c>
      <c r="B46" s="26"/>
      <c r="C46" s="10"/>
      <c r="D46" s="10"/>
      <c r="E46" s="1" t="str">
        <f t="shared" si="0"/>
        <v/>
      </c>
    </row>
    <row r="47" spans="1:5" ht="14.25" customHeight="1" x14ac:dyDescent="0.35">
      <c r="A47" s="24">
        <v>0.10416666666666667</v>
      </c>
      <c r="B47" s="26"/>
      <c r="C47" s="10"/>
      <c r="D47" s="10"/>
      <c r="E47" s="1" t="str">
        <f t="shared" si="0"/>
        <v/>
      </c>
    </row>
    <row r="48" spans="1:5" ht="14.25" customHeight="1" x14ac:dyDescent="0.35">
      <c r="A48" s="24">
        <v>0.125</v>
      </c>
      <c r="B48" s="26"/>
      <c r="C48" s="10"/>
      <c r="D48" s="10"/>
      <c r="E48" s="1" t="str">
        <f t="shared" si="0"/>
        <v/>
      </c>
    </row>
    <row r="49" spans="1:5" ht="14.25" customHeight="1" x14ac:dyDescent="0.35">
      <c r="A49" s="24">
        <v>0.14583333333333334</v>
      </c>
      <c r="B49" s="26"/>
      <c r="C49" s="10"/>
      <c r="D49" s="27"/>
      <c r="E49" s="1" t="str">
        <f t="shared" si="0"/>
        <v/>
      </c>
    </row>
    <row r="50" spans="1:5" ht="14.25" customHeight="1" x14ac:dyDescent="0.35"/>
    <row r="51" spans="1:5" ht="14.25" customHeight="1" x14ac:dyDescent="0.35"/>
    <row r="52" spans="1:5" ht="14.25" customHeight="1" x14ac:dyDescent="0.35"/>
    <row r="53" spans="1:5" ht="14.25" customHeight="1" x14ac:dyDescent="0.35"/>
    <row r="54" spans="1:5" ht="14.25" customHeight="1" x14ac:dyDescent="0.35"/>
    <row r="55" spans="1:5" ht="14.25" customHeight="1" x14ac:dyDescent="0.35"/>
    <row r="56" spans="1:5" ht="14.25" customHeight="1" x14ac:dyDescent="0.35"/>
    <row r="57" spans="1:5" ht="14.25" customHeight="1" x14ac:dyDescent="0.35"/>
    <row r="58" spans="1:5" ht="14.25" customHeight="1" x14ac:dyDescent="0.35"/>
    <row r="59" spans="1:5" ht="14.25" customHeight="1" x14ac:dyDescent="0.35"/>
    <row r="60" spans="1:5" ht="14.25" customHeight="1" x14ac:dyDescent="0.35"/>
    <row r="61" spans="1:5" ht="14.25" customHeight="1" x14ac:dyDescent="0.35"/>
    <row r="62" spans="1:5" ht="14.25" customHeight="1" x14ac:dyDescent="0.35"/>
    <row r="63" spans="1:5" ht="14.25" customHeight="1" x14ac:dyDescent="0.35"/>
    <row r="64" spans="1:5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7">
    <mergeCell ref="J13:K13"/>
    <mergeCell ref="G26:J31"/>
    <mergeCell ref="H1:J6"/>
    <mergeCell ref="K1:M6"/>
    <mergeCell ref="G6:G7"/>
    <mergeCell ref="H7:J12"/>
    <mergeCell ref="K7:M12"/>
  </mergeCells>
  <dataValidations count="2">
    <dataValidation type="list" allowBlank="1" showErrorMessage="1" sqref="C2:D49" xr:uid="{451ADE49-14C9-4E1C-9D32-F873385754BE}">
      <formula1>"N,Y"</formula1>
    </dataValidation>
    <dataValidation type="list" allowBlank="1" showErrorMessage="1" sqref="K24" xr:uid="{00000000-0002-0000-0500-000001000000}">
      <formula1>"Yes,No"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000"/>
  <sheetViews>
    <sheetView tabSelected="1" workbookViewId="0">
      <selection activeCell="G21" sqref="G21"/>
    </sheetView>
  </sheetViews>
  <sheetFormatPr defaultColWidth="14.453125" defaultRowHeight="15" customHeight="1" x14ac:dyDescent="0.35"/>
  <cols>
    <col min="1" max="1" width="11.453125" customWidth="1"/>
    <col min="2" max="2" width="57.7265625" customWidth="1"/>
    <col min="3" max="4" width="12.08984375" customWidth="1"/>
    <col min="5" max="5" width="12.08984375" hidden="1" customWidth="1"/>
    <col min="6" max="6" width="8.7265625" customWidth="1"/>
    <col min="7" max="7" width="10" customWidth="1"/>
    <col min="8" max="18" width="8.7265625" customWidth="1"/>
  </cols>
  <sheetData>
    <row r="1" spans="1:18" ht="14.25" customHeight="1" x14ac:dyDescent="0.35">
      <c r="A1" s="51" t="s">
        <v>9</v>
      </c>
      <c r="B1" s="52" t="s">
        <v>10</v>
      </c>
      <c r="C1" s="52" t="s">
        <v>11</v>
      </c>
      <c r="D1" s="52" t="s">
        <v>12</v>
      </c>
      <c r="E1" s="5" t="s">
        <v>13</v>
      </c>
      <c r="F1" s="6"/>
      <c r="G1" s="7"/>
      <c r="H1" s="42">
        <f>COUNTIF($E$2:$E$49,"YN")/(2*R3)</f>
        <v>1</v>
      </c>
      <c r="I1" s="43"/>
      <c r="J1" s="44"/>
      <c r="K1" s="42">
        <f>COUNTIF($E$2:$E$49,"YY")/(2*R3)</f>
        <v>0</v>
      </c>
      <c r="L1" s="43"/>
      <c r="M1" s="44"/>
      <c r="N1" s="6"/>
      <c r="O1" s="6"/>
      <c r="P1" s="6"/>
    </row>
    <row r="2" spans="1:18" ht="14.25" customHeight="1" x14ac:dyDescent="0.35">
      <c r="A2" s="23">
        <v>0.16666666666666666</v>
      </c>
      <c r="B2" s="9"/>
      <c r="C2" s="10"/>
      <c r="D2" s="10"/>
      <c r="E2" s="1" t="str">
        <f t="shared" ref="E2:E49" si="0">CONCATENATE(C2,D2)</f>
        <v/>
      </c>
      <c r="G2" s="11"/>
      <c r="H2" s="45"/>
      <c r="I2" s="46"/>
      <c r="J2" s="47"/>
      <c r="K2" s="45"/>
      <c r="L2" s="46"/>
      <c r="M2" s="47"/>
    </row>
    <row r="3" spans="1:18" ht="14.25" customHeight="1" x14ac:dyDescent="0.35">
      <c r="A3" s="24">
        <v>0.1875</v>
      </c>
      <c r="B3" s="26"/>
      <c r="C3" s="10" t="s">
        <v>16</v>
      </c>
      <c r="D3" s="10" t="s">
        <v>19</v>
      </c>
      <c r="E3" s="1" t="str">
        <f t="shared" si="0"/>
        <v>YN</v>
      </c>
      <c r="G3" s="13" t="s">
        <v>20</v>
      </c>
      <c r="H3" s="45"/>
      <c r="I3" s="46"/>
      <c r="J3" s="47"/>
      <c r="K3" s="45"/>
      <c r="L3" s="46"/>
      <c r="M3" s="47"/>
      <c r="O3" s="1" t="s">
        <v>21</v>
      </c>
      <c r="R3" s="1">
        <f>(COUNTIF($E$2:$E$50,"YN")+COUNTIF($E$2:$E$50,"YY")+COUNTIF($E$2:$E$50,"NY")+COUNTIF($E$2:$E$50,"NN"))/2</f>
        <v>0.5</v>
      </c>
    </row>
    <row r="4" spans="1:18" ht="14.25" customHeight="1" x14ac:dyDescent="0.35">
      <c r="A4" s="24">
        <v>0.20833333333333334</v>
      </c>
      <c r="B4" s="26"/>
      <c r="C4" s="10"/>
      <c r="D4" s="10"/>
      <c r="E4" s="1" t="str">
        <f t="shared" si="0"/>
        <v/>
      </c>
      <c r="G4" s="11"/>
      <c r="H4" s="45"/>
      <c r="I4" s="46"/>
      <c r="J4" s="47"/>
      <c r="K4" s="45"/>
      <c r="L4" s="46"/>
      <c r="M4" s="47"/>
    </row>
    <row r="5" spans="1:18" ht="14.25" customHeight="1" x14ac:dyDescent="0.35">
      <c r="A5" s="24">
        <v>0.22916666666666666</v>
      </c>
      <c r="B5" s="26"/>
      <c r="C5" s="10"/>
      <c r="D5" s="10"/>
      <c r="E5" s="1" t="str">
        <f t="shared" si="0"/>
        <v/>
      </c>
      <c r="G5" s="11"/>
      <c r="H5" s="45"/>
      <c r="I5" s="46"/>
      <c r="J5" s="47"/>
      <c r="K5" s="45"/>
      <c r="L5" s="46"/>
      <c r="M5" s="47"/>
    </row>
    <row r="6" spans="1:18" ht="14.25" customHeight="1" thickBot="1" x14ac:dyDescent="0.4">
      <c r="A6" s="24">
        <v>0.25</v>
      </c>
      <c r="B6" s="26"/>
      <c r="C6" s="10"/>
      <c r="D6" s="10"/>
      <c r="E6" s="1" t="str">
        <f t="shared" si="0"/>
        <v/>
      </c>
      <c r="G6" s="40" t="s">
        <v>11</v>
      </c>
      <c r="H6" s="48"/>
      <c r="I6" s="49"/>
      <c r="J6" s="50"/>
      <c r="K6" s="48"/>
      <c r="L6" s="49"/>
      <c r="M6" s="50"/>
    </row>
    <row r="7" spans="1:18" ht="14.25" customHeight="1" x14ac:dyDescent="0.35">
      <c r="A7" s="24">
        <v>0.27083333333333331</v>
      </c>
      <c r="B7" s="26"/>
      <c r="C7" s="10"/>
      <c r="D7" s="10"/>
      <c r="E7" s="1" t="str">
        <f t="shared" si="0"/>
        <v/>
      </c>
      <c r="G7" s="41"/>
      <c r="H7" s="42">
        <f>COUNTIF($E$2:$E$49,"NN")/(2*R3)</f>
        <v>0</v>
      </c>
      <c r="I7" s="43"/>
      <c r="J7" s="44"/>
      <c r="K7" s="42">
        <f>COUNTIF($E$2:$E$49,"NY")/(2*R3)</f>
        <v>0</v>
      </c>
      <c r="L7" s="43"/>
      <c r="M7" s="44"/>
    </row>
    <row r="8" spans="1:18" ht="14.25" customHeight="1" x14ac:dyDescent="0.35">
      <c r="A8" s="24">
        <v>0.29166666666666669</v>
      </c>
      <c r="B8" s="26"/>
      <c r="C8" s="10"/>
      <c r="D8" s="10"/>
      <c r="E8" s="1" t="str">
        <f t="shared" si="0"/>
        <v/>
      </c>
      <c r="G8" s="11"/>
      <c r="H8" s="45"/>
      <c r="I8" s="46"/>
      <c r="J8" s="47"/>
      <c r="K8" s="45"/>
      <c r="L8" s="46"/>
      <c r="M8" s="47"/>
    </row>
    <row r="9" spans="1:18" ht="14.25" customHeight="1" x14ac:dyDescent="0.35">
      <c r="A9" s="24">
        <v>0.3125</v>
      </c>
      <c r="B9" s="26"/>
      <c r="C9" s="10"/>
      <c r="D9" s="10"/>
      <c r="E9" s="1" t="str">
        <f t="shared" si="0"/>
        <v/>
      </c>
      <c r="G9" s="13" t="s">
        <v>33</v>
      </c>
      <c r="H9" s="45"/>
      <c r="I9" s="46"/>
      <c r="J9" s="47"/>
      <c r="K9" s="45"/>
      <c r="L9" s="46"/>
      <c r="M9" s="47"/>
    </row>
    <row r="10" spans="1:18" ht="14.25" customHeight="1" x14ac:dyDescent="0.35">
      <c r="A10" s="24">
        <v>0.33333333333333331</v>
      </c>
      <c r="B10" s="26"/>
      <c r="C10" s="10"/>
      <c r="D10" s="10"/>
      <c r="E10" s="1" t="str">
        <f t="shared" si="0"/>
        <v/>
      </c>
      <c r="G10" s="11"/>
      <c r="H10" s="45"/>
      <c r="I10" s="46"/>
      <c r="J10" s="47"/>
      <c r="K10" s="45"/>
      <c r="L10" s="46"/>
      <c r="M10" s="47"/>
    </row>
    <row r="11" spans="1:18" ht="14.25" customHeight="1" x14ac:dyDescent="0.35">
      <c r="A11" s="24">
        <v>0.35416666666666669</v>
      </c>
      <c r="B11" s="26"/>
      <c r="C11" s="10"/>
      <c r="D11" s="10"/>
      <c r="E11" s="1" t="str">
        <f t="shared" si="0"/>
        <v/>
      </c>
      <c r="G11" s="11"/>
      <c r="H11" s="45"/>
      <c r="I11" s="46"/>
      <c r="J11" s="47"/>
      <c r="K11" s="45"/>
      <c r="L11" s="46"/>
      <c r="M11" s="47"/>
    </row>
    <row r="12" spans="1:18" ht="14.25" customHeight="1" thickBot="1" x14ac:dyDescent="0.4">
      <c r="A12" s="24">
        <v>0.375</v>
      </c>
      <c r="B12" s="26"/>
      <c r="C12" s="10"/>
      <c r="D12" s="10"/>
      <c r="E12" s="1" t="str">
        <f t="shared" si="0"/>
        <v/>
      </c>
      <c r="G12" s="15"/>
      <c r="H12" s="48"/>
      <c r="I12" s="49"/>
      <c r="J12" s="50"/>
      <c r="K12" s="48"/>
      <c r="L12" s="49"/>
      <c r="M12" s="50"/>
    </row>
    <row r="13" spans="1:18" ht="14.25" customHeight="1" x14ac:dyDescent="0.35">
      <c r="A13" s="24">
        <v>0.39583333333333331</v>
      </c>
      <c r="B13" s="26"/>
      <c r="C13" s="10"/>
      <c r="D13" s="10"/>
      <c r="E13" s="1" t="str">
        <f t="shared" si="0"/>
        <v/>
      </c>
      <c r="H13" s="16"/>
      <c r="I13" s="17" t="s">
        <v>33</v>
      </c>
      <c r="J13" s="28" t="s">
        <v>36</v>
      </c>
      <c r="K13" s="29"/>
      <c r="L13" s="18" t="s">
        <v>20</v>
      </c>
      <c r="M13" s="19"/>
    </row>
    <row r="14" spans="1:18" ht="14.25" customHeight="1" x14ac:dyDescent="0.35">
      <c r="A14" s="24">
        <v>0.41666666666666669</v>
      </c>
      <c r="B14" s="26"/>
      <c r="C14" s="10"/>
      <c r="D14" s="10"/>
      <c r="E14" s="1" t="str">
        <f t="shared" si="0"/>
        <v/>
      </c>
    </row>
    <row r="15" spans="1:18" ht="14.25" customHeight="1" x14ac:dyDescent="0.35">
      <c r="A15" s="24">
        <v>0.4375</v>
      </c>
      <c r="B15" s="26"/>
      <c r="C15" s="10"/>
      <c r="D15" s="10"/>
      <c r="E15" s="1" t="str">
        <f t="shared" si="0"/>
        <v/>
      </c>
    </row>
    <row r="16" spans="1:18" ht="14.25" customHeight="1" x14ac:dyDescent="0.35">
      <c r="A16" s="24">
        <v>0.45833333333333331</v>
      </c>
      <c r="B16" s="26"/>
      <c r="C16" s="10"/>
      <c r="D16" s="10"/>
      <c r="E16" s="1" t="str">
        <f t="shared" si="0"/>
        <v/>
      </c>
      <c r="G16" s="53" t="s">
        <v>26</v>
      </c>
      <c r="H16" s="54"/>
      <c r="I16" s="54"/>
    </row>
    <row r="17" spans="1:11" ht="14.25" customHeight="1" x14ac:dyDescent="0.35">
      <c r="A17" s="24">
        <v>0.47916666666666669</v>
      </c>
      <c r="B17" s="26"/>
      <c r="C17" s="10"/>
      <c r="D17" s="10"/>
      <c r="E17" s="1" t="str">
        <f t="shared" si="0"/>
        <v/>
      </c>
    </row>
    <row r="18" spans="1:11" ht="14.25" customHeight="1" x14ac:dyDescent="0.35">
      <c r="A18" s="24">
        <v>0.5</v>
      </c>
      <c r="B18" s="26"/>
      <c r="C18" s="10"/>
      <c r="D18" s="10"/>
      <c r="E18" s="1" t="str">
        <f t="shared" si="0"/>
        <v/>
      </c>
      <c r="G18" s="56" t="s">
        <v>31</v>
      </c>
      <c r="H18" s="1" t="s">
        <v>20</v>
      </c>
      <c r="I18" s="14">
        <f>SUM(H1:M6)</f>
        <v>1</v>
      </c>
    </row>
    <row r="19" spans="1:11" ht="14.25" customHeight="1" x14ac:dyDescent="0.35">
      <c r="A19" s="24">
        <v>0.52083333333333337</v>
      </c>
      <c r="B19" s="26"/>
      <c r="C19" s="10"/>
      <c r="D19" s="10"/>
      <c r="E19" s="1" t="str">
        <f t="shared" si="0"/>
        <v/>
      </c>
      <c r="H19" s="1" t="s">
        <v>33</v>
      </c>
      <c r="I19" s="14">
        <f>SUM(H7:M12)</f>
        <v>0</v>
      </c>
    </row>
    <row r="20" spans="1:11" ht="14.25" customHeight="1" x14ac:dyDescent="0.35">
      <c r="A20" s="24">
        <v>0.54166666666666663</v>
      </c>
      <c r="B20" s="26"/>
      <c r="C20" s="10"/>
      <c r="D20" s="10"/>
      <c r="E20" s="1" t="str">
        <f t="shared" si="0"/>
        <v/>
      </c>
    </row>
    <row r="21" spans="1:11" ht="14.25" customHeight="1" x14ac:dyDescent="0.35">
      <c r="A21" s="24">
        <v>0.5625</v>
      </c>
      <c r="B21" s="26"/>
      <c r="C21" s="10"/>
      <c r="D21" s="10"/>
      <c r="E21" s="1" t="str">
        <f t="shared" si="0"/>
        <v/>
      </c>
      <c r="G21" s="56" t="s">
        <v>36</v>
      </c>
      <c r="H21" s="1" t="s">
        <v>20</v>
      </c>
      <c r="I21" s="14">
        <f>SUM(K1:M12)</f>
        <v>0</v>
      </c>
    </row>
    <row r="22" spans="1:11" ht="14.25" customHeight="1" x14ac:dyDescent="0.35">
      <c r="A22" s="24">
        <v>0.58333333333333337</v>
      </c>
      <c r="B22" s="26"/>
      <c r="C22" s="10"/>
      <c r="D22" s="10"/>
      <c r="E22" s="1" t="str">
        <f t="shared" si="0"/>
        <v/>
      </c>
      <c r="H22" s="1" t="s">
        <v>33</v>
      </c>
      <c r="I22" s="14">
        <f>SUM(H1:J12)</f>
        <v>1</v>
      </c>
    </row>
    <row r="23" spans="1:11" ht="14.25" customHeight="1" thickBot="1" x14ac:dyDescent="0.4">
      <c r="A23" s="24">
        <v>0.60416666666666663</v>
      </c>
      <c r="B23" s="26"/>
      <c r="C23" s="10"/>
      <c r="D23" s="10"/>
      <c r="E23" s="1" t="str">
        <f t="shared" si="0"/>
        <v/>
      </c>
    </row>
    <row r="24" spans="1:11" ht="14.25" customHeight="1" thickBot="1" x14ac:dyDescent="0.4">
      <c r="A24" s="24">
        <v>0.625</v>
      </c>
      <c r="B24" s="26"/>
      <c r="C24" s="10"/>
      <c r="D24" s="10"/>
      <c r="E24" s="1" t="str">
        <f t="shared" si="0"/>
        <v/>
      </c>
      <c r="G24" s="20" t="s">
        <v>43</v>
      </c>
      <c r="H24" s="17"/>
      <c r="I24" s="17"/>
      <c r="J24" s="19"/>
      <c r="K24" s="21"/>
    </row>
    <row r="25" spans="1:11" ht="14.25" customHeight="1" thickBot="1" x14ac:dyDescent="0.4">
      <c r="A25" s="24">
        <v>0.64583333333333337</v>
      </c>
      <c r="B25" s="26"/>
      <c r="C25" s="10"/>
      <c r="D25" s="10"/>
      <c r="E25" s="1" t="str">
        <f t="shared" si="0"/>
        <v/>
      </c>
      <c r="G25" s="22" t="s">
        <v>45</v>
      </c>
      <c r="H25" s="17"/>
      <c r="I25" s="17"/>
      <c r="J25" s="19"/>
    </row>
    <row r="26" spans="1:11" ht="14.25" customHeight="1" x14ac:dyDescent="0.35">
      <c r="A26" s="24">
        <v>0.66666666666666663</v>
      </c>
      <c r="B26" s="26"/>
      <c r="C26" s="10"/>
      <c r="D26" s="10"/>
      <c r="E26" s="1" t="str">
        <f t="shared" si="0"/>
        <v/>
      </c>
      <c r="G26" s="30" t="s">
        <v>47</v>
      </c>
      <c r="H26" s="31"/>
      <c r="I26" s="31"/>
      <c r="J26" s="32"/>
    </row>
    <row r="27" spans="1:11" ht="14.25" customHeight="1" x14ac:dyDescent="0.35">
      <c r="A27" s="24">
        <v>0.6875</v>
      </c>
      <c r="B27" s="26"/>
      <c r="C27" s="10"/>
      <c r="D27" s="10"/>
      <c r="E27" s="1" t="str">
        <f t="shared" si="0"/>
        <v/>
      </c>
      <c r="G27" s="33"/>
      <c r="H27" s="34"/>
      <c r="I27" s="34"/>
      <c r="J27" s="35"/>
    </row>
    <row r="28" spans="1:11" ht="14.25" customHeight="1" x14ac:dyDescent="0.35">
      <c r="A28" s="24">
        <v>0.70833333333333337</v>
      </c>
      <c r="B28" s="26"/>
      <c r="C28" s="10"/>
      <c r="D28" s="10"/>
      <c r="E28" s="1" t="str">
        <f t="shared" si="0"/>
        <v/>
      </c>
      <c r="G28" s="33"/>
      <c r="H28" s="34"/>
      <c r="I28" s="34"/>
      <c r="J28" s="35"/>
    </row>
    <row r="29" spans="1:11" ht="14.25" customHeight="1" x14ac:dyDescent="0.35">
      <c r="A29" s="24">
        <v>0.72916666666666663</v>
      </c>
      <c r="B29" s="26"/>
      <c r="C29" s="10"/>
      <c r="D29" s="10"/>
      <c r="E29" s="1" t="str">
        <f t="shared" si="0"/>
        <v/>
      </c>
      <c r="G29" s="33"/>
      <c r="H29" s="34"/>
      <c r="I29" s="34"/>
      <c r="J29" s="35"/>
    </row>
    <row r="30" spans="1:11" ht="14.25" customHeight="1" x14ac:dyDescent="0.35">
      <c r="A30" s="24">
        <v>0.75</v>
      </c>
      <c r="B30" s="26"/>
      <c r="C30" s="10"/>
      <c r="D30" s="10"/>
      <c r="E30" s="1" t="str">
        <f t="shared" si="0"/>
        <v/>
      </c>
      <c r="G30" s="33"/>
      <c r="H30" s="34"/>
      <c r="I30" s="34"/>
      <c r="J30" s="35"/>
    </row>
    <row r="31" spans="1:11" ht="14.25" customHeight="1" thickBot="1" x14ac:dyDescent="0.4">
      <c r="A31" s="24">
        <v>0.77083333333333337</v>
      </c>
      <c r="B31" s="26"/>
      <c r="C31" s="10"/>
      <c r="D31" s="10"/>
      <c r="E31" s="1" t="str">
        <f t="shared" si="0"/>
        <v/>
      </c>
      <c r="G31" s="36"/>
      <c r="H31" s="37"/>
      <c r="I31" s="37"/>
      <c r="J31" s="38"/>
    </row>
    <row r="32" spans="1:11" ht="14.25" customHeight="1" x14ac:dyDescent="0.35">
      <c r="A32" s="24">
        <v>0.79166666666666663</v>
      </c>
      <c r="B32" s="26"/>
      <c r="C32" s="10"/>
      <c r="D32" s="10"/>
      <c r="E32" s="1" t="str">
        <f t="shared" si="0"/>
        <v/>
      </c>
    </row>
    <row r="33" spans="1:5" ht="14.25" customHeight="1" x14ac:dyDescent="0.35">
      <c r="A33" s="24">
        <v>0.8125</v>
      </c>
      <c r="B33" s="26"/>
      <c r="C33" s="10"/>
      <c r="D33" s="10"/>
      <c r="E33" s="1" t="str">
        <f t="shared" si="0"/>
        <v/>
      </c>
    </row>
    <row r="34" spans="1:5" ht="14.25" customHeight="1" x14ac:dyDescent="0.35">
      <c r="A34" s="24">
        <v>0.83333333333333337</v>
      </c>
      <c r="B34" s="26"/>
      <c r="C34" s="10"/>
      <c r="D34" s="10"/>
      <c r="E34" s="1" t="str">
        <f t="shared" si="0"/>
        <v/>
      </c>
    </row>
    <row r="35" spans="1:5" ht="14.25" customHeight="1" x14ac:dyDescent="0.35">
      <c r="A35" s="24">
        <v>0.85416666666666663</v>
      </c>
      <c r="B35" s="26"/>
      <c r="C35" s="10"/>
      <c r="D35" s="10"/>
      <c r="E35" s="1" t="str">
        <f t="shared" si="0"/>
        <v/>
      </c>
    </row>
    <row r="36" spans="1:5" ht="14.25" customHeight="1" x14ac:dyDescent="0.35">
      <c r="A36" s="24">
        <v>0.875</v>
      </c>
      <c r="B36" s="26"/>
      <c r="C36" s="10"/>
      <c r="D36" s="10"/>
      <c r="E36" s="1" t="str">
        <f t="shared" si="0"/>
        <v/>
      </c>
    </row>
    <row r="37" spans="1:5" ht="14.25" customHeight="1" x14ac:dyDescent="0.35">
      <c r="A37" s="24">
        <v>0.89583333333333337</v>
      </c>
      <c r="B37" s="26"/>
      <c r="C37" s="10"/>
      <c r="D37" s="10"/>
      <c r="E37" s="1" t="str">
        <f t="shared" si="0"/>
        <v/>
      </c>
    </row>
    <row r="38" spans="1:5" ht="14.25" customHeight="1" x14ac:dyDescent="0.35">
      <c r="A38" s="24">
        <v>0.91666666666666663</v>
      </c>
      <c r="B38" s="26"/>
      <c r="C38" s="10"/>
      <c r="D38" s="10"/>
      <c r="E38" s="1" t="str">
        <f t="shared" si="0"/>
        <v/>
      </c>
    </row>
    <row r="39" spans="1:5" ht="14.25" customHeight="1" x14ac:dyDescent="0.35">
      <c r="A39" s="24">
        <v>0.9375</v>
      </c>
      <c r="B39" s="26"/>
      <c r="C39" s="10"/>
      <c r="D39" s="10"/>
      <c r="E39" s="1" t="str">
        <f t="shared" si="0"/>
        <v/>
      </c>
    </row>
    <row r="40" spans="1:5" ht="14.25" customHeight="1" x14ac:dyDescent="0.35">
      <c r="A40" s="24">
        <v>0.95833333333333337</v>
      </c>
      <c r="B40" s="26"/>
      <c r="C40" s="10"/>
      <c r="D40" s="10"/>
      <c r="E40" s="1" t="str">
        <f t="shared" si="0"/>
        <v/>
      </c>
    </row>
    <row r="41" spans="1:5" ht="14.25" customHeight="1" x14ac:dyDescent="0.35">
      <c r="A41" s="24">
        <v>0.97916666666666663</v>
      </c>
      <c r="B41" s="26"/>
      <c r="C41" s="10"/>
      <c r="D41" s="10"/>
      <c r="E41" s="1" t="str">
        <f t="shared" si="0"/>
        <v/>
      </c>
    </row>
    <row r="42" spans="1:5" ht="14.25" customHeight="1" x14ac:dyDescent="0.35">
      <c r="A42" s="24">
        <v>0</v>
      </c>
      <c r="B42" s="26"/>
      <c r="C42" s="10"/>
      <c r="D42" s="10"/>
      <c r="E42" s="1" t="str">
        <f t="shared" si="0"/>
        <v/>
      </c>
    </row>
    <row r="43" spans="1:5" ht="14.25" customHeight="1" x14ac:dyDescent="0.35">
      <c r="A43" s="24">
        <v>2.0833333333333332E-2</v>
      </c>
      <c r="B43" s="26"/>
      <c r="C43" s="10"/>
      <c r="D43" s="10"/>
      <c r="E43" s="1" t="str">
        <f t="shared" si="0"/>
        <v/>
      </c>
    </row>
    <row r="44" spans="1:5" ht="14.25" customHeight="1" x14ac:dyDescent="0.35">
      <c r="A44" s="24">
        <v>4.1666666666666664E-2</v>
      </c>
      <c r="B44" s="26"/>
      <c r="C44" s="10"/>
      <c r="D44" s="10"/>
      <c r="E44" s="1" t="str">
        <f t="shared" si="0"/>
        <v/>
      </c>
    </row>
    <row r="45" spans="1:5" ht="14.25" customHeight="1" x14ac:dyDescent="0.35">
      <c r="A45" s="24">
        <v>6.25E-2</v>
      </c>
      <c r="B45" s="26"/>
      <c r="C45" s="10"/>
      <c r="D45" s="10"/>
      <c r="E45" s="1" t="str">
        <f t="shared" si="0"/>
        <v/>
      </c>
    </row>
    <row r="46" spans="1:5" ht="14.25" customHeight="1" x14ac:dyDescent="0.35">
      <c r="A46" s="24">
        <v>8.3333333333333329E-2</v>
      </c>
      <c r="B46" s="26"/>
      <c r="C46" s="10"/>
      <c r="D46" s="10"/>
      <c r="E46" s="1" t="str">
        <f t="shared" si="0"/>
        <v/>
      </c>
    </row>
    <row r="47" spans="1:5" ht="14.25" customHeight="1" x14ac:dyDescent="0.35">
      <c r="A47" s="24">
        <v>0.10416666666666667</v>
      </c>
      <c r="B47" s="26"/>
      <c r="C47" s="10"/>
      <c r="D47" s="10"/>
      <c r="E47" s="1" t="str">
        <f t="shared" si="0"/>
        <v/>
      </c>
    </row>
    <row r="48" spans="1:5" ht="14.25" customHeight="1" x14ac:dyDescent="0.35">
      <c r="A48" s="24">
        <v>0.125</v>
      </c>
      <c r="B48" s="26"/>
      <c r="C48" s="10"/>
      <c r="D48" s="10"/>
      <c r="E48" s="1" t="str">
        <f t="shared" si="0"/>
        <v/>
      </c>
    </row>
    <row r="49" spans="1:5" ht="14.25" customHeight="1" x14ac:dyDescent="0.35">
      <c r="A49" s="24">
        <v>0.14583333333333334</v>
      </c>
      <c r="B49" s="26"/>
      <c r="C49" s="10"/>
      <c r="D49" s="27"/>
      <c r="E49" s="1" t="str">
        <f t="shared" si="0"/>
        <v/>
      </c>
    </row>
    <row r="50" spans="1:5" ht="14.25" customHeight="1" x14ac:dyDescent="0.35"/>
    <row r="51" spans="1:5" ht="14.25" customHeight="1" x14ac:dyDescent="0.35"/>
    <row r="52" spans="1:5" ht="14.25" customHeight="1" x14ac:dyDescent="0.35"/>
    <row r="53" spans="1:5" ht="14.25" customHeight="1" x14ac:dyDescent="0.35"/>
    <row r="54" spans="1:5" ht="14.25" customHeight="1" x14ac:dyDescent="0.35"/>
    <row r="55" spans="1:5" ht="14.25" customHeight="1" x14ac:dyDescent="0.35"/>
    <row r="56" spans="1:5" ht="14.25" customHeight="1" x14ac:dyDescent="0.35"/>
    <row r="57" spans="1:5" ht="14.25" customHeight="1" x14ac:dyDescent="0.35"/>
    <row r="58" spans="1:5" ht="14.25" customHeight="1" x14ac:dyDescent="0.35"/>
    <row r="59" spans="1:5" ht="14.25" customHeight="1" x14ac:dyDescent="0.35"/>
    <row r="60" spans="1:5" ht="14.25" customHeight="1" x14ac:dyDescent="0.35"/>
    <row r="61" spans="1:5" ht="14.25" customHeight="1" x14ac:dyDescent="0.35"/>
    <row r="62" spans="1:5" ht="14.25" customHeight="1" x14ac:dyDescent="0.35"/>
    <row r="63" spans="1:5" ht="14.25" customHeight="1" x14ac:dyDescent="0.35"/>
    <row r="64" spans="1:5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7">
    <mergeCell ref="J13:K13"/>
    <mergeCell ref="G26:J31"/>
    <mergeCell ref="H1:J6"/>
    <mergeCell ref="K1:M6"/>
    <mergeCell ref="G6:G7"/>
    <mergeCell ref="H7:J12"/>
    <mergeCell ref="K7:M12"/>
  </mergeCells>
  <dataValidations count="2">
    <dataValidation type="list" allowBlank="1" showErrorMessage="1" sqref="C2:D49" xr:uid="{F1DFCB8A-F3BC-43F0-9A00-665E4586AB3B}">
      <formula1>"N,Y"</formula1>
    </dataValidation>
    <dataValidation type="list" allowBlank="1" showErrorMessage="1" sqref="K24" xr:uid="{00000000-0002-0000-0600-000001000000}">
      <formula1>"Yes,No"</formula1>
    </dataValidation>
  </dataValidation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000"/>
  <sheetViews>
    <sheetView tabSelected="1" workbookViewId="0">
      <selection activeCell="G21" sqref="G21"/>
    </sheetView>
  </sheetViews>
  <sheetFormatPr defaultColWidth="14.453125" defaultRowHeight="15" customHeight="1" x14ac:dyDescent="0.35"/>
  <cols>
    <col min="1" max="1" width="11.453125" customWidth="1"/>
    <col min="2" max="2" width="57.7265625" customWidth="1"/>
    <col min="3" max="4" width="12.08984375" customWidth="1"/>
    <col min="5" max="5" width="12.08984375" hidden="1" customWidth="1"/>
    <col min="6" max="6" width="8.7265625" customWidth="1"/>
    <col min="7" max="7" width="10" customWidth="1"/>
    <col min="8" max="18" width="8.7265625" customWidth="1"/>
  </cols>
  <sheetData>
    <row r="1" spans="1:18" ht="14.25" customHeight="1" x14ac:dyDescent="0.35">
      <c r="A1" s="51" t="s">
        <v>9</v>
      </c>
      <c r="B1" s="52" t="s">
        <v>10</v>
      </c>
      <c r="C1" s="52" t="s">
        <v>11</v>
      </c>
      <c r="D1" s="52" t="s">
        <v>12</v>
      </c>
      <c r="E1" s="5" t="s">
        <v>13</v>
      </c>
      <c r="F1" s="6"/>
      <c r="G1" s="7"/>
      <c r="H1" s="42">
        <f>COUNTIF($E$2:$E$49,"YN")/(2*R3)</f>
        <v>1</v>
      </c>
      <c r="I1" s="43"/>
      <c r="J1" s="44"/>
      <c r="K1" s="42">
        <f>COUNTIF($E$2:$E$49,"YY")/(2*R3)</f>
        <v>0</v>
      </c>
      <c r="L1" s="43"/>
      <c r="M1" s="44"/>
      <c r="N1" s="6"/>
      <c r="O1" s="6"/>
      <c r="P1" s="6"/>
    </row>
    <row r="2" spans="1:18" ht="14.25" customHeight="1" x14ac:dyDescent="0.35">
      <c r="A2" s="23">
        <v>0.16666666666666666</v>
      </c>
      <c r="B2" s="9"/>
      <c r="C2" s="10"/>
      <c r="D2" s="10"/>
      <c r="E2" s="1" t="str">
        <f t="shared" ref="E2:E49" si="0">CONCATENATE(C2,D2)</f>
        <v/>
      </c>
      <c r="G2" s="11"/>
      <c r="H2" s="45"/>
      <c r="I2" s="46"/>
      <c r="J2" s="47"/>
      <c r="K2" s="45"/>
      <c r="L2" s="46"/>
      <c r="M2" s="47"/>
    </row>
    <row r="3" spans="1:18" ht="14.25" customHeight="1" x14ac:dyDescent="0.35">
      <c r="A3" s="24">
        <v>0.1875</v>
      </c>
      <c r="B3" s="26"/>
      <c r="C3" s="10" t="s">
        <v>16</v>
      </c>
      <c r="D3" s="10" t="s">
        <v>19</v>
      </c>
      <c r="E3" s="1" t="str">
        <f t="shared" si="0"/>
        <v>YN</v>
      </c>
      <c r="G3" s="13" t="s">
        <v>20</v>
      </c>
      <c r="H3" s="45"/>
      <c r="I3" s="46"/>
      <c r="J3" s="47"/>
      <c r="K3" s="45"/>
      <c r="L3" s="46"/>
      <c r="M3" s="47"/>
      <c r="O3" s="1" t="s">
        <v>21</v>
      </c>
      <c r="R3" s="1">
        <f>(COUNTIF($E$2:$E$50,"YN")+COUNTIF($E$2:$E$50,"YY")+COUNTIF($E$2:$E$50,"NY")+COUNTIF($E$2:$E$50,"NN"))/2</f>
        <v>0.5</v>
      </c>
    </row>
    <row r="4" spans="1:18" ht="14.25" customHeight="1" x14ac:dyDescent="0.35">
      <c r="A4" s="24">
        <v>0.20833333333333334</v>
      </c>
      <c r="B4" s="26"/>
      <c r="C4" s="10"/>
      <c r="D4" s="10"/>
      <c r="E4" s="1" t="str">
        <f t="shared" si="0"/>
        <v/>
      </c>
      <c r="G4" s="11"/>
      <c r="H4" s="45"/>
      <c r="I4" s="46"/>
      <c r="J4" s="47"/>
      <c r="K4" s="45"/>
      <c r="L4" s="46"/>
      <c r="M4" s="47"/>
    </row>
    <row r="5" spans="1:18" ht="14.25" customHeight="1" x14ac:dyDescent="0.35">
      <c r="A5" s="24">
        <v>0.22916666666666666</v>
      </c>
      <c r="B5" s="26"/>
      <c r="C5" s="10"/>
      <c r="D5" s="10"/>
      <c r="E5" s="1" t="str">
        <f t="shared" si="0"/>
        <v/>
      </c>
      <c r="G5" s="11"/>
      <c r="H5" s="45"/>
      <c r="I5" s="46"/>
      <c r="J5" s="47"/>
      <c r="K5" s="45"/>
      <c r="L5" s="46"/>
      <c r="M5" s="47"/>
    </row>
    <row r="6" spans="1:18" ht="14.25" customHeight="1" thickBot="1" x14ac:dyDescent="0.4">
      <c r="A6" s="24">
        <v>0.25</v>
      </c>
      <c r="B6" s="26"/>
      <c r="C6" s="10"/>
      <c r="D6" s="10"/>
      <c r="E6" s="1" t="str">
        <f t="shared" si="0"/>
        <v/>
      </c>
      <c r="G6" s="40" t="s">
        <v>11</v>
      </c>
      <c r="H6" s="48"/>
      <c r="I6" s="49"/>
      <c r="J6" s="50"/>
      <c r="K6" s="48"/>
      <c r="L6" s="49"/>
      <c r="M6" s="50"/>
    </row>
    <row r="7" spans="1:18" ht="14.25" customHeight="1" x14ac:dyDescent="0.35">
      <c r="A7" s="24">
        <v>0.27083333333333331</v>
      </c>
      <c r="B7" s="26"/>
      <c r="C7" s="10"/>
      <c r="D7" s="10"/>
      <c r="E7" s="1" t="str">
        <f t="shared" si="0"/>
        <v/>
      </c>
      <c r="G7" s="41"/>
      <c r="H7" s="42">
        <f>COUNTIF($E$2:$E$49,"NN")/(2*R3)</f>
        <v>0</v>
      </c>
      <c r="I7" s="43"/>
      <c r="J7" s="44"/>
      <c r="K7" s="42">
        <f>COUNTIF($E$2:$E$49,"NY")/(2*R3)</f>
        <v>0</v>
      </c>
      <c r="L7" s="43"/>
      <c r="M7" s="44"/>
    </row>
    <row r="8" spans="1:18" ht="14.25" customHeight="1" x14ac:dyDescent="0.35">
      <c r="A8" s="24">
        <v>0.29166666666666669</v>
      </c>
      <c r="B8" s="26"/>
      <c r="C8" s="10"/>
      <c r="D8" s="10"/>
      <c r="E8" s="1" t="str">
        <f t="shared" si="0"/>
        <v/>
      </c>
      <c r="G8" s="11"/>
      <c r="H8" s="45"/>
      <c r="I8" s="46"/>
      <c r="J8" s="47"/>
      <c r="K8" s="45"/>
      <c r="L8" s="46"/>
      <c r="M8" s="47"/>
    </row>
    <row r="9" spans="1:18" ht="14.25" customHeight="1" x14ac:dyDescent="0.35">
      <c r="A9" s="24">
        <v>0.3125</v>
      </c>
      <c r="B9" s="26"/>
      <c r="C9" s="10"/>
      <c r="D9" s="10"/>
      <c r="E9" s="1" t="str">
        <f t="shared" si="0"/>
        <v/>
      </c>
      <c r="G9" s="13" t="s">
        <v>33</v>
      </c>
      <c r="H9" s="45"/>
      <c r="I9" s="46"/>
      <c r="J9" s="47"/>
      <c r="K9" s="45"/>
      <c r="L9" s="46"/>
      <c r="M9" s="47"/>
    </row>
    <row r="10" spans="1:18" ht="14.25" customHeight="1" x14ac:dyDescent="0.35">
      <c r="A10" s="24">
        <v>0.33333333333333331</v>
      </c>
      <c r="B10" s="26"/>
      <c r="C10" s="10"/>
      <c r="D10" s="10"/>
      <c r="E10" s="1" t="str">
        <f t="shared" si="0"/>
        <v/>
      </c>
      <c r="G10" s="11"/>
      <c r="H10" s="45"/>
      <c r="I10" s="46"/>
      <c r="J10" s="47"/>
      <c r="K10" s="45"/>
      <c r="L10" s="46"/>
      <c r="M10" s="47"/>
    </row>
    <row r="11" spans="1:18" ht="14.25" customHeight="1" x14ac:dyDescent="0.35">
      <c r="A11" s="24">
        <v>0.35416666666666669</v>
      </c>
      <c r="B11" s="26"/>
      <c r="C11" s="10"/>
      <c r="D11" s="10"/>
      <c r="E11" s="1" t="str">
        <f t="shared" si="0"/>
        <v/>
      </c>
      <c r="G11" s="11"/>
      <c r="H11" s="45"/>
      <c r="I11" s="46"/>
      <c r="J11" s="47"/>
      <c r="K11" s="45"/>
      <c r="L11" s="46"/>
      <c r="M11" s="47"/>
    </row>
    <row r="12" spans="1:18" ht="14.25" customHeight="1" thickBot="1" x14ac:dyDescent="0.4">
      <c r="A12" s="24">
        <v>0.375</v>
      </c>
      <c r="B12" s="26"/>
      <c r="C12" s="10"/>
      <c r="D12" s="10"/>
      <c r="E12" s="1" t="str">
        <f t="shared" si="0"/>
        <v/>
      </c>
      <c r="G12" s="15"/>
      <c r="H12" s="48"/>
      <c r="I12" s="49"/>
      <c r="J12" s="50"/>
      <c r="K12" s="48"/>
      <c r="L12" s="49"/>
      <c r="M12" s="50"/>
    </row>
    <row r="13" spans="1:18" ht="14.25" customHeight="1" x14ac:dyDescent="0.35">
      <c r="A13" s="24">
        <v>0.39583333333333331</v>
      </c>
      <c r="B13" s="26"/>
      <c r="C13" s="10"/>
      <c r="D13" s="10"/>
      <c r="E13" s="1" t="str">
        <f t="shared" si="0"/>
        <v/>
      </c>
      <c r="H13" s="16"/>
      <c r="I13" s="17" t="s">
        <v>33</v>
      </c>
      <c r="J13" s="28" t="s">
        <v>36</v>
      </c>
      <c r="K13" s="29"/>
      <c r="L13" s="18" t="s">
        <v>20</v>
      </c>
      <c r="M13" s="19"/>
    </row>
    <row r="14" spans="1:18" ht="14.25" customHeight="1" x14ac:dyDescent="0.35">
      <c r="A14" s="24">
        <v>0.41666666666666669</v>
      </c>
      <c r="B14" s="26"/>
      <c r="C14" s="10"/>
      <c r="D14" s="10"/>
      <c r="E14" s="1" t="str">
        <f t="shared" si="0"/>
        <v/>
      </c>
    </row>
    <row r="15" spans="1:18" ht="14.25" customHeight="1" x14ac:dyDescent="0.35">
      <c r="A15" s="24">
        <v>0.4375</v>
      </c>
      <c r="B15" s="26"/>
      <c r="C15" s="10"/>
      <c r="D15" s="10"/>
      <c r="E15" s="1" t="str">
        <f t="shared" si="0"/>
        <v/>
      </c>
    </row>
    <row r="16" spans="1:18" ht="14.25" customHeight="1" x14ac:dyDescent="0.35">
      <c r="A16" s="24">
        <v>0.45833333333333331</v>
      </c>
      <c r="B16" s="26"/>
      <c r="C16" s="10"/>
      <c r="D16" s="10"/>
      <c r="E16" s="1" t="str">
        <f t="shared" si="0"/>
        <v/>
      </c>
      <c r="G16" s="53" t="s">
        <v>26</v>
      </c>
      <c r="H16" s="54"/>
      <c r="I16" s="54"/>
    </row>
    <row r="17" spans="1:11" ht="14.25" customHeight="1" x14ac:dyDescent="0.35">
      <c r="A17" s="24">
        <v>0.47916666666666669</v>
      </c>
      <c r="B17" s="26"/>
      <c r="C17" s="10"/>
      <c r="D17" s="10"/>
      <c r="E17" s="1" t="str">
        <f t="shared" si="0"/>
        <v/>
      </c>
    </row>
    <row r="18" spans="1:11" ht="14.25" customHeight="1" x14ac:dyDescent="0.35">
      <c r="A18" s="24">
        <v>0.5</v>
      </c>
      <c r="B18" s="26"/>
      <c r="C18" s="10"/>
      <c r="D18" s="10"/>
      <c r="E18" s="1" t="str">
        <f t="shared" si="0"/>
        <v/>
      </c>
      <c r="G18" s="56" t="s">
        <v>31</v>
      </c>
      <c r="H18" s="1" t="s">
        <v>20</v>
      </c>
      <c r="I18" s="14">
        <f>SUM(H1:M6)</f>
        <v>1</v>
      </c>
    </row>
    <row r="19" spans="1:11" ht="14.25" customHeight="1" x14ac:dyDescent="0.35">
      <c r="A19" s="24">
        <v>0.52083333333333337</v>
      </c>
      <c r="B19" s="26"/>
      <c r="C19" s="10"/>
      <c r="D19" s="10"/>
      <c r="E19" s="1" t="str">
        <f t="shared" si="0"/>
        <v/>
      </c>
      <c r="H19" s="1" t="s">
        <v>33</v>
      </c>
      <c r="I19" s="14">
        <f>SUM(H7:M12)</f>
        <v>0</v>
      </c>
    </row>
    <row r="20" spans="1:11" ht="14.25" customHeight="1" x14ac:dyDescent="0.35">
      <c r="A20" s="24">
        <v>0.54166666666666663</v>
      </c>
      <c r="B20" s="26"/>
      <c r="C20" s="10"/>
      <c r="D20" s="10"/>
      <c r="E20" s="1" t="str">
        <f t="shared" si="0"/>
        <v/>
      </c>
    </row>
    <row r="21" spans="1:11" ht="14.25" customHeight="1" x14ac:dyDescent="0.35">
      <c r="A21" s="24">
        <v>0.5625</v>
      </c>
      <c r="B21" s="26"/>
      <c r="C21" s="10"/>
      <c r="D21" s="10"/>
      <c r="E21" s="1" t="str">
        <f t="shared" si="0"/>
        <v/>
      </c>
      <c r="G21" s="56" t="s">
        <v>36</v>
      </c>
      <c r="H21" s="1" t="s">
        <v>20</v>
      </c>
      <c r="I21" s="14">
        <f>SUM(K1:M12)</f>
        <v>0</v>
      </c>
    </row>
    <row r="22" spans="1:11" ht="14.25" customHeight="1" x14ac:dyDescent="0.35">
      <c r="A22" s="24">
        <v>0.58333333333333337</v>
      </c>
      <c r="B22" s="26"/>
      <c r="C22" s="10"/>
      <c r="D22" s="10"/>
      <c r="E22" s="1" t="str">
        <f t="shared" si="0"/>
        <v/>
      </c>
      <c r="H22" s="1" t="s">
        <v>33</v>
      </c>
      <c r="I22" s="14">
        <f>SUM(H1:J12)</f>
        <v>1</v>
      </c>
    </row>
    <row r="23" spans="1:11" ht="14.25" customHeight="1" thickBot="1" x14ac:dyDescent="0.4">
      <c r="A23" s="24">
        <v>0.60416666666666663</v>
      </c>
      <c r="B23" s="26"/>
      <c r="C23" s="10"/>
      <c r="D23" s="10"/>
      <c r="E23" s="1" t="str">
        <f t="shared" si="0"/>
        <v/>
      </c>
    </row>
    <row r="24" spans="1:11" ht="14.25" customHeight="1" thickBot="1" x14ac:dyDescent="0.4">
      <c r="A24" s="24">
        <v>0.625</v>
      </c>
      <c r="B24" s="26"/>
      <c r="C24" s="10"/>
      <c r="D24" s="10"/>
      <c r="E24" s="1" t="str">
        <f t="shared" si="0"/>
        <v/>
      </c>
      <c r="G24" s="20" t="s">
        <v>43</v>
      </c>
      <c r="H24" s="17"/>
      <c r="I24" s="17"/>
      <c r="J24" s="19"/>
      <c r="K24" s="21"/>
    </row>
    <row r="25" spans="1:11" ht="14.25" customHeight="1" thickBot="1" x14ac:dyDescent="0.4">
      <c r="A25" s="24">
        <v>0.64583333333333337</v>
      </c>
      <c r="B25" s="26"/>
      <c r="C25" s="10"/>
      <c r="D25" s="10"/>
      <c r="E25" s="1" t="str">
        <f t="shared" si="0"/>
        <v/>
      </c>
      <c r="G25" s="22" t="s">
        <v>45</v>
      </c>
      <c r="H25" s="17"/>
      <c r="I25" s="17"/>
      <c r="J25" s="19"/>
    </row>
    <row r="26" spans="1:11" ht="14.25" customHeight="1" x14ac:dyDescent="0.35">
      <c r="A26" s="24">
        <v>0.66666666666666663</v>
      </c>
      <c r="B26" s="26"/>
      <c r="C26" s="10"/>
      <c r="D26" s="10"/>
      <c r="E26" s="1" t="str">
        <f t="shared" si="0"/>
        <v/>
      </c>
      <c r="G26" s="30" t="s">
        <v>47</v>
      </c>
      <c r="H26" s="31"/>
      <c r="I26" s="31"/>
      <c r="J26" s="32"/>
    </row>
    <row r="27" spans="1:11" ht="14.25" customHeight="1" x14ac:dyDescent="0.35">
      <c r="A27" s="24">
        <v>0.6875</v>
      </c>
      <c r="B27" s="26"/>
      <c r="C27" s="10"/>
      <c r="D27" s="10"/>
      <c r="E27" s="1" t="str">
        <f t="shared" si="0"/>
        <v/>
      </c>
      <c r="G27" s="33"/>
      <c r="H27" s="34"/>
      <c r="I27" s="34"/>
      <c r="J27" s="35"/>
    </row>
    <row r="28" spans="1:11" ht="14.25" customHeight="1" x14ac:dyDescent="0.35">
      <c r="A28" s="24">
        <v>0.70833333333333337</v>
      </c>
      <c r="B28" s="26"/>
      <c r="C28" s="10"/>
      <c r="D28" s="10"/>
      <c r="E28" s="1" t="str">
        <f t="shared" si="0"/>
        <v/>
      </c>
      <c r="G28" s="33"/>
      <c r="H28" s="34"/>
      <c r="I28" s="34"/>
      <c r="J28" s="35"/>
    </row>
    <row r="29" spans="1:11" ht="14.25" customHeight="1" x14ac:dyDescent="0.35">
      <c r="A29" s="24">
        <v>0.72916666666666663</v>
      </c>
      <c r="B29" s="26"/>
      <c r="C29" s="10"/>
      <c r="D29" s="10"/>
      <c r="E29" s="1" t="str">
        <f t="shared" si="0"/>
        <v/>
      </c>
      <c r="G29" s="33"/>
      <c r="H29" s="34"/>
      <c r="I29" s="34"/>
      <c r="J29" s="35"/>
    </row>
    <row r="30" spans="1:11" ht="14.25" customHeight="1" x14ac:dyDescent="0.35">
      <c r="A30" s="24">
        <v>0.75</v>
      </c>
      <c r="B30" s="26"/>
      <c r="C30" s="10"/>
      <c r="D30" s="10"/>
      <c r="E30" s="1" t="str">
        <f t="shared" si="0"/>
        <v/>
      </c>
      <c r="G30" s="33"/>
      <c r="H30" s="34"/>
      <c r="I30" s="34"/>
      <c r="J30" s="35"/>
    </row>
    <row r="31" spans="1:11" ht="14.25" customHeight="1" thickBot="1" x14ac:dyDescent="0.4">
      <c r="A31" s="24">
        <v>0.77083333333333337</v>
      </c>
      <c r="B31" s="26"/>
      <c r="C31" s="10"/>
      <c r="D31" s="10"/>
      <c r="E31" s="1" t="str">
        <f t="shared" si="0"/>
        <v/>
      </c>
      <c r="G31" s="36"/>
      <c r="H31" s="37"/>
      <c r="I31" s="37"/>
      <c r="J31" s="38"/>
    </row>
    <row r="32" spans="1:11" ht="14.25" customHeight="1" x14ac:dyDescent="0.35">
      <c r="A32" s="24">
        <v>0.79166666666666663</v>
      </c>
      <c r="B32" s="26"/>
      <c r="C32" s="10"/>
      <c r="D32" s="10"/>
      <c r="E32" s="1" t="str">
        <f t="shared" si="0"/>
        <v/>
      </c>
    </row>
    <row r="33" spans="1:5" ht="14.25" customHeight="1" x14ac:dyDescent="0.35">
      <c r="A33" s="24">
        <v>0.8125</v>
      </c>
      <c r="B33" s="26"/>
      <c r="C33" s="10"/>
      <c r="D33" s="10"/>
      <c r="E33" s="1" t="str">
        <f t="shared" si="0"/>
        <v/>
      </c>
    </row>
    <row r="34" spans="1:5" ht="14.25" customHeight="1" x14ac:dyDescent="0.35">
      <c r="A34" s="24">
        <v>0.83333333333333337</v>
      </c>
      <c r="B34" s="26"/>
      <c r="C34" s="10"/>
      <c r="D34" s="10"/>
      <c r="E34" s="1" t="str">
        <f t="shared" si="0"/>
        <v/>
      </c>
    </row>
    <row r="35" spans="1:5" ht="14.25" customHeight="1" x14ac:dyDescent="0.35">
      <c r="A35" s="24">
        <v>0.85416666666666663</v>
      </c>
      <c r="B35" s="26"/>
      <c r="C35" s="10"/>
      <c r="D35" s="10"/>
      <c r="E35" s="1" t="str">
        <f t="shared" si="0"/>
        <v/>
      </c>
    </row>
    <row r="36" spans="1:5" ht="14.25" customHeight="1" x14ac:dyDescent="0.35">
      <c r="A36" s="24">
        <v>0.875</v>
      </c>
      <c r="B36" s="26"/>
      <c r="C36" s="10"/>
      <c r="D36" s="10"/>
      <c r="E36" s="1" t="str">
        <f t="shared" si="0"/>
        <v/>
      </c>
    </row>
    <row r="37" spans="1:5" ht="14.25" customHeight="1" x14ac:dyDescent="0.35">
      <c r="A37" s="24">
        <v>0.89583333333333337</v>
      </c>
      <c r="B37" s="26"/>
      <c r="C37" s="10"/>
      <c r="D37" s="10"/>
      <c r="E37" s="1" t="str">
        <f t="shared" si="0"/>
        <v/>
      </c>
    </row>
    <row r="38" spans="1:5" ht="14.25" customHeight="1" x14ac:dyDescent="0.35">
      <c r="A38" s="24">
        <v>0.91666666666666663</v>
      </c>
      <c r="B38" s="26"/>
      <c r="C38" s="10"/>
      <c r="D38" s="10"/>
      <c r="E38" s="1" t="str">
        <f t="shared" si="0"/>
        <v/>
      </c>
    </row>
    <row r="39" spans="1:5" ht="14.25" customHeight="1" x14ac:dyDescent="0.35">
      <c r="A39" s="24">
        <v>0.9375</v>
      </c>
      <c r="B39" s="26"/>
      <c r="C39" s="10"/>
      <c r="D39" s="10"/>
      <c r="E39" s="1" t="str">
        <f t="shared" si="0"/>
        <v/>
      </c>
    </row>
    <row r="40" spans="1:5" ht="14.25" customHeight="1" x14ac:dyDescent="0.35">
      <c r="A40" s="24">
        <v>0.95833333333333337</v>
      </c>
      <c r="B40" s="26"/>
      <c r="C40" s="10"/>
      <c r="D40" s="10"/>
      <c r="E40" s="1" t="str">
        <f t="shared" si="0"/>
        <v/>
      </c>
    </row>
    <row r="41" spans="1:5" ht="14.25" customHeight="1" x14ac:dyDescent="0.35">
      <c r="A41" s="24">
        <v>0.97916666666666663</v>
      </c>
      <c r="B41" s="26"/>
      <c r="C41" s="10"/>
      <c r="D41" s="10"/>
      <c r="E41" s="1" t="str">
        <f t="shared" si="0"/>
        <v/>
      </c>
    </row>
    <row r="42" spans="1:5" ht="14.25" customHeight="1" x14ac:dyDescent="0.35">
      <c r="A42" s="24">
        <v>0</v>
      </c>
      <c r="B42" s="26"/>
      <c r="C42" s="10"/>
      <c r="D42" s="10"/>
      <c r="E42" s="1" t="str">
        <f t="shared" si="0"/>
        <v/>
      </c>
    </row>
    <row r="43" spans="1:5" ht="14.25" customHeight="1" x14ac:dyDescent="0.35">
      <c r="A43" s="24">
        <v>2.0833333333333332E-2</v>
      </c>
      <c r="B43" s="26"/>
      <c r="C43" s="10"/>
      <c r="D43" s="10"/>
      <c r="E43" s="1" t="str">
        <f t="shared" si="0"/>
        <v/>
      </c>
    </row>
    <row r="44" spans="1:5" ht="14.25" customHeight="1" x14ac:dyDescent="0.35">
      <c r="A44" s="24">
        <v>4.1666666666666664E-2</v>
      </c>
      <c r="B44" s="26"/>
      <c r="C44" s="10"/>
      <c r="D44" s="10"/>
      <c r="E44" s="1" t="str">
        <f t="shared" si="0"/>
        <v/>
      </c>
    </row>
    <row r="45" spans="1:5" ht="14.25" customHeight="1" x14ac:dyDescent="0.35">
      <c r="A45" s="24">
        <v>6.25E-2</v>
      </c>
      <c r="B45" s="26"/>
      <c r="C45" s="10"/>
      <c r="D45" s="10"/>
      <c r="E45" s="1" t="str">
        <f t="shared" si="0"/>
        <v/>
      </c>
    </row>
    <row r="46" spans="1:5" ht="14.25" customHeight="1" x14ac:dyDescent="0.35">
      <c r="A46" s="24">
        <v>8.3333333333333329E-2</v>
      </c>
      <c r="B46" s="26"/>
      <c r="C46" s="10"/>
      <c r="D46" s="10"/>
      <c r="E46" s="1" t="str">
        <f t="shared" si="0"/>
        <v/>
      </c>
    </row>
    <row r="47" spans="1:5" ht="14.25" customHeight="1" x14ac:dyDescent="0.35">
      <c r="A47" s="24">
        <v>0.10416666666666667</v>
      </c>
      <c r="B47" s="26"/>
      <c r="C47" s="10"/>
      <c r="D47" s="10"/>
      <c r="E47" s="1" t="str">
        <f t="shared" si="0"/>
        <v/>
      </c>
    </row>
    <row r="48" spans="1:5" ht="14.25" customHeight="1" x14ac:dyDescent="0.35">
      <c r="A48" s="24">
        <v>0.125</v>
      </c>
      <c r="B48" s="26"/>
      <c r="C48" s="10"/>
      <c r="D48" s="10"/>
      <c r="E48" s="1" t="str">
        <f t="shared" si="0"/>
        <v/>
      </c>
    </row>
    <row r="49" spans="1:5" ht="14.25" customHeight="1" x14ac:dyDescent="0.35">
      <c r="A49" s="24">
        <v>0.14583333333333334</v>
      </c>
      <c r="B49" s="26"/>
      <c r="C49" s="10"/>
      <c r="D49" s="27"/>
      <c r="E49" s="1" t="str">
        <f t="shared" si="0"/>
        <v/>
      </c>
    </row>
    <row r="50" spans="1:5" ht="14.25" customHeight="1" x14ac:dyDescent="0.35"/>
    <row r="51" spans="1:5" ht="14.25" customHeight="1" x14ac:dyDescent="0.35"/>
    <row r="52" spans="1:5" ht="14.25" customHeight="1" x14ac:dyDescent="0.35"/>
    <row r="53" spans="1:5" ht="14.25" customHeight="1" x14ac:dyDescent="0.35"/>
    <row r="54" spans="1:5" ht="14.25" customHeight="1" x14ac:dyDescent="0.35"/>
    <row r="55" spans="1:5" ht="14.25" customHeight="1" x14ac:dyDescent="0.35"/>
    <row r="56" spans="1:5" ht="14.25" customHeight="1" x14ac:dyDescent="0.35"/>
    <row r="57" spans="1:5" ht="14.25" customHeight="1" x14ac:dyDescent="0.35"/>
    <row r="58" spans="1:5" ht="14.25" customHeight="1" x14ac:dyDescent="0.35"/>
    <row r="59" spans="1:5" ht="14.25" customHeight="1" x14ac:dyDescent="0.35"/>
    <row r="60" spans="1:5" ht="14.25" customHeight="1" x14ac:dyDescent="0.35"/>
    <row r="61" spans="1:5" ht="14.25" customHeight="1" x14ac:dyDescent="0.35"/>
    <row r="62" spans="1:5" ht="14.25" customHeight="1" x14ac:dyDescent="0.35"/>
    <row r="63" spans="1:5" ht="14.25" customHeight="1" x14ac:dyDescent="0.35"/>
    <row r="64" spans="1:5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7">
    <mergeCell ref="J13:K13"/>
    <mergeCell ref="G26:J31"/>
    <mergeCell ref="H1:J6"/>
    <mergeCell ref="K1:M6"/>
    <mergeCell ref="G6:G7"/>
    <mergeCell ref="H7:J12"/>
    <mergeCell ref="K7:M12"/>
  </mergeCells>
  <dataValidations count="2">
    <dataValidation type="list" allowBlank="1" showErrorMessage="1" sqref="C2:D49" xr:uid="{6CC3C273-8A9A-47CA-994F-C1222BA54D05}">
      <formula1>"N,Y"</formula1>
    </dataValidation>
    <dataValidation type="list" allowBlank="1" showErrorMessage="1" sqref="K24" xr:uid="{00000000-0002-0000-0700-000001000000}">
      <formula1>"Yes,No"</formula1>
    </dataValidation>
  </dataValidation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000"/>
  <sheetViews>
    <sheetView tabSelected="1" workbookViewId="0">
      <selection activeCell="G21" sqref="G21"/>
    </sheetView>
  </sheetViews>
  <sheetFormatPr defaultColWidth="14.453125" defaultRowHeight="15" customHeight="1" x14ac:dyDescent="0.35"/>
  <cols>
    <col min="1" max="1" width="11.453125" customWidth="1"/>
    <col min="2" max="2" width="57.7265625" customWidth="1"/>
    <col min="3" max="4" width="12.08984375" customWidth="1"/>
    <col min="5" max="5" width="12.08984375" hidden="1" customWidth="1"/>
    <col min="6" max="6" width="8.7265625" customWidth="1"/>
    <col min="7" max="7" width="10" customWidth="1"/>
    <col min="8" max="18" width="8.7265625" customWidth="1"/>
  </cols>
  <sheetData>
    <row r="1" spans="1:18" ht="14.25" customHeight="1" x14ac:dyDescent="0.35">
      <c r="A1" s="51" t="s">
        <v>9</v>
      </c>
      <c r="B1" s="52" t="s">
        <v>10</v>
      </c>
      <c r="C1" s="52" t="s">
        <v>11</v>
      </c>
      <c r="D1" s="52" t="s">
        <v>12</v>
      </c>
      <c r="E1" s="5" t="s">
        <v>13</v>
      </c>
      <c r="F1" s="6"/>
      <c r="G1" s="7"/>
      <c r="H1" s="42">
        <f>COUNTIF($E$2:$E$49,"YN")/(2*R3)</f>
        <v>1</v>
      </c>
      <c r="I1" s="43"/>
      <c r="J1" s="44"/>
      <c r="K1" s="42">
        <f>COUNTIF($E$2:$E$49,"YY")/(2*R3)</f>
        <v>0</v>
      </c>
      <c r="L1" s="43"/>
      <c r="M1" s="44"/>
      <c r="N1" s="6"/>
      <c r="O1" s="6"/>
      <c r="P1" s="6"/>
    </row>
    <row r="2" spans="1:18" ht="14.25" customHeight="1" x14ac:dyDescent="0.35">
      <c r="A2" s="23">
        <v>0.16666666666666666</v>
      </c>
      <c r="B2" s="9"/>
      <c r="C2" s="10"/>
      <c r="D2" s="10"/>
      <c r="E2" s="1" t="str">
        <f t="shared" ref="E2:E49" si="0">CONCATENATE(C2,D2)</f>
        <v/>
      </c>
      <c r="G2" s="11"/>
      <c r="H2" s="45"/>
      <c r="I2" s="46"/>
      <c r="J2" s="47"/>
      <c r="K2" s="45"/>
      <c r="L2" s="46"/>
      <c r="M2" s="47"/>
    </row>
    <row r="3" spans="1:18" ht="14.25" customHeight="1" x14ac:dyDescent="0.35">
      <c r="A3" s="24">
        <v>0.1875</v>
      </c>
      <c r="B3" s="26"/>
      <c r="C3" s="10" t="s">
        <v>16</v>
      </c>
      <c r="D3" s="10" t="s">
        <v>19</v>
      </c>
      <c r="E3" s="1" t="str">
        <f t="shared" si="0"/>
        <v>YN</v>
      </c>
      <c r="G3" s="13" t="s">
        <v>20</v>
      </c>
      <c r="H3" s="45"/>
      <c r="I3" s="46"/>
      <c r="J3" s="47"/>
      <c r="K3" s="45"/>
      <c r="L3" s="46"/>
      <c r="M3" s="47"/>
      <c r="O3" s="1" t="s">
        <v>21</v>
      </c>
      <c r="R3" s="1">
        <f>(COUNTIF($E$2:$E$50,"YN")+COUNTIF($E$2:$E$50,"YY")+COUNTIF($E$2:$E$50,"NY")+COUNTIF($E$2:$E$50,"NN"))/2</f>
        <v>0.5</v>
      </c>
    </row>
    <row r="4" spans="1:18" ht="14.25" customHeight="1" x14ac:dyDescent="0.35">
      <c r="A4" s="24">
        <v>0.20833333333333334</v>
      </c>
      <c r="B4" s="26"/>
      <c r="C4" s="10"/>
      <c r="D4" s="10"/>
      <c r="E4" s="1" t="str">
        <f t="shared" si="0"/>
        <v/>
      </c>
      <c r="G4" s="11"/>
      <c r="H4" s="45"/>
      <c r="I4" s="46"/>
      <c r="J4" s="47"/>
      <c r="K4" s="45"/>
      <c r="L4" s="46"/>
      <c r="M4" s="47"/>
    </row>
    <row r="5" spans="1:18" ht="14.25" customHeight="1" x14ac:dyDescent="0.35">
      <c r="A5" s="24">
        <v>0.22916666666666666</v>
      </c>
      <c r="B5" s="26"/>
      <c r="C5" s="10"/>
      <c r="D5" s="10"/>
      <c r="E5" s="1" t="str">
        <f t="shared" si="0"/>
        <v/>
      </c>
      <c r="G5" s="11"/>
      <c r="H5" s="45"/>
      <c r="I5" s="46"/>
      <c r="J5" s="47"/>
      <c r="K5" s="45"/>
      <c r="L5" s="46"/>
      <c r="M5" s="47"/>
    </row>
    <row r="6" spans="1:18" ht="14.25" customHeight="1" thickBot="1" x14ac:dyDescent="0.4">
      <c r="A6" s="24">
        <v>0.25</v>
      </c>
      <c r="B6" s="26"/>
      <c r="C6" s="10"/>
      <c r="D6" s="10"/>
      <c r="E6" s="1" t="str">
        <f t="shared" si="0"/>
        <v/>
      </c>
      <c r="G6" s="40" t="s">
        <v>11</v>
      </c>
      <c r="H6" s="48"/>
      <c r="I6" s="49"/>
      <c r="J6" s="50"/>
      <c r="K6" s="48"/>
      <c r="L6" s="49"/>
      <c r="M6" s="50"/>
    </row>
    <row r="7" spans="1:18" ht="14.25" customHeight="1" x14ac:dyDescent="0.35">
      <c r="A7" s="24">
        <v>0.27083333333333331</v>
      </c>
      <c r="B7" s="26"/>
      <c r="C7" s="10"/>
      <c r="D7" s="10"/>
      <c r="E7" s="1" t="str">
        <f t="shared" si="0"/>
        <v/>
      </c>
      <c r="G7" s="41"/>
      <c r="H7" s="42">
        <f>COUNTIF($E$2:$E$49,"NN")/(2*R3)</f>
        <v>0</v>
      </c>
      <c r="I7" s="43"/>
      <c r="J7" s="44"/>
      <c r="K7" s="42">
        <f>COUNTIF($E$2:$E$49,"NY")/(2*R3)</f>
        <v>0</v>
      </c>
      <c r="L7" s="43"/>
      <c r="M7" s="44"/>
    </row>
    <row r="8" spans="1:18" ht="14.25" customHeight="1" x14ac:dyDescent="0.35">
      <c r="A8" s="24">
        <v>0.29166666666666669</v>
      </c>
      <c r="B8" s="26"/>
      <c r="C8" s="10"/>
      <c r="D8" s="10"/>
      <c r="E8" s="1" t="str">
        <f t="shared" si="0"/>
        <v/>
      </c>
      <c r="G8" s="11"/>
      <c r="H8" s="45"/>
      <c r="I8" s="46"/>
      <c r="J8" s="47"/>
      <c r="K8" s="45"/>
      <c r="L8" s="46"/>
      <c r="M8" s="47"/>
    </row>
    <row r="9" spans="1:18" ht="14.25" customHeight="1" x14ac:dyDescent="0.35">
      <c r="A9" s="24">
        <v>0.3125</v>
      </c>
      <c r="B9" s="26"/>
      <c r="C9" s="10"/>
      <c r="D9" s="10"/>
      <c r="E9" s="1" t="str">
        <f t="shared" si="0"/>
        <v/>
      </c>
      <c r="G9" s="13" t="s">
        <v>33</v>
      </c>
      <c r="H9" s="45"/>
      <c r="I9" s="46"/>
      <c r="J9" s="47"/>
      <c r="K9" s="45"/>
      <c r="L9" s="46"/>
      <c r="M9" s="47"/>
    </row>
    <row r="10" spans="1:18" ht="14.25" customHeight="1" x14ac:dyDescent="0.35">
      <c r="A10" s="24">
        <v>0.33333333333333331</v>
      </c>
      <c r="B10" s="26"/>
      <c r="C10" s="10"/>
      <c r="D10" s="10"/>
      <c r="E10" s="1" t="str">
        <f t="shared" si="0"/>
        <v/>
      </c>
      <c r="G10" s="11"/>
      <c r="H10" s="45"/>
      <c r="I10" s="46"/>
      <c r="J10" s="47"/>
      <c r="K10" s="45"/>
      <c r="L10" s="46"/>
      <c r="M10" s="47"/>
    </row>
    <row r="11" spans="1:18" ht="14.25" customHeight="1" x14ac:dyDescent="0.35">
      <c r="A11" s="24">
        <v>0.35416666666666669</v>
      </c>
      <c r="B11" s="26"/>
      <c r="C11" s="10"/>
      <c r="D11" s="10"/>
      <c r="E11" s="1" t="str">
        <f t="shared" si="0"/>
        <v/>
      </c>
      <c r="G11" s="11"/>
      <c r="H11" s="45"/>
      <c r="I11" s="46"/>
      <c r="J11" s="47"/>
      <c r="K11" s="45"/>
      <c r="L11" s="46"/>
      <c r="M11" s="47"/>
    </row>
    <row r="12" spans="1:18" ht="14.25" customHeight="1" thickBot="1" x14ac:dyDescent="0.4">
      <c r="A12" s="24">
        <v>0.375</v>
      </c>
      <c r="B12" s="26"/>
      <c r="C12" s="10"/>
      <c r="D12" s="10"/>
      <c r="E12" s="1" t="str">
        <f t="shared" si="0"/>
        <v/>
      </c>
      <c r="G12" s="15"/>
      <c r="H12" s="48"/>
      <c r="I12" s="49"/>
      <c r="J12" s="50"/>
      <c r="K12" s="48"/>
      <c r="L12" s="49"/>
      <c r="M12" s="50"/>
    </row>
    <row r="13" spans="1:18" ht="14.25" customHeight="1" x14ac:dyDescent="0.35">
      <c r="A13" s="24">
        <v>0.39583333333333331</v>
      </c>
      <c r="B13" s="26"/>
      <c r="C13" s="10"/>
      <c r="D13" s="10"/>
      <c r="E13" s="1" t="str">
        <f t="shared" si="0"/>
        <v/>
      </c>
      <c r="H13" s="16"/>
      <c r="I13" s="17" t="s">
        <v>33</v>
      </c>
      <c r="J13" s="28" t="s">
        <v>36</v>
      </c>
      <c r="K13" s="29"/>
      <c r="L13" s="18" t="s">
        <v>20</v>
      </c>
      <c r="M13" s="19"/>
    </row>
    <row r="14" spans="1:18" ht="14.25" customHeight="1" x14ac:dyDescent="0.35">
      <c r="A14" s="24">
        <v>0.41666666666666669</v>
      </c>
      <c r="B14" s="26"/>
      <c r="C14" s="10"/>
      <c r="D14" s="10"/>
      <c r="E14" s="1" t="str">
        <f t="shared" si="0"/>
        <v/>
      </c>
    </row>
    <row r="15" spans="1:18" ht="14.25" customHeight="1" x14ac:dyDescent="0.35">
      <c r="A15" s="24">
        <v>0.4375</v>
      </c>
      <c r="B15" s="26"/>
      <c r="C15" s="10"/>
      <c r="D15" s="10"/>
      <c r="E15" s="1" t="str">
        <f t="shared" si="0"/>
        <v/>
      </c>
    </row>
    <row r="16" spans="1:18" ht="14.25" customHeight="1" x14ac:dyDescent="0.35">
      <c r="A16" s="24">
        <v>0.45833333333333331</v>
      </c>
      <c r="B16" s="26"/>
      <c r="C16" s="10"/>
      <c r="D16" s="10"/>
      <c r="E16" s="1" t="str">
        <f t="shared" si="0"/>
        <v/>
      </c>
      <c r="G16" s="53" t="s">
        <v>26</v>
      </c>
      <c r="H16" s="54"/>
      <c r="I16" s="54"/>
    </row>
    <row r="17" spans="1:11" ht="14.25" customHeight="1" x14ac:dyDescent="0.35">
      <c r="A17" s="24">
        <v>0.47916666666666669</v>
      </c>
      <c r="B17" s="26"/>
      <c r="C17" s="10"/>
      <c r="D17" s="10"/>
      <c r="E17" s="1" t="str">
        <f t="shared" si="0"/>
        <v/>
      </c>
    </row>
    <row r="18" spans="1:11" ht="14.25" customHeight="1" x14ac:dyDescent="0.35">
      <c r="A18" s="24">
        <v>0.5</v>
      </c>
      <c r="B18" s="26"/>
      <c r="C18" s="10"/>
      <c r="D18" s="10"/>
      <c r="E18" s="1" t="str">
        <f t="shared" si="0"/>
        <v/>
      </c>
      <c r="G18" s="56" t="s">
        <v>31</v>
      </c>
      <c r="H18" s="1" t="s">
        <v>20</v>
      </c>
      <c r="I18" s="14">
        <f>SUM(H1:M6)</f>
        <v>1</v>
      </c>
    </row>
    <row r="19" spans="1:11" ht="14.25" customHeight="1" x14ac:dyDescent="0.35">
      <c r="A19" s="24">
        <v>0.52083333333333337</v>
      </c>
      <c r="B19" s="26"/>
      <c r="C19" s="10"/>
      <c r="D19" s="10"/>
      <c r="E19" s="1" t="str">
        <f t="shared" si="0"/>
        <v/>
      </c>
      <c r="H19" s="1" t="s">
        <v>33</v>
      </c>
      <c r="I19" s="14">
        <f>SUM(H7:M12)</f>
        <v>0</v>
      </c>
    </row>
    <row r="20" spans="1:11" ht="14.25" customHeight="1" x14ac:dyDescent="0.35">
      <c r="A20" s="24">
        <v>0.54166666666666663</v>
      </c>
      <c r="B20" s="26"/>
      <c r="C20" s="10"/>
      <c r="D20" s="10"/>
      <c r="E20" s="1" t="str">
        <f t="shared" si="0"/>
        <v/>
      </c>
    </row>
    <row r="21" spans="1:11" ht="14.25" customHeight="1" x14ac:dyDescent="0.35">
      <c r="A21" s="24">
        <v>0.5625</v>
      </c>
      <c r="B21" s="26"/>
      <c r="C21" s="10"/>
      <c r="D21" s="10"/>
      <c r="E21" s="1" t="str">
        <f t="shared" si="0"/>
        <v/>
      </c>
      <c r="G21" s="56" t="s">
        <v>36</v>
      </c>
      <c r="H21" s="1" t="s">
        <v>20</v>
      </c>
      <c r="I21" s="14">
        <f>SUM(K1:M12)</f>
        <v>0</v>
      </c>
    </row>
    <row r="22" spans="1:11" ht="14.25" customHeight="1" x14ac:dyDescent="0.35">
      <c r="A22" s="24">
        <v>0.58333333333333337</v>
      </c>
      <c r="B22" s="26"/>
      <c r="C22" s="10"/>
      <c r="D22" s="10"/>
      <c r="E22" s="1" t="str">
        <f t="shared" si="0"/>
        <v/>
      </c>
      <c r="H22" s="1" t="s">
        <v>33</v>
      </c>
      <c r="I22" s="14">
        <f>SUM(H1:J12)</f>
        <v>1</v>
      </c>
    </row>
    <row r="23" spans="1:11" ht="14.25" customHeight="1" thickBot="1" x14ac:dyDescent="0.4">
      <c r="A23" s="24">
        <v>0.60416666666666663</v>
      </c>
      <c r="B23" s="26"/>
      <c r="C23" s="10"/>
      <c r="D23" s="10"/>
      <c r="E23" s="1" t="str">
        <f t="shared" si="0"/>
        <v/>
      </c>
    </row>
    <row r="24" spans="1:11" ht="14.25" customHeight="1" thickBot="1" x14ac:dyDescent="0.4">
      <c r="A24" s="24">
        <v>0.625</v>
      </c>
      <c r="B24" s="26"/>
      <c r="C24" s="10"/>
      <c r="D24" s="10"/>
      <c r="E24" s="1" t="str">
        <f t="shared" si="0"/>
        <v/>
      </c>
      <c r="G24" s="20" t="s">
        <v>43</v>
      </c>
      <c r="H24" s="17"/>
      <c r="I24" s="17"/>
      <c r="J24" s="19"/>
      <c r="K24" s="21"/>
    </row>
    <row r="25" spans="1:11" ht="14.25" customHeight="1" thickBot="1" x14ac:dyDescent="0.4">
      <c r="A25" s="24">
        <v>0.64583333333333337</v>
      </c>
      <c r="B25" s="26"/>
      <c r="C25" s="10"/>
      <c r="D25" s="10"/>
      <c r="E25" s="1" t="str">
        <f t="shared" si="0"/>
        <v/>
      </c>
      <c r="G25" s="22" t="s">
        <v>45</v>
      </c>
      <c r="H25" s="17"/>
      <c r="I25" s="17"/>
      <c r="J25" s="19"/>
    </row>
    <row r="26" spans="1:11" ht="14.25" customHeight="1" x14ac:dyDescent="0.35">
      <c r="A26" s="24">
        <v>0.66666666666666663</v>
      </c>
      <c r="B26" s="26"/>
      <c r="C26" s="10"/>
      <c r="D26" s="10"/>
      <c r="E26" s="1" t="str">
        <f t="shared" si="0"/>
        <v/>
      </c>
      <c r="G26" s="30" t="s">
        <v>47</v>
      </c>
      <c r="H26" s="31"/>
      <c r="I26" s="31"/>
      <c r="J26" s="32"/>
    </row>
    <row r="27" spans="1:11" ht="14.25" customHeight="1" x14ac:dyDescent="0.35">
      <c r="A27" s="24">
        <v>0.6875</v>
      </c>
      <c r="B27" s="26"/>
      <c r="C27" s="10"/>
      <c r="D27" s="10"/>
      <c r="E27" s="1" t="str">
        <f t="shared" si="0"/>
        <v/>
      </c>
      <c r="G27" s="33"/>
      <c r="H27" s="34"/>
      <c r="I27" s="34"/>
      <c r="J27" s="35"/>
    </row>
    <row r="28" spans="1:11" ht="14.25" customHeight="1" x14ac:dyDescent="0.35">
      <c r="A28" s="24">
        <v>0.70833333333333337</v>
      </c>
      <c r="B28" s="26"/>
      <c r="C28" s="10"/>
      <c r="D28" s="10"/>
      <c r="E28" s="1" t="str">
        <f t="shared" si="0"/>
        <v/>
      </c>
      <c r="G28" s="33"/>
      <c r="H28" s="34"/>
      <c r="I28" s="34"/>
      <c r="J28" s="35"/>
    </row>
    <row r="29" spans="1:11" ht="14.25" customHeight="1" x14ac:dyDescent="0.35">
      <c r="A29" s="24">
        <v>0.72916666666666663</v>
      </c>
      <c r="B29" s="26"/>
      <c r="C29" s="10"/>
      <c r="D29" s="10"/>
      <c r="E29" s="1" t="str">
        <f t="shared" si="0"/>
        <v/>
      </c>
      <c r="G29" s="33"/>
      <c r="H29" s="34"/>
      <c r="I29" s="34"/>
      <c r="J29" s="35"/>
    </row>
    <row r="30" spans="1:11" ht="14.25" customHeight="1" x14ac:dyDescent="0.35">
      <c r="A30" s="24">
        <v>0.75</v>
      </c>
      <c r="B30" s="26"/>
      <c r="C30" s="10"/>
      <c r="D30" s="10"/>
      <c r="E30" s="1" t="str">
        <f t="shared" si="0"/>
        <v/>
      </c>
      <c r="G30" s="33"/>
      <c r="H30" s="34"/>
      <c r="I30" s="34"/>
      <c r="J30" s="35"/>
    </row>
    <row r="31" spans="1:11" ht="14.25" customHeight="1" thickBot="1" x14ac:dyDescent="0.4">
      <c r="A31" s="24">
        <v>0.77083333333333337</v>
      </c>
      <c r="B31" s="26"/>
      <c r="C31" s="10"/>
      <c r="D31" s="10"/>
      <c r="E31" s="1" t="str">
        <f t="shared" si="0"/>
        <v/>
      </c>
      <c r="G31" s="36"/>
      <c r="H31" s="37"/>
      <c r="I31" s="37"/>
      <c r="J31" s="38"/>
    </row>
    <row r="32" spans="1:11" ht="14.25" customHeight="1" x14ac:dyDescent="0.35">
      <c r="A32" s="24">
        <v>0.79166666666666663</v>
      </c>
      <c r="B32" s="26"/>
      <c r="C32" s="10"/>
      <c r="D32" s="10"/>
      <c r="E32" s="1" t="str">
        <f t="shared" si="0"/>
        <v/>
      </c>
    </row>
    <row r="33" spans="1:5" ht="14.25" customHeight="1" x14ac:dyDescent="0.35">
      <c r="A33" s="24">
        <v>0.8125</v>
      </c>
      <c r="B33" s="26"/>
      <c r="C33" s="10"/>
      <c r="D33" s="10"/>
      <c r="E33" s="1" t="str">
        <f t="shared" si="0"/>
        <v/>
      </c>
    </row>
    <row r="34" spans="1:5" ht="14.25" customHeight="1" x14ac:dyDescent="0.35">
      <c r="A34" s="24">
        <v>0.83333333333333337</v>
      </c>
      <c r="B34" s="26"/>
      <c r="C34" s="10"/>
      <c r="D34" s="10"/>
      <c r="E34" s="1" t="str">
        <f t="shared" si="0"/>
        <v/>
      </c>
    </row>
    <row r="35" spans="1:5" ht="14.25" customHeight="1" x14ac:dyDescent="0.35">
      <c r="A35" s="24">
        <v>0.85416666666666663</v>
      </c>
      <c r="B35" s="26"/>
      <c r="C35" s="10"/>
      <c r="D35" s="10"/>
      <c r="E35" s="1" t="str">
        <f t="shared" si="0"/>
        <v/>
      </c>
    </row>
    <row r="36" spans="1:5" ht="14.25" customHeight="1" x14ac:dyDescent="0.35">
      <c r="A36" s="24">
        <v>0.875</v>
      </c>
      <c r="B36" s="26"/>
      <c r="C36" s="10"/>
      <c r="D36" s="10"/>
      <c r="E36" s="1" t="str">
        <f t="shared" si="0"/>
        <v/>
      </c>
    </row>
    <row r="37" spans="1:5" ht="14.25" customHeight="1" x14ac:dyDescent="0.35">
      <c r="A37" s="24">
        <v>0.89583333333333337</v>
      </c>
      <c r="B37" s="26"/>
      <c r="C37" s="10"/>
      <c r="D37" s="10"/>
      <c r="E37" s="1" t="str">
        <f t="shared" si="0"/>
        <v/>
      </c>
    </row>
    <row r="38" spans="1:5" ht="14.25" customHeight="1" x14ac:dyDescent="0.35">
      <c r="A38" s="24">
        <v>0.91666666666666663</v>
      </c>
      <c r="B38" s="26"/>
      <c r="C38" s="10"/>
      <c r="D38" s="10"/>
      <c r="E38" s="1" t="str">
        <f t="shared" si="0"/>
        <v/>
      </c>
    </row>
    <row r="39" spans="1:5" ht="14.25" customHeight="1" x14ac:dyDescent="0.35">
      <c r="A39" s="24">
        <v>0.9375</v>
      </c>
      <c r="B39" s="26"/>
      <c r="C39" s="10"/>
      <c r="D39" s="10"/>
      <c r="E39" s="1" t="str">
        <f t="shared" si="0"/>
        <v/>
      </c>
    </row>
    <row r="40" spans="1:5" ht="14.25" customHeight="1" x14ac:dyDescent="0.35">
      <c r="A40" s="24">
        <v>0.95833333333333337</v>
      </c>
      <c r="B40" s="26"/>
      <c r="C40" s="10"/>
      <c r="D40" s="10"/>
      <c r="E40" s="1" t="str">
        <f t="shared" si="0"/>
        <v/>
      </c>
    </row>
    <row r="41" spans="1:5" ht="14.25" customHeight="1" x14ac:dyDescent="0.35">
      <c r="A41" s="24">
        <v>0.97916666666666663</v>
      </c>
      <c r="B41" s="26"/>
      <c r="C41" s="10"/>
      <c r="D41" s="10"/>
      <c r="E41" s="1" t="str">
        <f t="shared" si="0"/>
        <v/>
      </c>
    </row>
    <row r="42" spans="1:5" ht="14.25" customHeight="1" x14ac:dyDescent="0.35">
      <c r="A42" s="24">
        <v>0</v>
      </c>
      <c r="B42" s="26"/>
      <c r="C42" s="10"/>
      <c r="D42" s="10"/>
      <c r="E42" s="1" t="str">
        <f t="shared" si="0"/>
        <v/>
      </c>
    </row>
    <row r="43" spans="1:5" ht="14.25" customHeight="1" x14ac:dyDescent="0.35">
      <c r="A43" s="24">
        <v>2.0833333333333332E-2</v>
      </c>
      <c r="B43" s="26"/>
      <c r="C43" s="10"/>
      <c r="D43" s="10"/>
      <c r="E43" s="1" t="str">
        <f t="shared" si="0"/>
        <v/>
      </c>
    </row>
    <row r="44" spans="1:5" ht="14.25" customHeight="1" x14ac:dyDescent="0.35">
      <c r="A44" s="24">
        <v>4.1666666666666664E-2</v>
      </c>
      <c r="B44" s="26"/>
      <c r="C44" s="10"/>
      <c r="D44" s="10"/>
      <c r="E44" s="1" t="str">
        <f t="shared" si="0"/>
        <v/>
      </c>
    </row>
    <row r="45" spans="1:5" ht="14.25" customHeight="1" x14ac:dyDescent="0.35">
      <c r="A45" s="24">
        <v>6.25E-2</v>
      </c>
      <c r="B45" s="26"/>
      <c r="C45" s="10"/>
      <c r="D45" s="10"/>
      <c r="E45" s="1" t="str">
        <f t="shared" si="0"/>
        <v/>
      </c>
    </row>
    <row r="46" spans="1:5" ht="14.25" customHeight="1" x14ac:dyDescent="0.35">
      <c r="A46" s="24">
        <v>8.3333333333333329E-2</v>
      </c>
      <c r="B46" s="26"/>
      <c r="C46" s="10"/>
      <c r="D46" s="10"/>
      <c r="E46" s="1" t="str">
        <f t="shared" si="0"/>
        <v/>
      </c>
    </row>
    <row r="47" spans="1:5" ht="14.25" customHeight="1" x14ac:dyDescent="0.35">
      <c r="A47" s="24">
        <v>0.10416666666666667</v>
      </c>
      <c r="B47" s="26"/>
      <c r="C47" s="10"/>
      <c r="D47" s="10"/>
      <c r="E47" s="1" t="str">
        <f t="shared" si="0"/>
        <v/>
      </c>
    </row>
    <row r="48" spans="1:5" ht="14.25" customHeight="1" x14ac:dyDescent="0.35">
      <c r="A48" s="24">
        <v>0.125</v>
      </c>
      <c r="B48" s="26"/>
      <c r="C48" s="10"/>
      <c r="D48" s="10"/>
      <c r="E48" s="1" t="str">
        <f t="shared" si="0"/>
        <v/>
      </c>
    </row>
    <row r="49" spans="1:5" ht="14.25" customHeight="1" x14ac:dyDescent="0.35">
      <c r="A49" s="24">
        <v>0.14583333333333334</v>
      </c>
      <c r="B49" s="26"/>
      <c r="C49" s="10"/>
      <c r="D49" s="27"/>
      <c r="E49" s="1" t="str">
        <f t="shared" si="0"/>
        <v/>
      </c>
    </row>
    <row r="50" spans="1:5" ht="14.25" customHeight="1" x14ac:dyDescent="0.35"/>
    <row r="51" spans="1:5" ht="14.25" customHeight="1" x14ac:dyDescent="0.35"/>
    <row r="52" spans="1:5" ht="14.25" customHeight="1" x14ac:dyDescent="0.35"/>
    <row r="53" spans="1:5" ht="14.25" customHeight="1" x14ac:dyDescent="0.35"/>
    <row r="54" spans="1:5" ht="14.25" customHeight="1" x14ac:dyDescent="0.35"/>
    <row r="55" spans="1:5" ht="14.25" customHeight="1" x14ac:dyDescent="0.35"/>
    <row r="56" spans="1:5" ht="14.25" customHeight="1" x14ac:dyDescent="0.35"/>
    <row r="57" spans="1:5" ht="14.25" customHeight="1" x14ac:dyDescent="0.35"/>
    <row r="58" spans="1:5" ht="14.25" customHeight="1" x14ac:dyDescent="0.35"/>
    <row r="59" spans="1:5" ht="14.25" customHeight="1" x14ac:dyDescent="0.35"/>
    <row r="60" spans="1:5" ht="14.25" customHeight="1" x14ac:dyDescent="0.35"/>
    <row r="61" spans="1:5" ht="14.25" customHeight="1" x14ac:dyDescent="0.35"/>
    <row r="62" spans="1:5" ht="14.25" customHeight="1" x14ac:dyDescent="0.35"/>
    <row r="63" spans="1:5" ht="14.25" customHeight="1" x14ac:dyDescent="0.35"/>
    <row r="64" spans="1:5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7">
    <mergeCell ref="J13:K13"/>
    <mergeCell ref="G26:J31"/>
    <mergeCell ref="H1:J6"/>
    <mergeCell ref="K1:M6"/>
    <mergeCell ref="G6:G7"/>
    <mergeCell ref="H7:J12"/>
    <mergeCell ref="K7:M12"/>
  </mergeCells>
  <dataValidations count="2">
    <dataValidation type="list" allowBlank="1" showErrorMessage="1" sqref="C2:D49" xr:uid="{B6CD1645-C90C-4B4F-9128-5E33827F63E4}">
      <formula1>"N,Y"</formula1>
    </dataValidation>
    <dataValidation type="list" allowBlank="1" showErrorMessage="1" sqref="K24" xr:uid="{00000000-0002-0000-0800-000001000000}">
      <formula1>"Yes,No"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Instructions</vt:lpstr>
      <vt:lpstr>Sample - 1 hr</vt:lpstr>
      <vt:lpstr>Sample - 30 mins</vt:lpstr>
      <vt:lpstr>Day1</vt:lpstr>
      <vt:lpstr>Day2</vt:lpstr>
      <vt:lpstr>Day3</vt:lpstr>
      <vt:lpstr>Day4</vt:lpstr>
      <vt:lpstr>Day5</vt:lpstr>
      <vt:lpstr>Day6</vt:lpstr>
      <vt:lpstr>Day7</vt:lpstr>
      <vt:lpstr>Day8</vt:lpstr>
      <vt:lpstr>Day9</vt:lpstr>
      <vt:lpstr>Day10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Ankur warikoo</cp:lastModifiedBy>
  <dcterms:created xsi:type="dcterms:W3CDTF">2021-05-25T12:08:27Z</dcterms:created>
  <dcterms:modified xsi:type="dcterms:W3CDTF">2022-04-14T07:06:53Z</dcterms:modified>
</cp:coreProperties>
</file>