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dell\Downloads\"/>
    </mc:Choice>
  </mc:AlternateContent>
  <xr:revisionPtr revIDLastSave="0" documentId="13_ncr:1_{B48C7250-E0A7-4B25-A7F8-6332C225CC4B}" xr6:coauthVersionLast="47" xr6:coauthVersionMax="47" xr10:uidLastSave="{00000000-0000-0000-0000-000000000000}"/>
  <bookViews>
    <workbookView xWindow="-110" yWindow="-110" windowWidth="19420" windowHeight="10300" xr2:uid="{B49CCBDD-0222-4E77-91FF-F4B72DEDEA76}"/>
  </bookViews>
  <sheets>
    <sheet name="Sheet1" sheetId="1" r:id="rId1"/>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16" i="1" l="1"/>
  <c r="G17" i="1"/>
  <c r="G18" i="1"/>
  <c r="G19" i="1"/>
  <c r="G15" i="1"/>
  <c r="F16" i="1"/>
  <c r="F17" i="1"/>
  <c r="F18" i="1"/>
  <c r="F19" i="1"/>
  <c r="F15" i="1"/>
  <c r="AA45" i="1"/>
  <c r="Z45" i="1"/>
  <c r="AA40" i="1"/>
  <c r="AA41" i="1"/>
  <c r="AA42" i="1"/>
  <c r="AA43" i="1"/>
  <c r="AA44" i="1"/>
  <c r="AA39" i="1"/>
  <c r="Z40" i="1"/>
  <c r="Z41" i="1"/>
  <c r="Z42" i="1"/>
  <c r="Z43" i="1"/>
  <c r="Z44" i="1"/>
  <c r="Z39" i="1"/>
  <c r="Y40" i="1"/>
  <c r="Y41" i="1"/>
  <c r="Y42" i="1"/>
  <c r="Y43" i="1"/>
  <c r="Y44" i="1"/>
  <c r="Y39" i="1"/>
  <c r="X40" i="1"/>
  <c r="X41" i="1"/>
  <c r="X42" i="1"/>
  <c r="X43" i="1"/>
  <c r="X44" i="1"/>
  <c r="X39" i="1"/>
  <c r="D20" i="1"/>
  <c r="E16" i="1" l="1"/>
  <c r="E17" i="1"/>
  <c r="E18" i="1"/>
  <c r="E19" i="1"/>
  <c r="E15" i="1"/>
  <c r="D16" i="1"/>
  <c r="D17" i="1"/>
  <c r="D18" i="1"/>
  <c r="D19" i="1"/>
  <c r="D15" i="1"/>
  <c r="D25" i="1" s="1"/>
</calcChain>
</file>

<file path=xl/sharedStrings.xml><?xml version="1.0" encoding="utf-8"?>
<sst xmlns="http://schemas.openxmlformats.org/spreadsheetml/2006/main" count="29" uniqueCount="17">
  <si>
    <t>Year</t>
  </si>
  <si>
    <t>Revenue (millions of USD)</t>
  </si>
  <si>
    <t>constant(a):</t>
  </si>
  <si>
    <t>exponent(b):</t>
  </si>
  <si>
    <t>power:(ax^b)</t>
  </si>
  <si>
    <t>exponential: (ae^(bx))</t>
  </si>
  <si>
    <t>constant:</t>
  </si>
  <si>
    <t>power(b)</t>
  </si>
  <si>
    <t>Year Number</t>
  </si>
  <si>
    <t>Revenue (million USD)</t>
  </si>
  <si>
    <t>exponent_for_cast</t>
  </si>
  <si>
    <t>power_for_cast</t>
  </si>
  <si>
    <t>percent_error_by_exp</t>
  </si>
  <si>
    <t>Percent_error_by_power</t>
  </si>
  <si>
    <t>year</t>
  </si>
  <si>
    <t>Revenue</t>
  </si>
  <si>
    <t>In 2022, Peloton’s total revenue was $3582.1 million.
Add year 6 (2022) with the revenue 3582.1 million to your table. Then add the data point to your chart.
Notice that the equations of the trendlines will update when the new data point is added. Be sure to change the coefficients of the trendlines in your spreadsheet so that you get the predictions with the new trendlines in your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</si>
</sst>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6" formatCode="_-[$$-409]* #,##0.00_ ;_-[$$-409]* \-#,##0.00\ ;_-[$$-409]* &quot;-&quot;??_ ;_-@_ "/>
    <numFmt numFmtId="168" formatCode="_-[$$-409]* #,##0_ ;_-[$$-409]* \-#,##0\ ;_-[$$-409]* &quot;-&quot;??_ ;_-@_ "/>
  </numFmts>
  <fonts count="5" x14ac:knownFonts="1">
    <font>
      <sz val="11"/>
      <color theme="1"/>
      <name val="Calibri"/>
      <family val="2"/>
      <scheme val="minor"/>
    </font>
    <font>
      <sz val="11"/>
      <color theme="1"/>
      <name val="Calibri"/>
      <family val="2"/>
      <scheme val="minor"/>
    </font>
    <font>
      <b/>
      <sz val="11"/>
      <color theme="0"/>
      <name val="Calibri"/>
      <family val="2"/>
      <scheme val="minor"/>
    </font>
    <font>
      <sz val="11"/>
      <color theme="0"/>
      <name val="Calibri"/>
      <family val="2"/>
      <scheme val="minor"/>
    </font>
    <font>
      <sz val="11"/>
      <color rgb="FF00B0F0"/>
      <name val="Calibri"/>
      <family val="2"/>
      <scheme val="minor"/>
    </font>
  </fonts>
  <fills count="4">
    <fill>
      <patternFill patternType="none"/>
    </fill>
    <fill>
      <patternFill patternType="gray125"/>
    </fill>
    <fill>
      <patternFill patternType="solid">
        <fgColor theme="8" tint="0.39997558519241921"/>
        <bgColor indexed="65"/>
      </patternFill>
    </fill>
    <fill>
      <patternFill patternType="solid">
        <fgColor theme="3"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1" fillId="2" borderId="0" applyNumberFormat="0" applyBorder="0" applyAlignment="0" applyProtection="0"/>
    <xf numFmtId="9" fontId="1" fillId="0" borderId="0" applyFont="0" applyFill="0" applyBorder="0" applyAlignment="0" applyProtection="0"/>
  </cellStyleXfs>
  <cellXfs count="19">
    <xf numFmtId="0" fontId="0" fillId="0" borderId="0" xfId="0"/>
    <xf numFmtId="0" fontId="0" fillId="0" borderId="0" xfId="0" applyAlignment="1">
      <alignment horizontal="center"/>
    </xf>
    <xf numFmtId="0" fontId="1" fillId="2" borderId="0" xfId="1" applyAlignment="1">
      <alignment horizontal="center"/>
    </xf>
    <xf numFmtId="166" fontId="0" fillId="0" borderId="0" xfId="0" applyNumberFormat="1" applyAlignment="1">
      <alignment horizontal="center"/>
    </xf>
    <xf numFmtId="0" fontId="0" fillId="0" borderId="1" xfId="0" applyBorder="1"/>
    <xf numFmtId="0" fontId="2" fillId="3" borderId="1" xfId="0" applyFont="1" applyFill="1" applyBorder="1"/>
    <xf numFmtId="0" fontId="0" fillId="0" borderId="1" xfId="0" applyFill="1" applyBorder="1"/>
    <xf numFmtId="9" fontId="0" fillId="0" borderId="1" xfId="2" applyFont="1" applyBorder="1"/>
    <xf numFmtId="9" fontId="0" fillId="0" borderId="0" xfId="0" applyNumberFormat="1"/>
    <xf numFmtId="9" fontId="0" fillId="0" borderId="1" xfId="0" applyNumberFormat="1" applyBorder="1"/>
    <xf numFmtId="0" fontId="3" fillId="3" borderId="1" xfId="0" applyFont="1" applyFill="1" applyBorder="1"/>
    <xf numFmtId="166" fontId="4" fillId="0" borderId="1" xfId="0" applyNumberFormat="1" applyFont="1" applyBorder="1" applyAlignment="1">
      <alignment horizontal="center"/>
    </xf>
    <xf numFmtId="168" fontId="0" fillId="0" borderId="0" xfId="0" applyNumberFormat="1"/>
    <xf numFmtId="1" fontId="0" fillId="0" borderId="0" xfId="0" applyNumberFormat="1"/>
    <xf numFmtId="0" fontId="0" fillId="0" borderId="0" xfId="0" applyAlignment="1">
      <alignment horizontal="left" wrapText="1"/>
    </xf>
    <xf numFmtId="0" fontId="0" fillId="0" borderId="0" xfId="0" applyAlignment="1">
      <alignment horizontal="left"/>
    </xf>
    <xf numFmtId="166" fontId="4" fillId="0" borderId="1" xfId="0" applyNumberFormat="1" applyFont="1" applyFill="1" applyBorder="1" applyAlignment="1">
      <alignment horizontal="center"/>
    </xf>
    <xf numFmtId="168" fontId="0" fillId="0" borderId="1" xfId="0" applyNumberFormat="1" applyBorder="1"/>
    <xf numFmtId="9" fontId="0" fillId="0" borderId="2" xfId="2" applyFont="1" applyFill="1" applyBorder="1"/>
  </cellXfs>
  <cellStyles count="3">
    <cellStyle name="60% - Accent5" xfId="1" builtinId="4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Year VS Revenue</a:t>
            </a:r>
          </a:p>
          <a:p>
            <a:pPr>
              <a:defRPr/>
            </a:pP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5953574721332001"/>
          <c:y val="9.6700132788940033E-2"/>
          <c:w val="0.75099458431951538"/>
          <c:h val="0.78442306172182863"/>
        </c:manualLayout>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exp"/>
            <c:dispRSqr val="0"/>
            <c:dispEq val="0"/>
          </c:trendline>
          <c:trendline>
            <c:spPr>
              <a:ln w="19050" cap="rnd">
                <a:solidFill>
                  <a:schemeClr val="accent1"/>
                </a:solidFill>
                <a:prstDash val="sysDot"/>
              </a:ln>
              <a:effectLst/>
            </c:spPr>
            <c:trendlineType val="exp"/>
            <c:dispRSqr val="0"/>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trendline>
            <c:spPr>
              <a:ln w="19050" cap="rnd">
                <a:solidFill>
                  <a:schemeClr val="accent1"/>
                </a:solidFill>
                <a:prstDash val="sysDot"/>
              </a:ln>
              <a:effectLst/>
            </c:spPr>
            <c:trendlineType val="power"/>
            <c:dispRSqr val="0"/>
            <c:dispEq val="1"/>
            <c:trendlineLbl>
              <c:layout>
                <c:manualLayout>
                  <c:x val="-0.42180293088363957"/>
                  <c:y val="-0.30891951006124235"/>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Sheet1!$B$15:$B$19</c:f>
              <c:numCache>
                <c:formatCode>General</c:formatCode>
                <c:ptCount val="5"/>
                <c:pt idx="0">
                  <c:v>1</c:v>
                </c:pt>
                <c:pt idx="1">
                  <c:v>2</c:v>
                </c:pt>
                <c:pt idx="2">
                  <c:v>3</c:v>
                </c:pt>
                <c:pt idx="3">
                  <c:v>4</c:v>
                </c:pt>
                <c:pt idx="4">
                  <c:v>5</c:v>
                </c:pt>
              </c:numCache>
            </c:numRef>
          </c:xVal>
          <c:yVal>
            <c:numRef>
              <c:f>Sheet1!$C$15:$C$19</c:f>
              <c:numCache>
                <c:formatCode>_-[$$-409]* #,##0.00_ ;_-[$$-409]* \-#,##0.00\ ;_-[$$-409]* "-"??_ ;_-@_ </c:formatCode>
                <c:ptCount val="5"/>
                <c:pt idx="0">
                  <c:v>218.6</c:v>
                </c:pt>
                <c:pt idx="1">
                  <c:v>435</c:v>
                </c:pt>
                <c:pt idx="2">
                  <c:v>915</c:v>
                </c:pt>
                <c:pt idx="3">
                  <c:v>1825.9</c:v>
                </c:pt>
                <c:pt idx="4">
                  <c:v>4021.8</c:v>
                </c:pt>
              </c:numCache>
            </c:numRef>
          </c:yVal>
          <c:smooth val="0"/>
          <c:extLst>
            <c:ext xmlns:c16="http://schemas.microsoft.com/office/drawing/2014/chart" uri="{C3380CC4-5D6E-409C-BE32-E72D297353CC}">
              <c16:uniqueId val="{00000000-170C-40EC-8F3F-31EA0E06A5F2}"/>
            </c:ext>
          </c:extLst>
        </c:ser>
        <c:dLbls>
          <c:showLegendKey val="0"/>
          <c:showVal val="0"/>
          <c:showCatName val="0"/>
          <c:showSerName val="0"/>
          <c:showPercent val="0"/>
          <c:showBubbleSize val="0"/>
        </c:dLbls>
        <c:axId val="77421055"/>
        <c:axId val="77421535"/>
      </c:scatterChart>
      <c:valAx>
        <c:axId val="77421055"/>
        <c:scaling>
          <c:orientation val="minMax"/>
        </c:scaling>
        <c:delete val="0"/>
        <c:axPos val="b"/>
        <c:majorGridlines>
          <c:spPr>
            <a:ln w="9525" cap="flat" cmpd="sng" algn="ctr">
              <a:solidFill>
                <a:schemeClr val="tx1">
                  <a:lumMod val="15000"/>
                  <a:lumOff val="85000"/>
                </a:schemeClr>
              </a:solidFill>
              <a:round/>
            </a:ln>
            <a:effectLst/>
          </c:spPr>
        </c:majorGridlines>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421535"/>
        <c:crosses val="autoZero"/>
        <c:crossBetween val="midCat"/>
      </c:valAx>
      <c:valAx>
        <c:axId val="77421535"/>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409]* #,##0.00_ ;_-[$$-409]* \-#,##0.00\ ;_-[$$-409]* &quot;-&quot;??_ ;_-@_ "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42105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wer"/>
            <c:dispRSqr val="0"/>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trendline>
            <c:spPr>
              <a:ln w="19050" cap="rnd">
                <a:solidFill>
                  <a:schemeClr val="accent1"/>
                </a:solidFill>
                <a:prstDash val="sysDot"/>
              </a:ln>
              <a:effectLst/>
            </c:spPr>
            <c:trendlineType val="movingAvg"/>
            <c:period val="2"/>
            <c:dispRSqr val="0"/>
            <c:dispEq val="0"/>
          </c:trendline>
          <c:xVal>
            <c:numRef>
              <c:f>Sheet1!$B$15:$B$20</c:f>
              <c:numCache>
                <c:formatCode>General</c:formatCode>
                <c:ptCount val="6"/>
                <c:pt idx="0">
                  <c:v>1</c:v>
                </c:pt>
                <c:pt idx="1">
                  <c:v>2</c:v>
                </c:pt>
                <c:pt idx="2">
                  <c:v>3</c:v>
                </c:pt>
                <c:pt idx="3">
                  <c:v>4</c:v>
                </c:pt>
                <c:pt idx="4">
                  <c:v>5</c:v>
                </c:pt>
                <c:pt idx="5">
                  <c:v>6</c:v>
                </c:pt>
              </c:numCache>
            </c:numRef>
          </c:xVal>
          <c:yVal>
            <c:numRef>
              <c:f>Sheet1!$C$15:$C$20</c:f>
              <c:numCache>
                <c:formatCode>_-[$$-409]* #,##0.00_ ;_-[$$-409]* \-#,##0.00\ ;_-[$$-409]* "-"??_ ;_-@_ </c:formatCode>
                <c:ptCount val="6"/>
                <c:pt idx="0">
                  <c:v>218.6</c:v>
                </c:pt>
                <c:pt idx="1">
                  <c:v>435</c:v>
                </c:pt>
                <c:pt idx="2">
                  <c:v>915</c:v>
                </c:pt>
                <c:pt idx="3">
                  <c:v>1825.9</c:v>
                </c:pt>
                <c:pt idx="4">
                  <c:v>4021.8</c:v>
                </c:pt>
                <c:pt idx="5">
                  <c:v>3582.1</c:v>
                </c:pt>
              </c:numCache>
            </c:numRef>
          </c:yVal>
          <c:smooth val="0"/>
          <c:extLst>
            <c:ext xmlns:c16="http://schemas.microsoft.com/office/drawing/2014/chart" uri="{C3380CC4-5D6E-409C-BE32-E72D297353CC}">
              <c16:uniqueId val="{00000000-1173-420B-AA73-5674D3F7BC50}"/>
            </c:ext>
          </c:extLst>
        </c:ser>
        <c:dLbls>
          <c:showLegendKey val="0"/>
          <c:showVal val="0"/>
          <c:showCatName val="0"/>
          <c:showSerName val="0"/>
          <c:showPercent val="0"/>
          <c:showBubbleSize val="0"/>
        </c:dLbls>
        <c:axId val="72843967"/>
        <c:axId val="72844447"/>
      </c:scatterChart>
      <c:valAx>
        <c:axId val="7284396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844447"/>
        <c:crosses val="autoZero"/>
        <c:crossBetween val="midCat"/>
      </c:valAx>
      <c:valAx>
        <c:axId val="72844447"/>
        <c:scaling>
          <c:orientation val="minMax"/>
        </c:scaling>
        <c:delete val="0"/>
        <c:axPos val="l"/>
        <c:majorGridlines>
          <c:spPr>
            <a:ln w="9525" cap="flat" cmpd="sng" algn="ctr">
              <a:solidFill>
                <a:schemeClr val="tx1">
                  <a:lumMod val="15000"/>
                  <a:lumOff val="85000"/>
                </a:schemeClr>
              </a:solidFill>
              <a:round/>
            </a:ln>
            <a:effectLst/>
          </c:spPr>
        </c:majorGridlines>
        <c:numFmt formatCode="_-[$$-409]* #,##0.00_ ;_-[$$-409]* \-#,##0.00\ ;_-[$$-409]* &quot;-&quot;??_ ;_-@_ "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84396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9</xdr:col>
      <xdr:colOff>340565</xdr:colOff>
      <xdr:row>3</xdr:row>
      <xdr:rowOff>131791</xdr:rowOff>
    </xdr:from>
    <xdr:to>
      <xdr:col>19</xdr:col>
      <xdr:colOff>359434</xdr:colOff>
      <xdr:row>26</xdr:row>
      <xdr:rowOff>107829</xdr:rowOff>
    </xdr:to>
    <xdr:graphicFrame macro="">
      <xdr:nvGraphicFramePr>
        <xdr:cNvPr id="3" name="Chart 2">
          <a:extLst>
            <a:ext uri="{FF2B5EF4-FFF2-40B4-BE49-F238E27FC236}">
              <a16:creationId xmlns:a16="http://schemas.microsoft.com/office/drawing/2014/main" id="{60CE643D-6571-7409-8F69-FF3CB00B026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1316694</xdr:colOff>
      <xdr:row>32</xdr:row>
      <xdr:rowOff>40318</xdr:rowOff>
    </xdr:from>
    <xdr:to>
      <xdr:col>15</xdr:col>
      <xdr:colOff>80636</xdr:colOff>
      <xdr:row>57</xdr:row>
      <xdr:rowOff>96647</xdr:rowOff>
    </xdr:to>
    <xdr:graphicFrame macro="">
      <xdr:nvGraphicFramePr>
        <xdr:cNvPr id="5" name="Chart 4">
          <a:extLst>
            <a:ext uri="{FF2B5EF4-FFF2-40B4-BE49-F238E27FC236}">
              <a16:creationId xmlns:a16="http://schemas.microsoft.com/office/drawing/2014/main" id="{537CF7C6-8183-C7D1-A491-41EBE970DCE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586EF3-ADC8-461D-83F3-88DD2CED8F5A}">
  <dimension ref="A1:AA48"/>
  <sheetViews>
    <sheetView tabSelected="1" zoomScale="57" zoomScaleNormal="104" workbookViewId="0">
      <selection activeCell="G15" sqref="G15:G19"/>
    </sheetView>
  </sheetViews>
  <sheetFormatPr defaultRowHeight="14.5" x14ac:dyDescent="0.35"/>
  <cols>
    <col min="2" max="2" width="22.1796875" bestFit="1" customWidth="1"/>
    <col min="3" max="3" width="19.54296875" bestFit="1" customWidth="1"/>
    <col min="4" max="4" width="17.90625" bestFit="1" customWidth="1"/>
    <col min="5" max="5" width="14.08984375" bestFit="1" customWidth="1"/>
    <col min="6" max="6" width="19.90625" bestFit="1" customWidth="1"/>
    <col min="7" max="7" width="22.1796875" bestFit="1" customWidth="1"/>
    <col min="22" max="22" width="19.453125" bestFit="1" customWidth="1"/>
    <col min="23" max="23" width="22.7265625" bestFit="1" customWidth="1"/>
    <col min="24" max="24" width="18.26953125" bestFit="1" customWidth="1"/>
    <col min="25" max="25" width="19.453125" bestFit="1" customWidth="1"/>
    <col min="26" max="26" width="19.6328125" bestFit="1" customWidth="1"/>
    <col min="27" max="27" width="22" bestFit="1" customWidth="1"/>
  </cols>
  <sheetData>
    <row r="1" spans="1:8" x14ac:dyDescent="0.35">
      <c r="A1" s="2" t="s">
        <v>0</v>
      </c>
      <c r="B1" s="2" t="s">
        <v>1</v>
      </c>
      <c r="E1" s="14" t="s">
        <v>16</v>
      </c>
      <c r="F1" s="15"/>
      <c r="G1" s="15"/>
      <c r="H1" s="15"/>
    </row>
    <row r="2" spans="1:8" x14ac:dyDescent="0.35">
      <c r="A2" s="1">
        <v>2017</v>
      </c>
      <c r="B2" s="3">
        <v>218.6</v>
      </c>
      <c r="E2" s="15"/>
      <c r="F2" s="15"/>
      <c r="G2" s="15"/>
      <c r="H2" s="15"/>
    </row>
    <row r="3" spans="1:8" x14ac:dyDescent="0.35">
      <c r="A3" s="1">
        <v>2018</v>
      </c>
      <c r="B3" s="3">
        <v>435</v>
      </c>
      <c r="E3" s="15"/>
      <c r="F3" s="15"/>
      <c r="G3" s="15"/>
      <c r="H3" s="15"/>
    </row>
    <row r="4" spans="1:8" x14ac:dyDescent="0.35">
      <c r="A4" s="1">
        <v>2019</v>
      </c>
      <c r="B4" s="3">
        <v>915</v>
      </c>
      <c r="E4" s="15"/>
      <c r="F4" s="15"/>
      <c r="G4" s="15"/>
      <c r="H4" s="15"/>
    </row>
    <row r="5" spans="1:8" x14ac:dyDescent="0.35">
      <c r="A5" s="1">
        <v>2020</v>
      </c>
      <c r="B5" s="3">
        <v>1825.9</v>
      </c>
      <c r="E5" s="15"/>
      <c r="F5" s="15"/>
      <c r="G5" s="15"/>
      <c r="H5" s="15"/>
    </row>
    <row r="6" spans="1:8" x14ac:dyDescent="0.35">
      <c r="A6" s="1">
        <v>2021</v>
      </c>
      <c r="B6" s="3">
        <v>4021.8</v>
      </c>
    </row>
    <row r="7" spans="1:8" x14ac:dyDescent="0.35">
      <c r="A7" s="1">
        <v>2022</v>
      </c>
      <c r="B7" s="3">
        <v>3582.1</v>
      </c>
    </row>
    <row r="10" spans="1:8" x14ac:dyDescent="0.35">
      <c r="B10" s="5" t="s">
        <v>5</v>
      </c>
      <c r="C10" s="4"/>
      <c r="D10" s="5" t="s">
        <v>4</v>
      </c>
      <c r="E10" s="4"/>
    </row>
    <row r="11" spans="1:8" x14ac:dyDescent="0.35">
      <c r="B11" s="4" t="s">
        <v>2</v>
      </c>
      <c r="C11" s="4">
        <v>103.59</v>
      </c>
      <c r="D11" s="4" t="s">
        <v>6</v>
      </c>
      <c r="E11" s="4">
        <v>170.97</v>
      </c>
    </row>
    <row r="12" spans="1:8" x14ac:dyDescent="0.35">
      <c r="B12" s="4" t="s">
        <v>3</v>
      </c>
      <c r="C12" s="4">
        <v>0.72589999999999999</v>
      </c>
      <c r="D12" s="4" t="s">
        <v>7</v>
      </c>
      <c r="E12" s="4">
        <v>1.7511000000000001</v>
      </c>
    </row>
    <row r="14" spans="1:8" x14ac:dyDescent="0.35">
      <c r="B14" s="10" t="s">
        <v>8</v>
      </c>
      <c r="C14" s="10" t="s">
        <v>9</v>
      </c>
      <c r="D14" s="10" t="s">
        <v>10</v>
      </c>
      <c r="E14" s="10" t="s">
        <v>11</v>
      </c>
      <c r="F14" s="10" t="s">
        <v>12</v>
      </c>
      <c r="G14" s="10" t="s">
        <v>13</v>
      </c>
    </row>
    <row r="15" spans="1:8" x14ac:dyDescent="0.35">
      <c r="B15" s="4">
        <v>1</v>
      </c>
      <c r="C15" s="11">
        <v>218.6</v>
      </c>
      <c r="D15" s="4">
        <f>$C$11*EXP($C$12*B15)</f>
        <v>214.07807824032759</v>
      </c>
      <c r="E15" s="4">
        <f>$E$11*B15^$E$12</f>
        <v>170.97</v>
      </c>
      <c r="F15" s="7">
        <f>ABS(D15-C15)/C15</f>
        <v>2.0685826896946063E-2</v>
      </c>
      <c r="G15" s="7">
        <f>ABS(C15-E15)/C15</f>
        <v>0.2178865507776761</v>
      </c>
    </row>
    <row r="16" spans="1:8" x14ac:dyDescent="0.35">
      <c r="B16" s="4">
        <v>2</v>
      </c>
      <c r="C16" s="11">
        <v>435</v>
      </c>
      <c r="D16" s="4">
        <f t="shared" ref="D16:D20" si="0">$C$11*EXP($C$12*B16)</f>
        <v>442.41165733248204</v>
      </c>
      <c r="E16" s="4">
        <f t="shared" ref="E16:E19" si="1">$E$11*B16^$E$12</f>
        <v>575.51087833709835</v>
      </c>
      <c r="F16" s="7">
        <f t="shared" ref="F16:F19" si="2">ABS(D16-C16)/C16</f>
        <v>1.7038292718349508E-2</v>
      </c>
      <c r="G16" s="7">
        <f t="shared" ref="G16:G19" si="3">ABS(C16-E16)/C16</f>
        <v>0.32301351341861689</v>
      </c>
    </row>
    <row r="17" spans="2:7" x14ac:dyDescent="0.35">
      <c r="B17" s="4">
        <v>3</v>
      </c>
      <c r="C17" s="11">
        <v>915</v>
      </c>
      <c r="D17" s="4">
        <f t="shared" si="0"/>
        <v>914.28359294194479</v>
      </c>
      <c r="E17" s="4">
        <f t="shared" si="1"/>
        <v>1170.5957441095538</v>
      </c>
      <c r="F17" s="7">
        <f t="shared" si="2"/>
        <v>7.8295853339367281E-4</v>
      </c>
      <c r="G17" s="7">
        <f t="shared" si="3"/>
        <v>0.2793396110486927</v>
      </c>
    </row>
    <row r="18" spans="2:7" x14ac:dyDescent="0.35">
      <c r="B18" s="4">
        <v>4</v>
      </c>
      <c r="C18" s="11">
        <v>1825.9</v>
      </c>
      <c r="D18" s="4">
        <f t="shared" si="0"/>
        <v>1889.449508096086</v>
      </c>
      <c r="E18" s="4">
        <f t="shared" si="1"/>
        <v>1937.2566595562869</v>
      </c>
      <c r="F18" s="7">
        <f t="shared" si="2"/>
        <v>3.4804484416499207E-2</v>
      </c>
      <c r="G18" s="7">
        <f t="shared" si="3"/>
        <v>6.0987271787220979E-2</v>
      </c>
    </row>
    <row r="19" spans="2:7" x14ac:dyDescent="0.35">
      <c r="B19" s="4">
        <v>5</v>
      </c>
      <c r="C19" s="11">
        <v>4021.8</v>
      </c>
      <c r="D19" s="4">
        <f t="shared" si="0"/>
        <v>3904.7178262896268</v>
      </c>
      <c r="E19" s="4">
        <f t="shared" si="1"/>
        <v>2863.4281246022297</v>
      </c>
      <c r="F19" s="7">
        <f t="shared" si="2"/>
        <v>2.9111883661637413E-2</v>
      </c>
      <c r="G19" s="7">
        <f t="shared" si="3"/>
        <v>0.28802324217956399</v>
      </c>
    </row>
    <row r="20" spans="2:7" x14ac:dyDescent="0.35">
      <c r="B20" s="6">
        <v>6</v>
      </c>
      <c r="C20" s="16">
        <v>3582.1</v>
      </c>
      <c r="D20" s="6">
        <f t="shared" si="0"/>
        <v>8069.4515718006751</v>
      </c>
      <c r="E20" s="4"/>
      <c r="F20" s="9"/>
      <c r="G20" s="9"/>
    </row>
    <row r="24" spans="2:7" x14ac:dyDescent="0.35">
      <c r="C24" t="s">
        <v>14</v>
      </c>
      <c r="D24" t="s">
        <v>15</v>
      </c>
    </row>
    <row r="25" spans="2:7" x14ac:dyDescent="0.35">
      <c r="C25" s="12"/>
      <c r="D25" s="12">
        <f>D15</f>
        <v>214.07807824032759</v>
      </c>
    </row>
    <row r="26" spans="2:7" x14ac:dyDescent="0.35">
      <c r="B26">
        <v>2017</v>
      </c>
      <c r="C26" s="13">
        <v>1</v>
      </c>
      <c r="D26" s="12">
        <f t="dataTable" ref="D26:D48" dt2D="0" dtr="0" r1="B15"/>
        <v>214.07807824032759</v>
      </c>
    </row>
    <row r="27" spans="2:7" x14ac:dyDescent="0.35">
      <c r="B27">
        <v>2018</v>
      </c>
      <c r="C27" s="13">
        <v>2</v>
      </c>
      <c r="D27" s="12">
        <v>442.41165733248204</v>
      </c>
    </row>
    <row r="28" spans="2:7" x14ac:dyDescent="0.35">
      <c r="B28">
        <v>2019</v>
      </c>
      <c r="C28" s="13">
        <v>3</v>
      </c>
      <c r="D28" s="12">
        <v>914.28359294194479</v>
      </c>
    </row>
    <row r="29" spans="2:7" x14ac:dyDescent="0.35">
      <c r="B29">
        <v>2020</v>
      </c>
      <c r="C29" s="13">
        <v>4</v>
      </c>
      <c r="D29" s="12">
        <v>1889.449508096086</v>
      </c>
    </row>
    <row r="30" spans="2:7" x14ac:dyDescent="0.35">
      <c r="B30">
        <v>2021</v>
      </c>
      <c r="C30" s="13">
        <v>5</v>
      </c>
      <c r="D30" s="12">
        <v>3904.7178262896268</v>
      </c>
    </row>
    <row r="31" spans="2:7" x14ac:dyDescent="0.35">
      <c r="B31">
        <v>2022</v>
      </c>
      <c r="C31" s="13">
        <v>6</v>
      </c>
      <c r="D31" s="12">
        <v>8069.4515718006751</v>
      </c>
    </row>
    <row r="32" spans="2:7" x14ac:dyDescent="0.35">
      <c r="B32">
        <v>2023</v>
      </c>
      <c r="C32" s="13">
        <v>7</v>
      </c>
      <c r="D32" s="12">
        <v>16676.24949265836</v>
      </c>
    </row>
    <row r="33" spans="3:27" x14ac:dyDescent="0.35">
      <c r="C33" s="13">
        <v>8</v>
      </c>
      <c r="D33" s="12">
        <v>34462.9736812872</v>
      </c>
      <c r="V33" s="5" t="s">
        <v>5</v>
      </c>
      <c r="W33" s="4"/>
      <c r="X33" s="5" t="s">
        <v>4</v>
      </c>
      <c r="Y33" s="4"/>
    </row>
    <row r="34" spans="3:27" x14ac:dyDescent="0.35">
      <c r="C34" s="13">
        <v>9</v>
      </c>
      <c r="D34" s="12">
        <v>71220.843480422365</v>
      </c>
      <c r="V34" s="4" t="s">
        <v>2</v>
      </c>
      <c r="W34" s="4">
        <v>135.80000000000001</v>
      </c>
      <c r="X34" s="4" t="s">
        <v>6</v>
      </c>
      <c r="Y34" s="4">
        <v>173.94</v>
      </c>
    </row>
    <row r="35" spans="3:27" x14ac:dyDescent="0.35">
      <c r="C35" s="13">
        <v>10</v>
      </c>
      <c r="D35" s="12">
        <v>147184.29677520983</v>
      </c>
      <c r="V35" s="4" t="s">
        <v>3</v>
      </c>
      <c r="W35" s="4">
        <v>0.6099</v>
      </c>
      <c r="X35" s="4" t="s">
        <v>7</v>
      </c>
      <c r="Y35" s="4">
        <v>1.7209000000000001</v>
      </c>
    </row>
    <row r="36" spans="3:27" x14ac:dyDescent="0.35">
      <c r="C36" s="13">
        <v>11</v>
      </c>
      <c r="D36" s="12">
        <v>304169.62448876281</v>
      </c>
    </row>
    <row r="37" spans="3:27" x14ac:dyDescent="0.35">
      <c r="C37" s="13">
        <v>12</v>
      </c>
      <c r="D37" s="12">
        <v>628593.96340994688</v>
      </c>
    </row>
    <row r="38" spans="3:27" x14ac:dyDescent="0.35">
      <c r="C38" s="13">
        <v>13</v>
      </c>
      <c r="D38" s="12">
        <v>1299046.1210567851</v>
      </c>
      <c r="V38" s="10" t="s">
        <v>8</v>
      </c>
      <c r="W38" s="10" t="s">
        <v>9</v>
      </c>
      <c r="X38" s="10" t="s">
        <v>10</v>
      </c>
      <c r="Y38" s="10" t="s">
        <v>11</v>
      </c>
      <c r="Z38" s="10" t="s">
        <v>12</v>
      </c>
      <c r="AA38" s="10" t="s">
        <v>13</v>
      </c>
    </row>
    <row r="39" spans="3:27" x14ac:dyDescent="0.35">
      <c r="C39" s="13">
        <v>14</v>
      </c>
      <c r="D39" s="12">
        <v>2684595.9758797982</v>
      </c>
      <c r="V39" s="4">
        <v>1</v>
      </c>
      <c r="W39" s="11">
        <v>218.6</v>
      </c>
      <c r="X39" s="17">
        <f>$W$34*EXP($W$35*V39)</f>
        <v>249.9055921457622</v>
      </c>
      <c r="Y39" s="17">
        <f>$Y$34*V39^$Y$35</f>
        <v>173.94</v>
      </c>
      <c r="Z39" s="7">
        <f>ABS(W39-X39)/X39</f>
        <v>0.12526967434767375</v>
      </c>
      <c r="AA39" s="7">
        <f>ABS(W39-Y39)/Y39</f>
        <v>0.25675520294354376</v>
      </c>
    </row>
    <row r="40" spans="3:27" x14ac:dyDescent="0.35">
      <c r="C40" s="13">
        <v>15</v>
      </c>
      <c r="D40" s="12">
        <v>5547959.7197419116</v>
      </c>
      <c r="V40" s="4">
        <v>2</v>
      </c>
      <c r="W40" s="11">
        <v>435</v>
      </c>
      <c r="X40" s="17">
        <f t="shared" ref="X40:X44" si="4">$W$34*EXP($W$35*V40)</f>
        <v>459.88810740592078</v>
      </c>
      <c r="Y40" s="17">
        <f t="shared" ref="Y40:Y44" si="5">$Y$34*V40^$Y$35</f>
        <v>573.3792672273787</v>
      </c>
      <c r="Z40" s="7">
        <f t="shared" ref="Z40:Z44" si="6">ABS(W40-X40)/X40</f>
        <v>5.4117745175683053E-2</v>
      </c>
      <c r="AA40" s="7">
        <f t="shared" ref="AA40:AA44" si="7">ABS(W40-Y40)/Y40</f>
        <v>0.24133985153757428</v>
      </c>
    </row>
    <row r="41" spans="3:27" x14ac:dyDescent="0.35">
      <c r="C41" s="13">
        <v>16</v>
      </c>
      <c r="D41" s="12">
        <v>11465359.155875025</v>
      </c>
      <c r="V41" s="4">
        <v>3</v>
      </c>
      <c r="W41" s="11">
        <v>915</v>
      </c>
      <c r="X41" s="17">
        <f t="shared" si="4"/>
        <v>846.30787777666035</v>
      </c>
      <c r="Y41" s="17">
        <f t="shared" si="5"/>
        <v>1152.0661940645791</v>
      </c>
      <c r="Z41" s="7">
        <f t="shared" si="6"/>
        <v>8.1166823595924767E-2</v>
      </c>
      <c r="AA41" s="7">
        <f t="shared" si="7"/>
        <v>0.20577480294616679</v>
      </c>
    </row>
    <row r="42" spans="3:27" x14ac:dyDescent="0.35">
      <c r="C42" s="13">
        <v>17</v>
      </c>
      <c r="D42" s="12">
        <v>23694198.807074703</v>
      </c>
      <c r="V42" s="4">
        <v>4</v>
      </c>
      <c r="W42" s="11">
        <v>1825.9</v>
      </c>
      <c r="X42" s="17">
        <f t="shared" si="4"/>
        <v>1557.415841924887</v>
      </c>
      <c r="Y42" s="17">
        <f t="shared" si="5"/>
        <v>1890.0987931827399</v>
      </c>
      <c r="Z42" s="7">
        <f t="shared" si="6"/>
        <v>0.17239079688779863</v>
      </c>
      <c r="AA42" s="7">
        <f t="shared" si="7"/>
        <v>3.3965839994339851E-2</v>
      </c>
    </row>
    <row r="43" spans="3:27" x14ac:dyDescent="0.35">
      <c r="C43" s="13">
        <v>18</v>
      </c>
      <c r="D43" s="12">
        <v>48966198.919420987</v>
      </c>
      <c r="V43" s="4">
        <v>5</v>
      </c>
      <c r="W43" s="11">
        <v>4021.8</v>
      </c>
      <c r="X43" s="17">
        <f t="shared" si="4"/>
        <v>2866.0303990679654</v>
      </c>
      <c r="Y43" s="17">
        <f t="shared" si="5"/>
        <v>2774.9613986002573</v>
      </c>
      <c r="Z43" s="7">
        <f t="shared" si="6"/>
        <v>0.40326494837873728</v>
      </c>
      <c r="AA43" s="7">
        <f t="shared" si="7"/>
        <v>0.44931745790362043</v>
      </c>
    </row>
    <row r="44" spans="3:27" x14ac:dyDescent="0.35">
      <c r="C44" s="13">
        <v>19</v>
      </c>
      <c r="D44" s="12">
        <v>101193066.54506461</v>
      </c>
      <c r="V44" s="6">
        <v>6</v>
      </c>
      <c r="W44" s="16">
        <v>3582.1</v>
      </c>
      <c r="X44" s="17">
        <f t="shared" si="4"/>
        <v>5274.2048894464997</v>
      </c>
      <c r="Y44" s="17">
        <f t="shared" si="5"/>
        <v>3797.6938608151286</v>
      </c>
      <c r="Z44" s="7">
        <f t="shared" si="6"/>
        <v>0.32082653687427704</v>
      </c>
      <c r="AA44" s="7">
        <f t="shared" si="7"/>
        <v>5.6769678841056999E-2</v>
      </c>
    </row>
    <row r="45" spans="3:27" x14ac:dyDescent="0.35">
      <c r="C45" s="13">
        <v>20</v>
      </c>
      <c r="D45" s="12">
        <v>209124599.06567279</v>
      </c>
      <c r="Z45" s="8">
        <f>AVERAGE(Z39:Z44)</f>
        <v>0.1928394208766824</v>
      </c>
      <c r="AA45" s="18">
        <f>AVERAGE(AA39:AA44)</f>
        <v>0.20732047236105033</v>
      </c>
    </row>
    <row r="46" spans="3:27" x14ac:dyDescent="0.35">
      <c r="C46" s="13">
        <v>21</v>
      </c>
      <c r="D46" s="12">
        <v>432174845.84185928</v>
      </c>
    </row>
    <row r="47" spans="3:27" x14ac:dyDescent="0.35">
      <c r="C47" s="13">
        <v>22</v>
      </c>
      <c r="D47" s="12">
        <v>893128298.69326186</v>
      </c>
    </row>
    <row r="48" spans="3:27" x14ac:dyDescent="0.35">
      <c r="C48" s="13">
        <v>23</v>
      </c>
      <c r="D48" s="12">
        <v>1845730184.4416125</v>
      </c>
    </row>
  </sheetData>
  <mergeCells count="1">
    <mergeCell ref="E1:H5"/>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Yve Lepkowski</dc:creator>
  <cp:lastModifiedBy>Gaurav Singh</cp:lastModifiedBy>
  <dcterms:created xsi:type="dcterms:W3CDTF">2022-10-17T16:01:42Z</dcterms:created>
  <dcterms:modified xsi:type="dcterms:W3CDTF">2024-06-02T20:51:25Z</dcterms:modified>
</cp:coreProperties>
</file>