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Python\excel\bussiness_development_course\"/>
    </mc:Choice>
  </mc:AlternateContent>
  <xr:revisionPtr revIDLastSave="0" documentId="8_{9F9E388B-2B8D-42B9-8D2F-AEA554DCFCAB}" xr6:coauthVersionLast="47" xr6:coauthVersionMax="47" xr10:uidLastSave="{00000000-0000-0000-0000-000000000000}"/>
  <bookViews>
    <workbookView xWindow="-110" yWindow="-110" windowWidth="19420" windowHeight="10300" xr2:uid="{B08C4E93-CDE2-473A-8F02-90F5DFE6015E}"/>
  </bookViews>
  <sheets>
    <sheet name="Sheet1" sheetId="1" r:id="rId1"/>
  </sheets>
  <definedNames>
    <definedName name="solver_adj" localSheetId="0" hidden="1">Sheet1!$C$7:$D$7</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Sheet1!$E$17</definedName>
    <definedName name="solver_lhs2" localSheetId="0" hidden="1">Sheet1!$E$18</definedName>
    <definedName name="solver_lhs3" localSheetId="0" hidden="1">Sheet1!$E$19</definedName>
    <definedName name="solver_lhs4" localSheetId="0" hidden="1">Sheet1!$E$20</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nwt" localSheetId="0" hidden="1">1</definedName>
    <definedName name="solver_opt" localSheetId="0" hidden="1">Sheet1!$C$9</definedName>
    <definedName name="solver_pre" localSheetId="0" hidden="1">0.000001</definedName>
    <definedName name="solver_rbv" localSheetId="0" hidden="1">1</definedName>
    <definedName name="solver_rel1" localSheetId="0" hidden="1">1</definedName>
    <definedName name="solver_rel2" localSheetId="0" hidden="1">3</definedName>
    <definedName name="solver_rel3" localSheetId="0" hidden="1">3</definedName>
    <definedName name="solver_rel4" localSheetId="0" hidden="1">3</definedName>
    <definedName name="solver_rhs1" localSheetId="0" hidden="1">Sheet1!$G$17</definedName>
    <definedName name="solver_rhs2" localSheetId="0" hidden="1">Sheet1!$G$18</definedName>
    <definedName name="solver_rhs3" localSheetId="0" hidden="1">Sheet1!$G$19</definedName>
    <definedName name="solver_rhs4" localSheetId="0" hidden="1">Sheet1!$G$20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7" i="1" l="1"/>
  <c r="E18" i="1"/>
  <c r="E19" i="1"/>
  <c r="E20" i="1"/>
  <c r="C9" i="1"/>
  <c r="XFD1048550" i="1"/>
  <c r="XFD1048551" i="1"/>
  <c r="XFD1048552" i="1"/>
  <c r="XFD1048553" i="1"/>
  <c r="XFD1048554" i="1"/>
  <c r="XFD1048555" i="1"/>
  <c r="XFD1048556" i="1"/>
  <c r="XFD1048557" i="1"/>
  <c r="XFD1048558" i="1"/>
  <c r="XFD1048559" i="1"/>
  <c r="XFD1048560" i="1"/>
  <c r="XFD1048561" i="1"/>
  <c r="XFD1048562" i="1"/>
  <c r="XFD1048563" i="1"/>
  <c r="XFD1048564" i="1"/>
  <c r="XFD1048565" i="1"/>
  <c r="XFD1048566" i="1"/>
  <c r="XFD1048567" i="1"/>
  <c r="XFD1048568" i="1"/>
  <c r="XFD1048569" i="1"/>
  <c r="XFD1048570" i="1"/>
  <c r="XFD1048571" i="1"/>
  <c r="XFD1048572" i="1"/>
  <c r="XFD1048573" i="1"/>
  <c r="XFD1048574" i="1"/>
  <c r="XFD1048575" i="1"/>
</calcChain>
</file>

<file path=xl/sharedStrings.xml><?xml version="1.0" encoding="utf-8"?>
<sst xmlns="http://schemas.openxmlformats.org/spreadsheetml/2006/main" count="18" uniqueCount="16">
  <si>
    <t>Campaign Marketing</t>
  </si>
  <si>
    <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How many ads of each type should be used?
How many people will be reached?</t>
  </si>
  <si>
    <t>Variables</t>
  </si>
  <si>
    <t>No. of Radio ads</t>
  </si>
  <si>
    <t>No. of TV adds</t>
  </si>
  <si>
    <t>Population reached</t>
  </si>
  <si>
    <t>constrain Table</t>
  </si>
  <si>
    <t>budeget</t>
  </si>
  <si>
    <t>At least 10 radio</t>
  </si>
  <si>
    <t>At least 10 TV</t>
  </si>
  <si>
    <t>R&gt;=TV</t>
  </si>
  <si>
    <t>LHS</t>
  </si>
  <si>
    <t>Sign</t>
  </si>
  <si>
    <t>RHS</t>
  </si>
  <si>
    <t>&lt;=</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</si>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</sst>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1" fillId="0" borderId="1" xfId="1" applyFont="1" applyAlignment="1">
      <alignment horizontal="center"/>
    </xf>
    <xf numFmtId="0" fontId="2" fillId="0" borderId="0" xfId="0" applyFont="1" applyAlignment="1">
      <alignment horizontal="left" wrapText="1"/>
    </xf>
    <xf numFmtId="0" fontId="2" fillId="0" borderId="0" xfId="0" applyFont="1" applyAlignment="1">
      <alignment horizontal="left"/>
    </xf>
    <xf numFmtId="0" fontId="0" fillId="2" borderId="0" xfId="0" applyFill="1"/>
    <xf numFmtId="0" fontId="0" fillId="3" borderId="0" xfId="0" applyFill="1"/>
    <xf numFmtId="0" fontId="0" fillId="0" borderId="2" xfId="0"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 dockstate="right" visibility="0" width="525" row="5">
    <wetp:webextensionref xmlns:r="http://schemas.openxmlformats.org/officeDocument/2006/relationships" r:id="rId2"/>
  </wetp:taskpane>
  <wetp:taskpane dockstate="right" visibility="0" width="525" row="6">
    <wetp:webextensionref xmlns:r="http://schemas.openxmlformats.org/officeDocument/2006/relationships" r:id="rId3"/>
  </wetp:taskpane>
</wetp:taskpanes>
</file>

<file path=xl/webextensions/webextension1.xml><?xml version="1.0" encoding="utf-8"?>
<we:webextension xmlns:we="http://schemas.microsoft.com/office/webextensions/webextension/2010/11" id="{36F741E1-84A1-477E-B258-9EFCB3C99C93}">
  <we:reference id="wa200004179" version="2024.1.0.0" store="en-US" storeType="OMEX"/>
  <we:alternateReferences>
    <we:reference id="WA200004179" version="2024.1.0.0" store="WA200004179" storeType="OMEX"/>
  </we:alternateReferences>
  <we:properties>
    <we:property name="arcgis-connection" value="&quot;{\&quot;portalUrl\&quot;:\&quot;https://www.arcgis.com\&quot;}&quot;"/>
    <we:property name="Office.AutoShowTaskpaneWithDocument" value="true"/>
    <we:property name="app-config" value="&quot;{\&quot;map\&quot;:{\&quot;webmap\&quot;:{\&quot;is3d\&quot;:false,\&quot;itemData\&quot;:{\&quot;operationalLayers\&quot;:[],\&quot;tables\&quot;:[],\&quot;baseMap\&quot;:{\&quot;baseMapLayers\&quot;:[{\&quot;id\&quot;:\&quot;World_Hillshade_1081\&quot;,\&quot;opacity\&quot;:1,\&quot;title\&quot;:\&quot;World_Hillshade\&quot;,\&quot;url\&quot;:\&quot;https://services.arcgisonline.com/arcgis/rest/services/Elevation/World_Hillshade/MapServer\&quot;,\&quot;visibility\&quot;:true,\&quot;layerType\&quot;:\&quot;ArcGISTiledMapServiceLayer\&quot;},{\&quot;id\&quot;:\&quot;VectorTile_2365\&quot;,\&quot;opacity\&quot;:1,\&quot;title\&quot;:\&quot;World Topographic Map - India\&quot;,\&quot;visibility\&quot;:true,\&quot;layerType\&quot;:\&quot;VectorTileLayer\&quot;,\&quot;styleUrl\&quot;:\&quot;https://cdn.arcgis.com/sharing/rest/content/items/3731ffe6b1b64168b9c3a4381698afee/resources/styles/root.json\&quot;}],\&quot;title\&quot;:\&quot;Topographic\&quot;},\&quot;version\&quot;:\&quot;2.26\&quot;,\&quot;authoringApp\&quot;:\&quot;ArcGIS for Excel\&quot;,\&quot;initialState\&quot;:{\&quot;viewpoint\&quot;:{\&quot;targetGeometry\&quot;:{\&quot;spatialReference\&quot;:{\&quot;latestWkid\&quot;:3857,\&quot;wkid\&quot;:102100},\&quot;xmin\&quot;:-2895320.750178989,\&quot;ymin\&quot;:-14851567.165077984,\&quot;xmax\&quot;:22621193.78008499,\&quot;ymax\&quot;:17552840.85801799}}}}},\&quot;webmapExtensions\&quot;:{}}}&quot;"/>
  </we:properties>
  <we:bindings/>
  <we:snapshot xmlns:r="http://schemas.openxmlformats.org/officeDocument/2006/relationships"/>
  <we:extLst>
    <a:ext xmlns:a="http://schemas.openxmlformats.org/drawingml/2006/main" uri="{7C84B067-C214-45C3-A712-C9D94CD141B2}">
      <we:customFunctionIdList>
        <we:customFunctionIds>_xldudf_ARCGIS_REVERSEGEOCODE</we:customFunctionIds>
        <we:customFunctionIds>_xldudf_ARCGIS_GEOCODE</we:customFunctionIds>
        <we:customFunctionIds>_xldudf_ARCGIS_ENRICHBYPOINT</we:customFunctionIds>
        <we:customFunctionIds>_xldudf_ARCGIS_ENRICHBYGEOGRAPHY</we:customFunctionIds>
        <we:customFunctionIds>_xldudf_ARCGIS_ENRICHBYADDRESS</we:customFunctionIds>
        <we:customFunctionIds>_xldudf_ARCGIS_FINDROUTEBYCOORDINATES</we:customFunctionIds>
        <we:customFunctionIds>_xldudf_ARCGIS_FINDROUTEBYADDRESS</we:customFunctionIds>
        <we:customFunctionIds>_xldudf_ARCGIS_SUGGESTADDRESS</we:customFunctionIds>
        <we:customFunctionIds>_xldudf_ARCGIS_LISTGEOGRAPHIES</we:customFunctionIds>
        <we:customFunctionIds>_xldudf_ARCGIS_LISTDATACOLLECTIONS</we:customFunctionIds>
        <we:customFunctionIds>_xldudf_ARCGIS_LISTTRAVELMODES</we:customFunctionIds>
        <we:customFunctionIds>_xldudf_ARCGIS_ADDHEADERS</we:customFunctionIds>
      </we:customFunctionIdList>
    </a:ext>
    <a:ext xmlns:a="http://schemas.openxmlformats.org/drawingml/2006/main" uri="{0858819E-0033-43BF-8937-05EC82904868}">
      <we:backgroundApp state="1" runtimeId="Esri.TaskPane.Url"/>
    </a:ext>
  </we:extLst>
</we:webextension>
</file>

<file path=xl/webextensions/webextension2.xml><?xml version="1.0" encoding="utf-8"?>
<we:webextension xmlns:we="http://schemas.microsoft.com/office/webextensions/webextension/2010/11" id="{B3B5884E-3391-4141-842F-A19C5C4EE1F7}">
  <we:reference id="wa200000018" version="24.0.0.0" store="en-US" storeType="OMEX"/>
  <we:alternateReferences>
    <we:reference id="wa200000018" version="24.0.0.0" store="WA200000018"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PsiVary</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PsiSixSigma</we:customFunctionIds>
        <we:customFunctionIds>PsiTSSync</we:customFunctionIds>
        <we:customFunctionIds>PsiConvergence</we:customFunctionIds>
        <we:customFunctionIds>PsiIsDate</we:customFunctionIds>
        <we:customFunctionIds>PsiIsDiscrete</we:customFunctionIds>
        <we:customFunctionIds>PsiLibrary</we:customFunctionIds>
        <we:customFunctionIds>PsiFitInfo</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s>PsiModelDesc</we:customFunctionIds>
        <we:customFunctionIds>PsiCorrectCorrmat</we:customFunctionIds>
        <we:customFunctionIds>PsiStatic</we:customFunctionIds>
        <we:customFunctionIds>PsiMakeInput</we:customFunctionIds>
        <we:customFunctionIds>PsiSimulationInfo</we:customFunctionIds>
      </we:customFunctionIdList>
    </a:ext>
  </we:extLst>
</we:webextension>
</file>

<file path=xl/webextensions/webextension3.xml><?xml version="1.0" encoding="utf-8"?>
<we:webextension xmlns:we="http://schemas.microsoft.com/office/webextensions/webextension/2010/11" id="{32DF34D7-6667-4A0E-BB99-37DA3F082F64}">
  <we:reference id="wa104100404" version="3.0.0.1" store="en-US" storeType="OMEX"/>
  <we:alternateReferences>
    <we:reference id="WA104100404" version="3.0.0.1" store="WA104100404" storeType="OMEX"/>
  </we:alternateReferences>
  <we:properties>
    <we:property name="UniqueID" value="&quot;20245101717964640568&quot;"/>
    <we:property name="ZwkEHBxkQxwBLA==" value="&quot;&quot;"/>
    <we:property name="ZwkEHBxkQyAMKjQNKm9VG1M=" value="&quot;czMm&quot;"/>
    <we:property name="ZwkEHBxkQx4CPg8BNg==" value="&quot;BQ==&quot;"/>
    <we:property name="ZwkEHBxkQyAMKjQNKm9eEFM=" value="&quot;BQ==&quot;"/>
    <we:property name="ZwkEHBxkQyAMKjQNKm9AB1E=" value="&quot;BE9RSVhlUmI=&quot;"/>
    <we:property name="ZwkEHBxkQyAMKjQNKm9DFlg=" value="&quot;BQ==&quot;"/>
    <we:property name="ZwkEHBxkQyAMKjQNKm9CGUw=" value="&quot;BA==&quot;"/>
    <we:property name="ZwkEHBxkQyAMKjQNKm9EGlg=" value="&quot;BE9RSA==&quot;"/>
    <we:property name="ZwkEHBxkQyAMKjQNKm9TA1M=" value="&quot;BE9RSVhk&quot;"/>
    <we:property name="ZwkEHBxkQyAMKjQNKm9dBlg=" value="&quot;BA==&quot;"/>
    <we:property name="ZwkEHBxkQyAMKjQNKm9DBk4=" value="&quot;BVFR&quot;"/>
    <we:property name="ZwkEHBxkQyAMKjQNKm9CBlA=" value="&quot;BA==&quot;"/>
    <we:property name="ZwkEHBxkQyAMKjQNKm9dB0A=" value="&quot;BE9RTl0=&quot;"/>
    <we:property name="ZwkEHBxkQyAMKjQNKm9dG10=" value="&quot;B1E=&quot;"/>
    <we:property name="ZwkEHBxkQyAMKjQNKm9CF0I=" value="&quot;BQ==&quot;"/>
    <we:property name="ZwkEHBxkQyAMKjQNKm9eAUY=" value="&quot;Bg==&quot;"/>
    <we:property name="ZwkEHBxkQyAMKjQNKm9RFlc=" value="&quot;BE9RSVk=&quot;"/>
    <we:property name="ZwkEHBxkQyAMKjQNKm9CEEc=" value="&quot;AQ==&quot;"/>
    <we:property name="ZwkEHBxkQyAMKjQNKm9RB0c=" value="&quot;BQ==&quot;"/>
    <we:property name="ZwkEHBxkQyAMKjQNKm9DAVU=" value="&quot;BA==&quot;"/>
    <we:property name="ZwkEHBxkQyAMKjQNKm9dEEA=" value="&quot;Bg==&quot;"/>
    <we:property name="ZwkEHBxkQyAMKjQNKm9DGlc=" value="&quot;BA==&quot;"/>
    <we:property name="ZwkEHBxkQyAMKjQNKm9cBUA=" value="&quot;BA==&quot;"/>
    <we:property name="ZwkEHBxkQyAMKjQNKm9cBUQ=" value="&quot;BA==&quot;"/>
    <we:property name="ZwkEHBxkQyAMKjQNKm9XFEQ=" value="&quot;BE9RSVhlUmI=&quot;"/>
    <we:property name="ZwkEHBxkQyAMKjQNKm9ZBUc=" value="&quot;BE9YQA==&quot;"/>
    <we:property name="ZwkEHBxkQyAMKjQNKm9WEFU=" value="&quot;BE9RSVhlUmI=&quot;"/>
    <we:property name="ZwkEHBxkQyAMKjQNKm9ZBV0=" value="&quot;BQ==&quot;"/>
    <we:property name="ZwkEHBxkQyAMKjQNKm9ZBVA=" value="&quot;Bw==&quot;"/>
  </we:properties>
  <we:bindings>
    <we:binding id="refEdit" type="matrix" appref="{7AB8AF6E-8F47-490E-B46B-E1C09B1C6EC1}"/>
    <we:binding id="Worker" type="matrix" appref="{7707A69B-C9EE-413D-9D67-FA0D4D5724B8}"/>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5D2C-7FB7-4F41-8E48-C64BBFD7E69D}">
  <dimension ref="A1:XFD1048575"/>
  <sheetViews>
    <sheetView tabSelected="1" zoomScale="62" workbookViewId="0">
      <selection activeCell="I12" sqref="I12"/>
    </sheetView>
  </sheetViews>
  <sheetFormatPr defaultRowHeight="14.5" x14ac:dyDescent="0.35"/>
  <cols>
    <col min="1" max="1" width="17.1796875" bestFit="1" customWidth="1"/>
    <col min="3" max="3" width="14.54296875" bestFit="1" customWidth="1"/>
    <col min="4" max="4" width="13" bestFit="1" customWidth="1"/>
  </cols>
  <sheetData>
    <row r="1" spans="1:23" ht="15" thickBot="1" x14ac:dyDescent="0.4">
      <c r="A1" s="1" t="s">
        <v>0</v>
      </c>
      <c r="B1" s="1"/>
      <c r="C1" s="1"/>
      <c r="D1" s="1"/>
      <c r="E1" s="1"/>
      <c r="F1" s="1"/>
    </row>
    <row r="2" spans="1:23" ht="15.5" thickTop="1" thickBot="1" x14ac:dyDescent="0.4">
      <c r="A2" s="1"/>
      <c r="B2" s="1"/>
      <c r="C2" s="1"/>
      <c r="D2" s="1"/>
      <c r="E2" s="1"/>
      <c r="F2" s="1"/>
      <c r="L2" s="2" t="s">
        <v>1</v>
      </c>
      <c r="M2" s="3"/>
      <c r="N2" s="3"/>
      <c r="O2" s="3"/>
      <c r="P2" s="3"/>
      <c r="Q2" s="3"/>
      <c r="R2" s="3"/>
      <c r="S2" s="3"/>
      <c r="T2" s="3"/>
      <c r="U2" s="3"/>
      <c r="V2" s="3"/>
      <c r="W2" s="3"/>
    </row>
    <row r="3" spans="1:23" ht="15.5" thickTop="1" thickBot="1" x14ac:dyDescent="0.4">
      <c r="A3" s="1"/>
      <c r="B3" s="1"/>
      <c r="C3" s="1"/>
      <c r="D3" s="1"/>
      <c r="E3" s="1"/>
      <c r="F3" s="1"/>
      <c r="L3" s="3"/>
      <c r="M3" s="3"/>
      <c r="N3" s="3"/>
      <c r="O3" s="3"/>
      <c r="P3" s="3"/>
      <c r="Q3" s="3"/>
      <c r="R3" s="3"/>
      <c r="S3" s="3"/>
      <c r="T3" s="3"/>
      <c r="U3" s="3"/>
      <c r="V3" s="3"/>
      <c r="W3" s="3"/>
    </row>
    <row r="4" spans="1:23" ht="15" thickTop="1" x14ac:dyDescent="0.35">
      <c r="L4" s="3"/>
      <c r="M4" s="3"/>
      <c r="N4" s="3"/>
      <c r="O4" s="3"/>
      <c r="P4" s="3"/>
      <c r="Q4" s="3"/>
      <c r="R4" s="3"/>
      <c r="S4" s="3"/>
      <c r="T4" s="3"/>
      <c r="U4" s="3"/>
      <c r="V4" s="3"/>
      <c r="W4" s="3"/>
    </row>
    <row r="5" spans="1:23" x14ac:dyDescent="0.35">
      <c r="L5" s="3"/>
      <c r="M5" s="3"/>
      <c r="N5" s="3"/>
      <c r="O5" s="3"/>
      <c r="P5" s="3"/>
      <c r="Q5" s="3"/>
      <c r="R5" s="3"/>
      <c r="S5" s="3"/>
      <c r="T5" s="3"/>
      <c r="U5" s="3"/>
      <c r="V5" s="3"/>
      <c r="W5" s="3"/>
    </row>
    <row r="6" spans="1:23" x14ac:dyDescent="0.35">
      <c r="C6" t="s">
        <v>3</v>
      </c>
      <c r="D6" t="s">
        <v>4</v>
      </c>
      <c r="L6" s="3"/>
      <c r="M6" s="3"/>
      <c r="N6" s="3"/>
      <c r="O6" s="3"/>
      <c r="P6" s="3"/>
      <c r="Q6" s="3"/>
      <c r="R6" s="3"/>
      <c r="S6" s="3"/>
      <c r="T6" s="3"/>
      <c r="U6" s="3"/>
      <c r="V6" s="3"/>
      <c r="W6" s="3"/>
    </row>
    <row r="7" spans="1:23" x14ac:dyDescent="0.35">
      <c r="A7" t="s">
        <v>2</v>
      </c>
      <c r="C7" s="4">
        <v>175</v>
      </c>
      <c r="D7" s="4">
        <v>10.000000000000007</v>
      </c>
      <c r="L7" s="3"/>
      <c r="M7" s="3"/>
      <c r="N7" s="3"/>
      <c r="O7" s="3"/>
      <c r="P7" s="3"/>
      <c r="Q7" s="3"/>
      <c r="R7" s="3"/>
      <c r="S7" s="3"/>
      <c r="T7" s="3"/>
      <c r="U7" s="3"/>
      <c r="V7" s="3"/>
      <c r="W7" s="3"/>
    </row>
    <row r="8" spans="1:23" x14ac:dyDescent="0.35">
      <c r="C8">
        <v>3000</v>
      </c>
      <c r="D8">
        <v>7000</v>
      </c>
      <c r="L8" s="3"/>
      <c r="M8" s="3"/>
      <c r="N8" s="3"/>
      <c r="O8" s="3"/>
      <c r="P8" s="3"/>
      <c r="Q8" s="3"/>
      <c r="R8" s="3"/>
      <c r="S8" s="3"/>
      <c r="T8" s="3"/>
      <c r="U8" s="3"/>
      <c r="V8" s="3"/>
      <c r="W8" s="3"/>
    </row>
    <row r="9" spans="1:23" x14ac:dyDescent="0.35">
      <c r="A9" t="s">
        <v>5</v>
      </c>
      <c r="C9" s="5">
        <f>SUMPRODUCT(C7:D7,C8:D8)</f>
        <v>595000</v>
      </c>
      <c r="L9" s="3"/>
      <c r="M9" s="3"/>
      <c r="N9" s="3"/>
      <c r="O9" s="3"/>
      <c r="P9" s="3"/>
      <c r="Q9" s="3"/>
      <c r="R9" s="3"/>
      <c r="S9" s="3"/>
      <c r="T9" s="3"/>
      <c r="U9" s="3"/>
      <c r="V9" s="3"/>
      <c r="W9" s="3"/>
    </row>
    <row r="10" spans="1:23" x14ac:dyDescent="0.35">
      <c r="L10" s="3"/>
      <c r="M10" s="3"/>
      <c r="N10" s="3"/>
      <c r="O10" s="3"/>
      <c r="P10" s="3"/>
      <c r="Q10" s="3"/>
      <c r="R10" s="3"/>
      <c r="S10" s="3"/>
      <c r="T10" s="3"/>
      <c r="U10" s="3"/>
      <c r="V10" s="3"/>
      <c r="W10" s="3"/>
    </row>
    <row r="11" spans="1:23" x14ac:dyDescent="0.35">
      <c r="L11" s="3"/>
      <c r="M11" s="3"/>
      <c r="N11" s="3"/>
      <c r="O11" s="3"/>
      <c r="P11" s="3"/>
      <c r="Q11" s="3"/>
      <c r="R11" s="3"/>
      <c r="S11" s="3"/>
      <c r="T11" s="3"/>
      <c r="U11" s="3"/>
      <c r="V11" s="3"/>
      <c r="W11" s="3"/>
    </row>
    <row r="12" spans="1:23" x14ac:dyDescent="0.35">
      <c r="L12" s="3"/>
      <c r="M12" s="3"/>
      <c r="N12" s="3"/>
      <c r="O12" s="3"/>
      <c r="P12" s="3"/>
      <c r="Q12" s="3"/>
      <c r="R12" s="3"/>
      <c r="S12" s="3"/>
      <c r="T12" s="3"/>
      <c r="U12" s="3"/>
      <c r="V12" s="3"/>
      <c r="W12" s="3"/>
    </row>
    <row r="13" spans="1:23" x14ac:dyDescent="0.35">
      <c r="L13" s="3"/>
      <c r="M13" s="3"/>
      <c r="N13" s="3"/>
      <c r="O13" s="3"/>
      <c r="P13" s="3"/>
      <c r="Q13" s="3"/>
      <c r="R13" s="3"/>
      <c r="S13" s="3"/>
      <c r="T13" s="3"/>
      <c r="U13" s="3"/>
      <c r="V13" s="3"/>
      <c r="W13" s="3"/>
    </row>
    <row r="14" spans="1:23" x14ac:dyDescent="0.35">
      <c r="L14" s="3"/>
      <c r="M14" s="3"/>
      <c r="N14" s="3"/>
      <c r="O14" s="3"/>
      <c r="P14" s="3"/>
      <c r="Q14" s="3"/>
      <c r="R14" s="3"/>
      <c r="S14" s="3"/>
      <c r="T14" s="3"/>
      <c r="U14" s="3"/>
      <c r="V14" s="3"/>
      <c r="W14" s="3"/>
    </row>
    <row r="15" spans="1:23" x14ac:dyDescent="0.35">
      <c r="L15" s="3"/>
      <c r="M15" s="3"/>
      <c r="N15" s="3"/>
      <c r="O15" s="3"/>
      <c r="P15" s="3"/>
      <c r="Q15" s="3"/>
      <c r="R15" s="3"/>
      <c r="S15" s="3"/>
      <c r="T15" s="3"/>
      <c r="U15" s="3"/>
      <c r="V15" s="3"/>
      <c r="W15" s="3"/>
    </row>
    <row r="16" spans="1:23" x14ac:dyDescent="0.35">
      <c r="A16" t="s">
        <v>6</v>
      </c>
      <c r="E16" s="6" t="s">
        <v>11</v>
      </c>
      <c r="F16" s="6" t="s">
        <v>12</v>
      </c>
      <c r="G16" s="6" t="s">
        <v>13</v>
      </c>
      <c r="L16" s="3"/>
      <c r="M16" s="3"/>
      <c r="N16" s="3"/>
      <c r="O16" s="3"/>
      <c r="P16" s="3"/>
      <c r="Q16" s="3"/>
      <c r="R16" s="3"/>
      <c r="S16" s="3"/>
      <c r="T16" s="3"/>
      <c r="U16" s="3"/>
      <c r="V16" s="3"/>
      <c r="W16" s="3"/>
    </row>
    <row r="17" spans="1:23" x14ac:dyDescent="0.35">
      <c r="A17" s="6" t="s">
        <v>7</v>
      </c>
      <c r="B17" s="6"/>
      <c r="C17" s="6">
        <v>200</v>
      </c>
      <c r="D17" s="6">
        <v>500</v>
      </c>
      <c r="E17" s="6">
        <f>SUMPRODUCT($C$7:$D$7,C17:D17)</f>
        <v>40000</v>
      </c>
      <c r="F17" s="6" t="s">
        <v>14</v>
      </c>
      <c r="G17" s="6">
        <v>40000</v>
      </c>
      <c r="L17" s="3"/>
      <c r="M17" s="3"/>
      <c r="N17" s="3"/>
      <c r="O17" s="3"/>
      <c r="P17" s="3"/>
      <c r="Q17" s="3"/>
      <c r="R17" s="3"/>
      <c r="S17" s="3"/>
      <c r="T17" s="3"/>
      <c r="U17" s="3"/>
      <c r="V17" s="3"/>
      <c r="W17" s="3"/>
    </row>
    <row r="18" spans="1:23" x14ac:dyDescent="0.35">
      <c r="A18" s="6" t="s">
        <v>8</v>
      </c>
      <c r="B18" s="6"/>
      <c r="C18" s="6">
        <v>1</v>
      </c>
      <c r="D18" s="6"/>
      <c r="E18" s="6">
        <f>SUMPRODUCT($C$7:$D$7,C18:D18)</f>
        <v>175</v>
      </c>
      <c r="F18" s="6" t="s">
        <v>15</v>
      </c>
      <c r="G18" s="6">
        <v>10</v>
      </c>
      <c r="L18" s="3"/>
      <c r="M18" s="3"/>
      <c r="N18" s="3"/>
      <c r="O18" s="3"/>
      <c r="P18" s="3"/>
      <c r="Q18" s="3"/>
      <c r="R18" s="3"/>
      <c r="S18" s="3"/>
      <c r="T18" s="3"/>
      <c r="U18" s="3"/>
      <c r="V18" s="3"/>
      <c r="W18" s="3"/>
    </row>
    <row r="19" spans="1:23" x14ac:dyDescent="0.35">
      <c r="A19" s="6" t="s">
        <v>9</v>
      </c>
      <c r="B19" s="6"/>
      <c r="C19" s="6"/>
      <c r="D19" s="6">
        <v>1</v>
      </c>
      <c r="E19" s="6">
        <f>SUMPRODUCT($C$7:$D$7,C19:D19)</f>
        <v>10.000000000000007</v>
      </c>
      <c r="F19" s="6" t="s">
        <v>15</v>
      </c>
      <c r="G19" s="6">
        <v>10</v>
      </c>
      <c r="L19" s="3"/>
      <c r="M19" s="3"/>
      <c r="N19" s="3"/>
      <c r="O19" s="3"/>
      <c r="P19" s="3"/>
      <c r="Q19" s="3"/>
      <c r="R19" s="3"/>
      <c r="S19" s="3"/>
      <c r="T19" s="3"/>
      <c r="U19" s="3"/>
      <c r="V19" s="3"/>
      <c r="W19" s="3"/>
    </row>
    <row r="20" spans="1:23" x14ac:dyDescent="0.35">
      <c r="A20" s="6" t="s">
        <v>10</v>
      </c>
      <c r="B20" s="6"/>
      <c r="C20" s="6">
        <v>1</v>
      </c>
      <c r="D20" s="6">
        <v>-1</v>
      </c>
      <c r="E20" s="6">
        <f>SUMPRODUCT($C$7:$D$7,C20:D20)</f>
        <v>165</v>
      </c>
      <c r="F20" s="6" t="s">
        <v>15</v>
      </c>
      <c r="G20" s="6">
        <v>0</v>
      </c>
      <c r="L20" s="3"/>
      <c r="M20" s="3"/>
      <c r="N20" s="3"/>
      <c r="O20" s="3"/>
      <c r="P20" s="3"/>
      <c r="Q20" s="3"/>
      <c r="R20" s="3"/>
      <c r="S20" s="3"/>
      <c r="T20" s="3"/>
      <c r="U20" s="3"/>
      <c r="V20" s="3"/>
      <c r="W20" s="3"/>
    </row>
    <row r="21" spans="1:23" x14ac:dyDescent="0.35">
      <c r="L21" s="3"/>
      <c r="M21" s="3"/>
      <c r="N21" s="3"/>
      <c r="O21" s="3"/>
      <c r="P21" s="3"/>
      <c r="Q21" s="3"/>
      <c r="R21" s="3"/>
      <c r="S21" s="3"/>
      <c r="T21" s="3"/>
      <c r="U21" s="3"/>
      <c r="V21" s="3"/>
      <c r="W21" s="3"/>
    </row>
    <row r="22" spans="1:23" x14ac:dyDescent="0.35">
      <c r="L22" s="3"/>
      <c r="M22" s="3"/>
      <c r="N22" s="3"/>
      <c r="O22" s="3"/>
      <c r="P22" s="3"/>
      <c r="Q22" s="3"/>
      <c r="R22" s="3"/>
      <c r="S22" s="3"/>
      <c r="T22" s="3"/>
      <c r="U22" s="3"/>
      <c r="V22" s="3"/>
      <c r="W22" s="3"/>
    </row>
    <row r="23" spans="1:23" x14ac:dyDescent="0.35">
      <c r="L23" s="3"/>
      <c r="M23" s="3"/>
      <c r="N23" s="3"/>
      <c r="O23" s="3"/>
      <c r="P23" s="3"/>
      <c r="Q23" s="3"/>
      <c r="R23" s="3"/>
      <c r="S23" s="3"/>
      <c r="T23" s="3"/>
      <c r="U23" s="3"/>
      <c r="V23" s="3"/>
      <c r="W23" s="3"/>
    </row>
    <row r="24" spans="1:23" x14ac:dyDescent="0.35">
      <c r="L24" s="3"/>
      <c r="M24" s="3"/>
      <c r="N24" s="3"/>
      <c r="O24" s="3"/>
      <c r="P24" s="3"/>
      <c r="Q24" s="3"/>
      <c r="R24" s="3"/>
      <c r="S24" s="3"/>
      <c r="T24" s="3"/>
      <c r="U24" s="3"/>
      <c r="V24" s="3"/>
      <c r="W24" s="3"/>
    </row>
    <row r="25" spans="1:23" x14ac:dyDescent="0.35">
      <c r="L25" s="3"/>
      <c r="M25" s="3"/>
      <c r="N25" s="3"/>
      <c r="O25" s="3"/>
      <c r="P25" s="3"/>
      <c r="Q25" s="3"/>
      <c r="R25" s="3"/>
      <c r="S25" s="3"/>
      <c r="T25" s="3"/>
      <c r="U25" s="3"/>
      <c r="V25" s="3"/>
      <c r="W25" s="3"/>
    </row>
    <row r="26" spans="1:23" x14ac:dyDescent="0.35">
      <c r="L26" s="3"/>
      <c r="M26" s="3"/>
      <c r="N26" s="3"/>
      <c r="O26" s="3"/>
      <c r="P26" s="3"/>
      <c r="Q26" s="3"/>
      <c r="R26" s="3"/>
      <c r="S26" s="3"/>
      <c r="T26" s="3"/>
      <c r="U26" s="3"/>
      <c r="V26" s="3"/>
      <c r="W26" s="3"/>
    </row>
    <row r="1048550" spans="16384:16384" x14ac:dyDescent="0.35">
      <c r="XFD1048550">
        <f>solver_pre</f>
        <v>9.9999999999999995E-7</v>
      </c>
    </row>
    <row r="1048551" spans="16384:16384" x14ac:dyDescent="0.35">
      <c r="XFD1048551">
        <f>solver_scl</f>
        <v>1</v>
      </c>
    </row>
    <row r="1048552" spans="16384:16384" x14ac:dyDescent="0.35">
      <c r="XFD1048552">
        <f>solver_rlx</f>
        <v>2</v>
      </c>
    </row>
    <row r="1048553" spans="16384:16384" x14ac:dyDescent="0.35">
      <c r="XFD1048553">
        <f>solver_tol</f>
        <v>0.01</v>
      </c>
    </row>
    <row r="1048554" spans="16384:16384" x14ac:dyDescent="0.35">
      <c r="XFD1048554">
        <f>solver_cvg</f>
        <v>1E-4</v>
      </c>
    </row>
    <row r="1048555" spans="16384:16384" x14ac:dyDescent="0.35">
      <c r="XFD1048555" t="e">
        <f>AREAS(solver_adj1)</f>
        <v>#NAME?</v>
      </c>
    </row>
    <row r="1048556" spans="16384:16384" x14ac:dyDescent="0.35">
      <c r="XFD1048556">
        <f>solver_ssz</f>
        <v>100</v>
      </c>
    </row>
    <row r="1048557" spans="16384:16384" x14ac:dyDescent="0.35">
      <c r="XFD1048557">
        <f>solver_rsd</f>
        <v>0</v>
      </c>
    </row>
    <row r="1048558" spans="16384:16384" x14ac:dyDescent="0.35">
      <c r="XFD1048558">
        <f>solver_mrt</f>
        <v>7.4999999999999997E-2</v>
      </c>
    </row>
    <row r="1048559" spans="16384:16384" x14ac:dyDescent="0.35">
      <c r="XFD1048559">
        <f>solver_mni</f>
        <v>30</v>
      </c>
    </row>
    <row r="1048560" spans="16384:16384" x14ac:dyDescent="0.35">
      <c r="XFD1048560">
        <f>solver_rbv</f>
        <v>1</v>
      </c>
    </row>
    <row r="1048561" spans="16384:16384" x14ac:dyDescent="0.35">
      <c r="XFD1048561">
        <f>solver_neg</f>
        <v>1</v>
      </c>
    </row>
    <row r="1048562" spans="16384:16384" x14ac:dyDescent="0.35">
      <c r="XFD1048562" t="e">
        <f>solver_ntr</f>
        <v>#NAME?</v>
      </c>
    </row>
    <row r="1048563" spans="16384:16384" x14ac:dyDescent="0.35">
      <c r="XFD1048563" t="e">
        <f>solver_acc</f>
        <v>#NAME?</v>
      </c>
    </row>
    <row r="1048564" spans="16384:16384" x14ac:dyDescent="0.35">
      <c r="XFD1048564" t="e">
        <f>solver_res</f>
        <v>#NAME?</v>
      </c>
    </row>
    <row r="1048565" spans="16384:16384" x14ac:dyDescent="0.35">
      <c r="XFD1048565" t="e">
        <f>solver_ars</f>
        <v>#NAME?</v>
      </c>
    </row>
    <row r="1048566" spans="16384:16384" x14ac:dyDescent="0.35">
      <c r="XFD1048566" t="e">
        <f>solver_sta</f>
        <v>#NAME?</v>
      </c>
    </row>
    <row r="1048567" spans="16384:16384" x14ac:dyDescent="0.35">
      <c r="XFD1048567" t="e">
        <f>solver_met</f>
        <v>#NAME?</v>
      </c>
    </row>
    <row r="1048568" spans="16384:16384" x14ac:dyDescent="0.35">
      <c r="XFD1048568" t="e">
        <f>solver_soc</f>
        <v>#NAME?</v>
      </c>
    </row>
    <row r="1048569" spans="16384:16384" x14ac:dyDescent="0.35">
      <c r="XFD1048569" t="e">
        <f>solver_lpt</f>
        <v>#NAME?</v>
      </c>
    </row>
    <row r="1048570" spans="16384:16384" x14ac:dyDescent="0.35">
      <c r="XFD1048570" t="e">
        <f>solver_lpp</f>
        <v>#NAME?</v>
      </c>
    </row>
    <row r="1048571" spans="16384:16384" x14ac:dyDescent="0.35">
      <c r="XFD1048571" t="e">
        <f>solver_gap</f>
        <v>#NAME?</v>
      </c>
    </row>
    <row r="1048572" spans="16384:16384" x14ac:dyDescent="0.35">
      <c r="XFD1048572" t="e">
        <f>solver_ips</f>
        <v>#NAME?</v>
      </c>
    </row>
    <row r="1048573" spans="16384:16384" x14ac:dyDescent="0.35">
      <c r="XFD1048573" t="e">
        <f>solver_fea</f>
        <v>#NAME?</v>
      </c>
    </row>
    <row r="1048574" spans="16384:16384" x14ac:dyDescent="0.35">
      <c r="XFD1048574" t="e">
        <f>solver_ipi</f>
        <v>#NAME?</v>
      </c>
    </row>
    <row r="1048575" spans="16384:16384" x14ac:dyDescent="0.35">
      <c r="XFD1048575" t="e">
        <f>solver_ipd</f>
        <v>#NAME?</v>
      </c>
    </row>
  </sheetData>
  <mergeCells count="2">
    <mergeCell ref="A1:F3"/>
    <mergeCell ref="L2:W26"/>
  </mergeCells>
  <pageMargins left="0.7" right="0.7" top="0.75" bottom="0.75" header="0.3" footer="0.3"/>
  <extLst>
    <ext xmlns:x15="http://schemas.microsoft.com/office/spreadsheetml/2010/11/main" uri="{F7C9EE02-42E1-4005-9D12-6889AFFD525C}">
      <x15:webExtensions xmlns:xm="http://schemas.microsoft.com/office/excel/2006/main">
        <x15:webExtension appRef="{7AB8AF6E-8F47-490E-B46B-E1C09B1C6EC1}">
          <xm:f>Sheet1!1:1048576</xm:f>
        </x15:webExtension>
        <x15:webExtension appRef="{7707A69B-C9EE-413D-9D67-FA0D4D5724B8}">
          <xm:f>Sheet1!XFD1048550:XFD1048575</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 Singh</cp:lastModifiedBy>
  <dcterms:created xsi:type="dcterms:W3CDTF">2024-06-09T20:00:49Z</dcterms:created>
  <dcterms:modified xsi:type="dcterms:W3CDTF">2024-06-09T20:56:50Z</dcterms:modified>
</cp:coreProperties>
</file>