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58696EE6-6584-4340-AC9F-A6EFF7136FFA}" xr6:coauthVersionLast="47" xr6:coauthVersionMax="47" xr10:uidLastSave="{00000000-0000-0000-0000-000000000000}"/>
  <bookViews>
    <workbookView xWindow="-110" yWindow="-110" windowWidth="19420" windowHeight="10300" xr2:uid="{EB30C26F-4571-5447-8EFE-CD622A342A0B}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Model'!$I$41</definedName>
    <definedName name="solver_opt" localSheetId="1" hidden="1">'Solution Solver Summary'!$A$2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2" l="1"/>
  <c r="M75" i="2"/>
  <c r="M80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M81" i="2"/>
  <c r="K82" i="2"/>
  <c r="M82" i="2"/>
  <c r="C83" i="2"/>
  <c r="D83" i="2"/>
  <c r="E83" i="2"/>
  <c r="F83" i="2"/>
  <c r="G83" i="2"/>
  <c r="H83" i="2"/>
  <c r="I83" i="2"/>
  <c r="J83" i="2"/>
  <c r="N79" i="2"/>
  <c r="N77" i="2"/>
  <c r="N75" i="2"/>
  <c r="N76" i="2"/>
  <c r="N82" i="2"/>
  <c r="N80" i="2"/>
  <c r="N81" i="2"/>
  <c r="N72" i="2"/>
  <c r="N73" i="2"/>
  <c r="N74" i="2"/>
  <c r="N78" i="2"/>
  <c r="N71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<sst xmlns="http://schemas.openxmlformats.org/spreadsheetml/2006/main" count="127" uniqueCount="67">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</sst>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0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165" fontId="0" fillId="0" borderId="0" xfId="1" applyNumberFormat="1" applyFont="1" applyFill="1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856512</xdr:colOff>
      <xdr:row>39</xdr:row>
      <xdr:rowOff>147674</xdr:rowOff>
    </xdr:from>
    <xdr:to>
      <xdr:col>23</xdr:col>
      <xdr:colOff>487326</xdr:colOff>
      <xdr:row>55</xdr:row>
      <xdr:rowOff>44303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026E82-8064-BD60-4F79-86A7D888F666}"/>
            </a:ext>
          </a:extLst>
        </xdr:cNvPr>
        <xdr:cNvSpPr txBox="1"/>
      </xdr:nvSpPr>
      <xdr:spPr>
        <a:xfrm>
          <a:off x="13069186" y="7797209"/>
          <a:ext cx="10721163" cy="30568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Julie Kavoli, Manager for Project Development at Bluejay Natural Gas, would now like to find the optimal set of project proposals to approve.</a:t>
          </a:r>
        </a:p>
        <a:p>
          <a:r>
            <a:rPr lang="en-IN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solution should maximize the total NPV from the approved projects. It also must satisfy the constraints imposed by CEO Cordelia Kareeni and the three functional areas:</a:t>
          </a:r>
        </a:p>
        <a:p>
          <a:r>
            <a:rPr lang="en-IN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Capital expenditures over the three years should not exceed $10 billion.</a:t>
          </a:r>
        </a:p>
        <a:p>
          <a:r>
            <a:rPr lang="en-IN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Capital expenditures in any single year should not exceed $4 billion.</a:t>
          </a:r>
        </a:p>
        <a:p>
          <a:r>
            <a:rPr lang="en-IN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least one project must be approved for each functional area.</a:t>
          </a:r>
        </a:p>
        <a:p>
          <a:endParaRPr lang="en-IN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88"/>
  <sheetViews>
    <sheetView tabSelected="1" zoomScale="43" zoomScaleNormal="70" workbookViewId="0">
      <selection activeCell="A87" sqref="A87:XFD88"/>
    </sheetView>
  </sheetViews>
  <sheetFormatPr defaultColWidth="8.83203125" defaultRowHeight="15.5"/>
  <cols>
    <col min="1" max="1" width="12" bestFit="1" customWidth="1"/>
    <col min="2" max="2" width="14" bestFit="1" customWidth="1"/>
    <col min="3" max="3" width="14.33203125" customWidth="1"/>
    <col min="4" max="4" width="18" customWidth="1"/>
    <col min="5" max="5" width="17" bestFit="1" customWidth="1"/>
    <col min="6" max="7" width="17.33203125" bestFit="1" customWidth="1"/>
    <col min="8" max="8" width="9" bestFit="1" customWidth="1"/>
    <col min="9" max="9" width="9.91406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6.5" customWidth="1"/>
    <col min="16" max="16" width="14.33203125" customWidth="1"/>
  </cols>
  <sheetData>
    <row r="1" spans="1:16" ht="21">
      <c r="A1" s="63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5" t="s">
        <v>22</v>
      </c>
      <c r="N3" s="65"/>
    </row>
    <row r="4" spans="1:16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6" t="s">
        <v>12</v>
      </c>
      <c r="N9" s="6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69" t="s">
        <v>51</v>
      </c>
      <c r="E17" s="69"/>
      <c r="F17" s="69"/>
      <c r="G17" s="69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6" t="s">
        <v>63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0">
        <v>1</v>
      </c>
      <c r="L20" s="44">
        <f>_xlfn.XMATCH(1,C72:J72,0)</f>
        <v>1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0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0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0">
        <v>1</v>
      </c>
      <c r="L23" s="44">
        <f t="shared" ref="L23" si="1">_xlfn.XMATCH(1,C75:J75,0)</f>
        <v>5</v>
      </c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O24" s="62" t="s">
        <v>41</v>
      </c>
      <c r="P24" s="62"/>
      <c r="Q24" s="62"/>
    </row>
    <row r="25" spans="1:17">
      <c r="K25" s="44"/>
      <c r="L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L26" s="44">
        <f>_xlfn.XMATCH(1,C76:J76,0)</f>
        <v>2</v>
      </c>
      <c r="M26" s="68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0">
        <v>1</v>
      </c>
      <c r="L27" s="44">
        <f t="shared" ref="L27:L29" si="2">_xlfn.XMATCH(1,C77:J77,0)</f>
        <v>6</v>
      </c>
      <c r="M27" s="68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0">
        <v>1</v>
      </c>
      <c r="L28" s="44">
        <f t="shared" si="2"/>
        <v>4</v>
      </c>
      <c r="M28" s="68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0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  <c r="L32" s="44" t="e">
        <f>_xlfn.XMATCH(1,C80:J80,0)</f>
        <v>#N/A</v>
      </c>
    </row>
    <row r="33" spans="1:12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0">
        <v>1</v>
      </c>
      <c r="L33" s="44">
        <f t="shared" ref="L33:L34" si="3">_xlfn.XMATCH(1,C81:J81,0)</f>
        <v>8</v>
      </c>
    </row>
    <row r="34" spans="1:12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0">
        <v>0</v>
      </c>
      <c r="L34" s="44" t="e">
        <f t="shared" si="3"/>
        <v>#N/A</v>
      </c>
    </row>
    <row r="35" spans="1:12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2">
      <c r="F36" s="1"/>
      <c r="G36" s="1"/>
    </row>
    <row r="37" spans="1:12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52</v>
      </c>
    </row>
    <row r="38" spans="1:12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48">
        <f>SUMPRODUCT(I19:I34,K19:K34)</f>
        <v>1953.6000000000001</v>
      </c>
      <c r="J38" t="s">
        <v>65</v>
      </c>
    </row>
    <row r="39" spans="1:12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2">
      <c r="D40" s="44">
        <v>4000</v>
      </c>
      <c r="E40" s="44">
        <v>4000</v>
      </c>
      <c r="F40" s="44">
        <v>4000</v>
      </c>
      <c r="G40" s="44">
        <v>10000</v>
      </c>
    </row>
    <row r="42" spans="1:12">
      <c r="E42" s="60" t="s">
        <v>32</v>
      </c>
      <c r="F42" s="60"/>
      <c r="G42" s="60"/>
    </row>
    <row r="43" spans="1:12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2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2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2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2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2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20" thickBot="1">
      <c r="A53" s="53" t="s">
        <v>54</v>
      </c>
    </row>
    <row r="54" spans="1:10" ht="16" thickTop="1">
      <c r="A54" s="38"/>
      <c r="B54" s="60" t="s">
        <v>55</v>
      </c>
      <c r="C54" s="60"/>
      <c r="D54" s="60"/>
      <c r="E54" s="60"/>
      <c r="F54" s="60"/>
      <c r="G54" s="60"/>
      <c r="H54" s="60"/>
      <c r="I54" s="60"/>
      <c r="J54" s="38"/>
    </row>
    <row r="55" spans="1:10" ht="16" thickBot="1">
      <c r="A55" s="38"/>
      <c r="B55" s="38"/>
      <c r="C55" s="52">
        <v>1</v>
      </c>
      <c r="D55" s="52">
        <v>2</v>
      </c>
      <c r="E55" s="52">
        <v>3</v>
      </c>
      <c r="F55" s="52">
        <v>4</v>
      </c>
      <c r="G55" s="52">
        <v>5</v>
      </c>
      <c r="H55" s="52">
        <v>6</v>
      </c>
      <c r="I55" s="52">
        <v>7</v>
      </c>
      <c r="J55" s="52">
        <v>8</v>
      </c>
    </row>
    <row r="56" spans="1:10" ht="16" thickTop="1">
      <c r="A56" s="61" t="s">
        <v>56</v>
      </c>
      <c r="B56" s="12">
        <v>1</v>
      </c>
      <c r="C56" s="51">
        <v>1</v>
      </c>
      <c r="D56" s="51">
        <v>1</v>
      </c>
      <c r="E56" s="51">
        <v>1</v>
      </c>
      <c r="F56" s="51">
        <v>1</v>
      </c>
      <c r="G56" s="51">
        <v>1</v>
      </c>
      <c r="H56" s="51">
        <v>0</v>
      </c>
      <c r="I56" s="51">
        <v>0</v>
      </c>
      <c r="J56" s="51">
        <v>0</v>
      </c>
    </row>
    <row r="57" spans="1:10">
      <c r="A57" s="61"/>
      <c r="B57" s="12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1"/>
      <c r="B58" s="12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1"/>
      <c r="B59" s="12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1"/>
      <c r="B60" s="12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1"/>
      <c r="B61" s="12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1"/>
      <c r="B62" s="12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1"/>
      <c r="B63" s="12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1"/>
      <c r="B64" s="12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1"/>
      <c r="B65" s="12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1"/>
      <c r="B66" s="12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1"/>
      <c r="B67" s="12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0" t="s">
        <v>55</v>
      </c>
      <c r="C69" s="60"/>
      <c r="D69" s="60"/>
      <c r="E69" s="60"/>
      <c r="F69" s="60"/>
      <c r="G69" s="60"/>
      <c r="H69" s="60"/>
      <c r="I69" s="60"/>
      <c r="J69" s="38"/>
    </row>
    <row r="70" spans="1:14" ht="16" thickBot="1">
      <c r="A70" s="38"/>
      <c r="B70" s="38"/>
      <c r="C70" s="59">
        <v>1</v>
      </c>
      <c r="D70" s="59">
        <v>2</v>
      </c>
      <c r="E70" s="59">
        <v>3</v>
      </c>
      <c r="F70" s="59">
        <v>4</v>
      </c>
      <c r="G70" s="59">
        <v>5</v>
      </c>
      <c r="H70" s="59">
        <v>6</v>
      </c>
      <c r="I70" s="59">
        <v>7</v>
      </c>
      <c r="J70" s="59">
        <v>8</v>
      </c>
      <c r="K70" s="44" t="s">
        <v>59</v>
      </c>
      <c r="M70" s="44" t="s">
        <v>60</v>
      </c>
    </row>
    <row r="71" spans="1:14" ht="16" thickTop="1">
      <c r="A71" s="61" t="s">
        <v>56</v>
      </c>
      <c r="B71" s="12">
        <v>1</v>
      </c>
      <c r="C71" s="57">
        <v>0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1"/>
      <c r="B72" s="12">
        <v>2</v>
      </c>
      <c r="C72" s="58">
        <v>1</v>
      </c>
      <c r="D72" s="58">
        <v>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1"/>
      <c r="B73" s="12">
        <v>3</v>
      </c>
      <c r="C73" s="58">
        <v>0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1"/>
      <c r="B74" s="12">
        <v>4</v>
      </c>
      <c r="C74" s="58">
        <v>0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1</v>
      </c>
      <c r="J74" s="58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1"/>
      <c r="B75" s="12">
        <v>5</v>
      </c>
      <c r="C75" s="58">
        <v>0</v>
      </c>
      <c r="D75" s="58">
        <v>0</v>
      </c>
      <c r="E75" s="58">
        <v>0</v>
      </c>
      <c r="F75" s="58">
        <v>0</v>
      </c>
      <c r="G75" s="58">
        <v>1</v>
      </c>
      <c r="H75" s="58">
        <v>0</v>
      </c>
      <c r="I75" s="58">
        <v>0</v>
      </c>
      <c r="J75" s="58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61"/>
      <c r="B76" s="12">
        <v>6</v>
      </c>
      <c r="C76" s="58">
        <v>0</v>
      </c>
      <c r="D76" s="58">
        <v>1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1"/>
      <c r="B77" s="12">
        <v>7</v>
      </c>
      <c r="C77" s="58">
        <v>0</v>
      </c>
      <c r="D77" s="58">
        <v>0</v>
      </c>
      <c r="E77" s="58">
        <v>0</v>
      </c>
      <c r="F77" s="58">
        <v>0</v>
      </c>
      <c r="G77" s="58">
        <v>0</v>
      </c>
      <c r="H77" s="58">
        <v>1</v>
      </c>
      <c r="I77" s="58">
        <v>0</v>
      </c>
      <c r="J77" s="58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1"/>
      <c r="B78" s="12">
        <v>8</v>
      </c>
      <c r="C78" s="58">
        <v>0</v>
      </c>
      <c r="D78" s="58">
        <v>0</v>
      </c>
      <c r="E78" s="58">
        <v>0</v>
      </c>
      <c r="F78" s="58">
        <v>1</v>
      </c>
      <c r="G78" s="58">
        <v>0</v>
      </c>
      <c r="H78" s="58">
        <v>0</v>
      </c>
      <c r="I78" s="58">
        <v>0</v>
      </c>
      <c r="J78" s="58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1"/>
      <c r="B79" s="12">
        <v>9</v>
      </c>
      <c r="C79" s="58">
        <v>0</v>
      </c>
      <c r="D79" s="58">
        <v>0</v>
      </c>
      <c r="E79" s="58">
        <v>1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1"/>
      <c r="B80" s="12">
        <v>10</v>
      </c>
      <c r="C80" s="58">
        <v>0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44">
        <f t="shared" si="4"/>
        <v>0</v>
      </c>
      <c r="L80" s="44" t="s">
        <v>53</v>
      </c>
      <c r="M80" s="44">
        <f>'Project Model'!K30</f>
        <v>0</v>
      </c>
      <c r="N80" t="str">
        <f t="shared" ca="1" si="5"/>
        <v>='Project Model'!K30</v>
      </c>
    </row>
    <row r="81" spans="1:14">
      <c r="A81" s="61"/>
      <c r="B81" s="12">
        <v>11</v>
      </c>
      <c r="C81" s="58">
        <v>0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1"/>
      <c r="B82" s="12">
        <v>12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62</v>
      </c>
      <c r="D84" s="44" t="s">
        <v>62</v>
      </c>
      <c r="E84" s="44" t="s">
        <v>62</v>
      </c>
      <c r="F84" s="44" t="s">
        <v>62</v>
      </c>
      <c r="G84" s="44" t="s">
        <v>62</v>
      </c>
      <c r="H84" s="44" t="s">
        <v>62</v>
      </c>
      <c r="I84" s="44" t="s">
        <v>62</v>
      </c>
      <c r="J84" s="44" t="s">
        <v>62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D87" s="54"/>
    </row>
    <row r="88" spans="1:14">
      <c r="D88" s="55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29"/>
  <sheetViews>
    <sheetView topLeftCell="A5" zoomScale="80" zoomScaleNormal="80" zoomScaleSheetLayoutView="80" workbookViewId="0">
      <selection activeCell="L29" sqref="L29"/>
    </sheetView>
  </sheetViews>
  <sheetFormatPr defaultRowHeight="15.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66</v>
      </c>
    </row>
    <row r="29" spans="1:12">
      <c r="L29" t="s">
        <v>64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zoomScale="27" zoomScaleNormal="27" workbookViewId="0">
      <selection activeCell="K15" sqref="K15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2024-06-15T22:27:35Z</dcterms:modified>
  <cp:category/>
  <cp:contentStatus/>
</cp:coreProperties>
</file>