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4a7d564da124c95/Desktop/New folder/"/>
    </mc:Choice>
  </mc:AlternateContent>
  <xr:revisionPtr revIDLastSave="0" documentId="8_{C0528516-0B01-47CC-9A09-8FC056793B5F}" xr6:coauthVersionLast="47" xr6:coauthVersionMax="47" xr10:uidLastSave="{00000000-0000-0000-0000-000000000000}"/>
  <bookViews>
    <workbookView xWindow="-108" yWindow="-108" windowWidth="23256" windowHeight="13176" xr2:uid="{2132543D-68DA-40DC-9E34-711DF09091A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" i="1" l="1"/>
  <c r="G5" i="1"/>
  <c r="H5" i="1" s="1"/>
  <c r="O5" i="1"/>
  <c r="O4" i="1"/>
  <c r="F3" i="1"/>
  <c r="H3" i="1" s="1"/>
  <c r="G3" i="1"/>
  <c r="F4" i="1"/>
  <c r="H4" i="1" s="1"/>
  <c r="G4" i="1"/>
  <c r="O3" i="1"/>
  <c r="L2" i="1"/>
  <c r="K2" i="1"/>
  <c r="J2" i="1"/>
  <c r="M2" i="1" s="1"/>
  <c r="I2" i="1"/>
  <c r="O2" i="1"/>
  <c r="G2" i="1"/>
  <c r="H2" i="1" s="1"/>
  <c r="F2" i="1"/>
  <c r="L5" i="1" l="1"/>
  <c r="I5" i="1"/>
  <c r="K5" i="1" s="1"/>
  <c r="J5" i="1"/>
  <c r="M5" i="1" s="1"/>
  <c r="J4" i="1"/>
  <c r="M4" i="1" s="1"/>
  <c r="I4" i="1"/>
  <c r="K4" i="1" s="1"/>
  <c r="I3" i="1"/>
  <c r="K3" i="1" s="1"/>
  <c r="J3" i="1"/>
  <c r="M3" i="1" s="1"/>
  <c r="L4" i="1"/>
  <c r="L3" i="1"/>
</calcChain>
</file>

<file path=xl/sharedStrings.xml><?xml version="1.0" encoding="utf-8"?>
<sst xmlns="http://schemas.openxmlformats.org/spreadsheetml/2006/main" count="15" uniqueCount="15">
  <si>
    <t>Q(m3/hr)</t>
  </si>
  <si>
    <t>Psg</t>
  </si>
  <si>
    <t>Pdg</t>
  </si>
  <si>
    <t>Pv</t>
  </si>
  <si>
    <t>Psa</t>
  </si>
  <si>
    <t>Pda</t>
  </si>
  <si>
    <t>density</t>
  </si>
  <si>
    <t>Pdiff</t>
  </si>
  <si>
    <t>Diffhead</t>
  </si>
  <si>
    <t>p(kW)</t>
  </si>
  <si>
    <t>phyraulic(kW)</t>
  </si>
  <si>
    <t>NPSH</t>
  </si>
  <si>
    <t>Efficiency</t>
  </si>
  <si>
    <t>S.G</t>
  </si>
  <si>
    <t>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</si>
</sst>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rgb="FF3F3F7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10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" fillId="0" borderId="1" applyNumberFormat="0" applyFill="0" applyAlignment="0" applyProtection="0"/>
    <xf numFmtId="0" fontId="2" fillId="2" borderId="2" applyNumberFormat="0" applyAlignment="0" applyProtection="0"/>
    <xf numFmtId="0" fontId="3" fillId="3" borderId="3" applyNumberFormat="0" applyAlignment="0" applyProtection="0"/>
    <xf numFmtId="0" fontId="4" fillId="3" borderId="2" applyNumberFormat="0" applyAlignment="0" applyProtection="0"/>
  </cellStyleXfs>
  <cellXfs count="12">
    <xf numFmtId="0" fontId="0" fillId="0" borderId="0" xfId="0"/>
    <xf numFmtId="0" fontId="2" fillId="2" borderId="2" xfId="2"/>
    <xf numFmtId="0" fontId="4" fillId="3" borderId="2" xfId="4"/>
    <xf numFmtId="0" fontId="2" fillId="2" borderId="4" xfId="2" applyBorder="1"/>
    <xf numFmtId="0" fontId="4" fillId="3" borderId="4" xfId="4" applyBorder="1"/>
    <xf numFmtId="0" fontId="3" fillId="3" borderId="5" xfId="3" applyBorder="1"/>
    <xf numFmtId="0" fontId="1" fillId="2" borderId="6" xfId="1" applyFont="1" applyFill="1" applyBorder="1"/>
    <xf numFmtId="0" fontId="1" fillId="2" borderId="7" xfId="1" applyFont="1" applyFill="1" applyBorder="1"/>
    <xf numFmtId="0" fontId="4" fillId="3" borderId="8" xfId="4" applyFont="1" applyBorder="1"/>
    <xf numFmtId="0" fontId="1" fillId="3" borderId="7" xfId="1" applyFont="1" applyFill="1" applyBorder="1"/>
    <xf numFmtId="0" fontId="5" fillId="2" borderId="8" xfId="2" applyFont="1" applyBorder="1"/>
    <xf numFmtId="0" fontId="5" fillId="2" borderId="9" xfId="2" applyFont="1" applyBorder="1"/>
  </cellXfs>
  <cellStyles count="5">
    <cellStyle name="Calculation" xfId="4" builtinId="22"/>
    <cellStyle name="Heading 3" xfId="1" builtinId="18"/>
    <cellStyle name="Input" xfId="2" builtinId="20"/>
    <cellStyle name="Normal" xfId="0" builtinId="0"/>
    <cellStyle name="Output" xfId="3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B2BF0-78BB-4BD1-884F-D23C462AF20B}">
  <dimension ref="A1:P5"/>
  <sheetViews>
    <sheetView tabSelected="1" workbookViewId="0">
      <selection activeCell="M17" sqref="M17"/>
    </sheetView>
  </sheetViews>
  <sheetFormatPr defaultRowHeight="14.4" x14ac:dyDescent="0.3"/>
  <sheetData>
    <row r="1" spans="1:16" ht="15" thickBot="1" x14ac:dyDescent="0.35">
      <c r="A1" s="6" t="s">
        <v>0</v>
      </c>
      <c r="B1" s="7" t="s">
        <v>9</v>
      </c>
      <c r="C1" s="7" t="s">
        <v>1</v>
      </c>
      <c r="D1" s="7" t="s">
        <v>2</v>
      </c>
      <c r="E1" s="7" t="s">
        <v>3</v>
      </c>
      <c r="F1" s="8" t="s">
        <v>4</v>
      </c>
      <c r="G1" s="8" t="s">
        <v>5</v>
      </c>
      <c r="H1" s="8" t="s">
        <v>7</v>
      </c>
      <c r="I1" s="8" t="s">
        <v>8</v>
      </c>
      <c r="J1" s="8" t="s">
        <v>10</v>
      </c>
      <c r="K1" s="8"/>
      <c r="L1" s="8" t="s">
        <v>11</v>
      </c>
      <c r="M1" s="9" t="s">
        <v>12</v>
      </c>
      <c r="N1" s="10" t="s">
        <v>13</v>
      </c>
      <c r="O1" s="2" t="s">
        <v>6</v>
      </c>
      <c r="P1" s="11" t="s">
        <v>14</v>
      </c>
    </row>
    <row r="2" spans="1:16" x14ac:dyDescent="0.3">
      <c r="A2" s="3">
        <v>200.4</v>
      </c>
      <c r="B2" s="3">
        <v>112.58</v>
      </c>
      <c r="C2" s="3">
        <v>6.8</v>
      </c>
      <c r="D2" s="3">
        <v>19.8</v>
      </c>
      <c r="E2" s="3">
        <v>7.6</v>
      </c>
      <c r="F2" s="4">
        <f>C2+1.03323</f>
        <v>7.8332300000000004</v>
      </c>
      <c r="G2" s="4">
        <f>D2+1.03323</f>
        <v>20.83323</v>
      </c>
      <c r="H2" s="4">
        <f>G2-F2</f>
        <v>13</v>
      </c>
      <c r="I2" s="4">
        <f>(H2*100000)/(O2*P2)</f>
        <v>254.84199796126401</v>
      </c>
      <c r="J2" s="4">
        <f>(A2*H2*10)/367</f>
        <v>70.986376021798378</v>
      </c>
      <c r="K2" s="4">
        <f>(A2*I2*N2*P2)/3670</f>
        <v>70.986376021798378</v>
      </c>
      <c r="L2" s="4">
        <f>((F2-E2)*100000)/(O2*P2)</f>
        <v>4.572061475731215</v>
      </c>
      <c r="M2" s="5">
        <f>(J2*100)/B2</f>
        <v>63.054162392785912</v>
      </c>
      <c r="N2" s="3">
        <v>0.52</v>
      </c>
      <c r="O2" s="2">
        <f>N2*1000</f>
        <v>520</v>
      </c>
      <c r="P2" s="3">
        <v>9.81</v>
      </c>
    </row>
    <row r="3" spans="1:16" x14ac:dyDescent="0.3">
      <c r="A3" s="1">
        <v>167</v>
      </c>
      <c r="B3" s="3">
        <v>112.58</v>
      </c>
      <c r="C3" s="3">
        <v>6.8</v>
      </c>
      <c r="D3" s="3">
        <v>19.8</v>
      </c>
      <c r="E3" s="3">
        <v>7.6</v>
      </c>
      <c r="F3" s="4">
        <f t="shared" ref="F3:F4" si="0">C3+1.03323</f>
        <v>7.8332300000000004</v>
      </c>
      <c r="G3" s="4">
        <f t="shared" ref="G3:G4" si="1">D3+1.03323</f>
        <v>20.83323</v>
      </c>
      <c r="H3" s="4">
        <f t="shared" ref="H3:H4" si="2">G3-F3</f>
        <v>13</v>
      </c>
      <c r="I3" s="4">
        <f t="shared" ref="I3:I4" si="3">(H3*100000)/(O3*P3)</f>
        <v>254.84199796126401</v>
      </c>
      <c r="J3" s="4">
        <f t="shared" ref="J3:J4" si="4">(A3*H3*10)/367</f>
        <v>59.155313351498634</v>
      </c>
      <c r="K3" s="4">
        <f t="shared" ref="K3:K4" si="5">(A3*I3*N3*P3)/3670</f>
        <v>59.155313351498634</v>
      </c>
      <c r="L3" s="4">
        <f t="shared" ref="L3:L4" si="6">((F3-E3)*100000)/(O3*P3)</f>
        <v>4.572061475731215</v>
      </c>
      <c r="M3" s="5">
        <f t="shared" ref="M3:M4" si="7">(J3*100)/B3</f>
        <v>52.545135327321582</v>
      </c>
      <c r="N3" s="3">
        <v>0.52</v>
      </c>
      <c r="O3" s="2">
        <f>N3*1000</f>
        <v>520</v>
      </c>
      <c r="P3" s="3">
        <v>9.81</v>
      </c>
    </row>
    <row r="4" spans="1:16" x14ac:dyDescent="0.3">
      <c r="A4" s="1">
        <v>266.10000000000002</v>
      </c>
      <c r="B4" s="1">
        <v>238</v>
      </c>
      <c r="C4" s="1">
        <v>0.88100000000000001</v>
      </c>
      <c r="D4" s="1">
        <v>22.981000000000002</v>
      </c>
      <c r="E4" s="1">
        <v>1.64</v>
      </c>
      <c r="F4" s="4">
        <f t="shared" si="0"/>
        <v>1.9142300000000001</v>
      </c>
      <c r="G4" s="4">
        <f t="shared" si="1"/>
        <v>24.014230000000001</v>
      </c>
      <c r="H4" s="4">
        <f t="shared" si="2"/>
        <v>22.1</v>
      </c>
      <c r="I4" s="4">
        <f t="shared" si="3"/>
        <v>369.31201016025801</v>
      </c>
      <c r="J4" s="4">
        <f t="shared" si="4"/>
        <v>160.24005449591283</v>
      </c>
      <c r="K4" s="4">
        <f t="shared" si="5"/>
        <v>160.2400544959128</v>
      </c>
      <c r="L4" s="4">
        <f t="shared" si="6"/>
        <v>4.5826440066175396</v>
      </c>
      <c r="M4" s="5">
        <f t="shared" si="7"/>
        <v>67.327753989879341</v>
      </c>
      <c r="N4" s="1">
        <v>0.61</v>
      </c>
      <c r="O4" s="2">
        <f>N4*1000</f>
        <v>610</v>
      </c>
      <c r="P4" s="3">
        <v>9.81</v>
      </c>
    </row>
    <row r="5" spans="1:16" x14ac:dyDescent="0.3">
      <c r="A5" s="1">
        <v>241</v>
      </c>
      <c r="B5" s="1">
        <v>238</v>
      </c>
      <c r="C5" s="1">
        <v>0.88100000000000001</v>
      </c>
      <c r="D5" s="1">
        <v>22.981000000000002</v>
      </c>
      <c r="E5" s="1">
        <v>1.64</v>
      </c>
      <c r="F5" s="4">
        <f t="shared" ref="F5" si="8">C5+1.03323</f>
        <v>1.9142300000000001</v>
      </c>
      <c r="G5" s="4">
        <f t="shared" ref="G5" si="9">D5+1.03323</f>
        <v>24.014230000000001</v>
      </c>
      <c r="H5" s="4">
        <f t="shared" ref="H5" si="10">G5-F5</f>
        <v>22.1</v>
      </c>
      <c r="I5" s="4">
        <f t="shared" ref="I5" si="11">(H5*100000)/(O5*P5)</f>
        <v>369.31201016025801</v>
      </c>
      <c r="J5" s="4">
        <f t="shared" ref="J5" si="12">(A5*H5*10)/367</f>
        <v>145.12534059945503</v>
      </c>
      <c r="K5" s="4">
        <f t="shared" ref="K5" si="13">(A5*I5*N5*P5)/3670</f>
        <v>145.12534059945503</v>
      </c>
      <c r="L5" s="4">
        <f t="shared" ref="L5" si="14">((F5-E5)*100000)/(O5*P5)</f>
        <v>4.5826440066175396</v>
      </c>
      <c r="M5" s="5">
        <f t="shared" ref="M5" si="15">(J5*100)/B5</f>
        <v>60.977033865317239</v>
      </c>
      <c r="N5" s="1">
        <v>0.61</v>
      </c>
      <c r="O5" s="2">
        <f>N5*1000</f>
        <v>610</v>
      </c>
      <c r="P5" s="3">
        <v>9.81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Varun Kanth</dc:creator>
  <cp:lastModifiedBy>Varun Kanth</cp:lastModifiedBy>
  <dcterms:created xsi:type="dcterms:W3CDTF">2023-03-28T19:32:18Z</dcterms:created>
  <dcterms:modified xsi:type="dcterms:W3CDTF">2023-03-28T20:27:27Z</dcterms:modified>
</cp:coreProperties>
</file>