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arun Jain\Documents\Corporate Analysis complete\"/>
    </mc:Choice>
  </mc:AlternateContent>
  <xr:revisionPtr revIDLastSave="0" documentId="8_{D8867F9B-4C83-4599-9E16-2EE1D5577185}" xr6:coauthVersionLast="47" xr6:coauthVersionMax="47" xr10:uidLastSave="{00000000-0000-0000-0000-000000000000}"/>
  <bookViews>
    <workbookView xWindow="-98" yWindow="-98" windowWidth="21795" windowHeight="12975" firstSheet="6" activeTab="12" xr2:uid="{00000000-000D-0000-FFFF-FFFF00000000}"/>
  </bookViews>
  <sheets>
    <sheet name="ENPH" sheetId="1" r:id="rId1"/>
    <sheet name="IS ENPHASE" sheetId="11" r:id="rId2"/>
    <sheet name="MU" sheetId="2" r:id="rId3"/>
    <sheet name="IS MU" sheetId="12" r:id="rId4"/>
    <sheet name="INTC" sheetId="3" r:id="rId5"/>
    <sheet name="IS INTC" sheetId="13" r:id="rId6"/>
    <sheet name="Liquidity ratios" sheetId="7" r:id="rId7"/>
    <sheet name="Debt Ratios" sheetId="14" r:id="rId8"/>
    <sheet name="Activity Ratios" sheetId="8" r:id="rId9"/>
    <sheet name="Profitability Ratios" sheetId="16" r:id="rId10"/>
    <sheet name="Profitability Ratios cont." sheetId="19" state="hidden" r:id="rId11"/>
    <sheet name="Market Ratios" sheetId="17" r:id="rId12"/>
    <sheet name="Du-Pont Analysis" sheetId="18" r:id="rId13"/>
  </sheets>
  <externalReferences>
    <externalReference r:id="rId14"/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7" l="1"/>
  <c r="D23" i="17"/>
  <c r="E23" i="17"/>
  <c r="F23" i="17"/>
  <c r="G23" i="17"/>
  <c r="H23" i="17"/>
  <c r="I23" i="17"/>
  <c r="J23" i="17"/>
  <c r="K23" i="17"/>
  <c r="L23" i="17"/>
  <c r="M23" i="17"/>
  <c r="B23" i="17"/>
  <c r="C22" i="17"/>
  <c r="D22" i="17"/>
  <c r="E22" i="17"/>
  <c r="F22" i="17"/>
  <c r="G22" i="17"/>
  <c r="H22" i="17"/>
  <c r="I22" i="17"/>
  <c r="J22" i="17"/>
  <c r="K22" i="17"/>
  <c r="L22" i="17"/>
  <c r="M22" i="17"/>
  <c r="B22" i="17"/>
  <c r="C21" i="17"/>
  <c r="D21" i="17"/>
  <c r="E21" i="17"/>
  <c r="F21" i="17"/>
  <c r="G21" i="17"/>
  <c r="H21" i="17"/>
  <c r="I21" i="17"/>
  <c r="J21" i="17"/>
  <c r="K21" i="17"/>
  <c r="L21" i="17"/>
  <c r="M21" i="17"/>
  <c r="B21" i="17"/>
  <c r="C5" i="17"/>
  <c r="D5" i="17"/>
  <c r="E5" i="17"/>
  <c r="F5" i="17"/>
  <c r="G5" i="17"/>
  <c r="H5" i="17"/>
  <c r="I5" i="17"/>
  <c r="J5" i="17"/>
  <c r="K5" i="17"/>
  <c r="L5" i="17"/>
  <c r="M5" i="17"/>
  <c r="B5" i="17"/>
  <c r="C4" i="17"/>
  <c r="D4" i="17"/>
  <c r="E4" i="17"/>
  <c r="F4" i="17"/>
  <c r="G4" i="17"/>
  <c r="H4" i="17"/>
  <c r="I4" i="17"/>
  <c r="J4" i="17"/>
  <c r="K4" i="17"/>
  <c r="L4" i="17"/>
  <c r="M4" i="17"/>
  <c r="B4" i="17"/>
  <c r="D3" i="17"/>
  <c r="E3" i="17"/>
  <c r="F3" i="17"/>
  <c r="G3" i="17"/>
  <c r="H3" i="17"/>
  <c r="I3" i="17"/>
  <c r="J3" i="17"/>
  <c r="K3" i="17"/>
  <c r="L3" i="17"/>
  <c r="M3" i="17"/>
  <c r="B60" i="14" l="1"/>
  <c r="C53" i="8"/>
  <c r="D53" i="8"/>
  <c r="E53" i="8"/>
  <c r="F53" i="8"/>
  <c r="G53" i="8"/>
  <c r="H53" i="8"/>
  <c r="I53" i="8"/>
  <c r="J53" i="8"/>
  <c r="K53" i="8"/>
  <c r="L53" i="8"/>
  <c r="M53" i="8"/>
  <c r="B53" i="8"/>
  <c r="C52" i="8"/>
  <c r="D52" i="8"/>
  <c r="E52" i="8"/>
  <c r="F52" i="8"/>
  <c r="G52" i="8"/>
  <c r="H52" i="8"/>
  <c r="I52" i="8"/>
  <c r="J52" i="8"/>
  <c r="K52" i="8"/>
  <c r="L52" i="8"/>
  <c r="M52" i="8"/>
  <c r="B52" i="8"/>
  <c r="C51" i="8"/>
  <c r="D51" i="8"/>
  <c r="E51" i="8"/>
  <c r="F51" i="8"/>
  <c r="G51" i="8"/>
  <c r="H51" i="8"/>
  <c r="I51" i="8"/>
  <c r="J51" i="8"/>
  <c r="K51" i="8"/>
  <c r="L51" i="8"/>
  <c r="M51" i="8"/>
  <c r="B51" i="8"/>
  <c r="C17" i="18"/>
  <c r="D17" i="18"/>
  <c r="E17" i="18"/>
  <c r="F17" i="18"/>
  <c r="G17" i="18"/>
  <c r="H17" i="18"/>
  <c r="I17" i="18"/>
  <c r="J17" i="18"/>
  <c r="K17" i="18"/>
  <c r="L17" i="18"/>
  <c r="M17" i="18"/>
  <c r="B17" i="18"/>
  <c r="C16" i="18"/>
  <c r="D16" i="18"/>
  <c r="E16" i="18"/>
  <c r="F16" i="18"/>
  <c r="G16" i="18"/>
  <c r="H16" i="18"/>
  <c r="I16" i="18"/>
  <c r="J16" i="18"/>
  <c r="K16" i="18"/>
  <c r="L16" i="18"/>
  <c r="M16" i="18"/>
  <c r="B16" i="18"/>
  <c r="C15" i="18"/>
  <c r="D15" i="18"/>
  <c r="E15" i="18"/>
  <c r="F15" i="18"/>
  <c r="G15" i="18"/>
  <c r="H15" i="18"/>
  <c r="I15" i="18"/>
  <c r="J15" i="18"/>
  <c r="K15" i="18"/>
  <c r="L15" i="18"/>
  <c r="M15" i="18"/>
  <c r="B15" i="18"/>
  <c r="C5" i="18"/>
  <c r="D5" i="18"/>
  <c r="E5" i="18"/>
  <c r="F5" i="18"/>
  <c r="G5" i="18"/>
  <c r="H5" i="18"/>
  <c r="I5" i="18"/>
  <c r="J5" i="18"/>
  <c r="K5" i="18"/>
  <c r="L5" i="18"/>
  <c r="M5" i="18"/>
  <c r="B5" i="18"/>
  <c r="C4" i="18"/>
  <c r="D4" i="18"/>
  <c r="E4" i="18"/>
  <c r="F4" i="18"/>
  <c r="G4" i="18"/>
  <c r="H4" i="18"/>
  <c r="I4" i="18"/>
  <c r="J4" i="18"/>
  <c r="K4" i="18"/>
  <c r="L4" i="18"/>
  <c r="M4" i="18"/>
  <c r="B4" i="18"/>
  <c r="C3" i="18"/>
  <c r="D3" i="18"/>
  <c r="E3" i="18"/>
  <c r="F3" i="18"/>
  <c r="G3" i="18"/>
  <c r="H3" i="18"/>
  <c r="I3" i="18"/>
  <c r="J3" i="18"/>
  <c r="K3" i="18"/>
  <c r="L3" i="18"/>
  <c r="M3" i="18"/>
  <c r="B3" i="18"/>
  <c r="C17" i="17"/>
  <c r="D17" i="17"/>
  <c r="E17" i="17"/>
  <c r="F17" i="17"/>
  <c r="G17" i="17"/>
  <c r="H17" i="17"/>
  <c r="I17" i="17"/>
  <c r="J17" i="17"/>
  <c r="K17" i="17"/>
  <c r="L17" i="17"/>
  <c r="M17" i="17"/>
  <c r="C16" i="17"/>
  <c r="D16" i="17"/>
  <c r="E16" i="17"/>
  <c r="F16" i="17"/>
  <c r="G16" i="17"/>
  <c r="H16" i="17"/>
  <c r="I16" i="17"/>
  <c r="J16" i="17"/>
  <c r="K16" i="17"/>
  <c r="L16" i="17"/>
  <c r="M16" i="17"/>
  <c r="D15" i="17"/>
  <c r="E15" i="17"/>
  <c r="F15" i="17"/>
  <c r="G15" i="17"/>
  <c r="H15" i="17"/>
  <c r="I15" i="17"/>
  <c r="J15" i="17"/>
  <c r="K15" i="17"/>
  <c r="L15" i="17"/>
  <c r="M15" i="17"/>
  <c r="B17" i="17"/>
  <c r="B16" i="17"/>
  <c r="C32" i="14" l="1"/>
  <c r="C11" i="18" s="1"/>
  <c r="C23" i="18" s="1"/>
  <c r="D32" i="14"/>
  <c r="D11" i="18" s="1"/>
  <c r="D23" i="18" s="1"/>
  <c r="E32" i="14"/>
  <c r="E11" i="18" s="1"/>
  <c r="E23" i="18" s="1"/>
  <c r="F32" i="14"/>
  <c r="F11" i="18" s="1"/>
  <c r="F23" i="18" s="1"/>
  <c r="G32" i="14"/>
  <c r="G11" i="18" s="1"/>
  <c r="G23" i="18" s="1"/>
  <c r="H32" i="14"/>
  <c r="H11" i="18" s="1"/>
  <c r="H23" i="18" s="1"/>
  <c r="I32" i="14"/>
  <c r="I11" i="18" s="1"/>
  <c r="I23" i="18" s="1"/>
  <c r="J32" i="14"/>
  <c r="J11" i="18" s="1"/>
  <c r="J23" i="18" s="1"/>
  <c r="K32" i="14"/>
  <c r="K11" i="18" s="1"/>
  <c r="K23" i="18" s="1"/>
  <c r="L32" i="14"/>
  <c r="L11" i="18" s="1"/>
  <c r="L23" i="18" s="1"/>
  <c r="M32" i="14"/>
  <c r="M11" i="18" s="1"/>
  <c r="M23" i="18" s="1"/>
  <c r="B32" i="14"/>
  <c r="B11" i="18" s="1"/>
  <c r="B23" i="18" s="1"/>
  <c r="M31" i="14"/>
  <c r="M10" i="18" s="1"/>
  <c r="M22" i="18" s="1"/>
  <c r="L31" i="14"/>
  <c r="L10" i="18" s="1"/>
  <c r="L22" i="18" s="1"/>
  <c r="K31" i="14"/>
  <c r="K10" i="18" s="1"/>
  <c r="K22" i="18" s="1"/>
  <c r="J31" i="14"/>
  <c r="J10" i="18" s="1"/>
  <c r="J22" i="18" s="1"/>
  <c r="I31" i="14"/>
  <c r="I10" i="18" s="1"/>
  <c r="I22" i="18" s="1"/>
  <c r="H31" i="14"/>
  <c r="H10" i="18" s="1"/>
  <c r="H22" i="18" s="1"/>
  <c r="G31" i="14"/>
  <c r="G10" i="18" s="1"/>
  <c r="G22" i="18" s="1"/>
  <c r="F31" i="14"/>
  <c r="F10" i="18" s="1"/>
  <c r="F22" i="18" s="1"/>
  <c r="E31" i="14"/>
  <c r="E10" i="18" s="1"/>
  <c r="E22" i="18" s="1"/>
  <c r="D31" i="14"/>
  <c r="D10" i="18" s="1"/>
  <c r="D22" i="18" s="1"/>
  <c r="C31" i="14"/>
  <c r="C10" i="18" s="1"/>
  <c r="C22" i="18" s="1"/>
  <c r="B31" i="14"/>
  <c r="B10" i="18" s="1"/>
  <c r="B22" i="18" s="1"/>
  <c r="M30" i="14"/>
  <c r="M9" i="18" s="1"/>
  <c r="M21" i="18" s="1"/>
  <c r="L30" i="14"/>
  <c r="L9" i="18" s="1"/>
  <c r="L21" i="18" s="1"/>
  <c r="K30" i="14"/>
  <c r="K9" i="18" s="1"/>
  <c r="K21" i="18" s="1"/>
  <c r="J30" i="14"/>
  <c r="J9" i="18" s="1"/>
  <c r="J21" i="18" s="1"/>
  <c r="I30" i="14"/>
  <c r="I9" i="18" s="1"/>
  <c r="I21" i="18" s="1"/>
  <c r="H30" i="14"/>
  <c r="H9" i="18" s="1"/>
  <c r="H21" i="18" s="1"/>
  <c r="G30" i="14"/>
  <c r="G9" i="18" s="1"/>
  <c r="G21" i="18" s="1"/>
  <c r="F30" i="14"/>
  <c r="F9" i="18" s="1"/>
  <c r="F21" i="18" s="1"/>
  <c r="E30" i="14"/>
  <c r="E9" i="18" s="1"/>
  <c r="E21" i="18" s="1"/>
  <c r="D30" i="14"/>
  <c r="D9" i="18" s="1"/>
  <c r="D21" i="18" s="1"/>
  <c r="C30" i="14"/>
  <c r="C9" i="18" s="1"/>
  <c r="C21" i="18" s="1"/>
  <c r="B30" i="14"/>
  <c r="B9" i="18" s="1"/>
  <c r="B21" i="18" s="1"/>
  <c r="N111" i="16"/>
  <c r="M111" i="16"/>
  <c r="L111" i="16"/>
  <c r="K111" i="16"/>
  <c r="J111" i="16"/>
  <c r="I111" i="16"/>
  <c r="H111" i="16"/>
  <c r="G111" i="16"/>
  <c r="F111" i="16"/>
  <c r="E111" i="16"/>
  <c r="D111" i="16"/>
  <c r="C111" i="16"/>
  <c r="N110" i="16"/>
  <c r="M110" i="16"/>
  <c r="L110" i="16"/>
  <c r="K110" i="16"/>
  <c r="J110" i="16"/>
  <c r="I110" i="16"/>
  <c r="H110" i="16"/>
  <c r="G110" i="16"/>
  <c r="F110" i="16"/>
  <c r="E110" i="16"/>
  <c r="D110" i="16"/>
  <c r="C110" i="16"/>
  <c r="N109" i="16"/>
  <c r="M109" i="16"/>
  <c r="L109" i="16"/>
  <c r="K109" i="16"/>
  <c r="J109" i="16"/>
  <c r="I109" i="16"/>
  <c r="H109" i="16"/>
  <c r="G109" i="16"/>
  <c r="F109" i="16"/>
  <c r="E109" i="16"/>
  <c r="D109" i="16"/>
  <c r="C109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N58" i="16"/>
  <c r="M58" i="16"/>
  <c r="L58" i="16"/>
  <c r="K58" i="16"/>
  <c r="J58" i="16"/>
  <c r="I58" i="16"/>
  <c r="H58" i="16"/>
  <c r="G58" i="16"/>
  <c r="F58" i="16"/>
  <c r="E58" i="16"/>
  <c r="D58" i="16"/>
  <c r="C58" i="16"/>
  <c r="N57" i="16"/>
  <c r="M57" i="16"/>
  <c r="L57" i="16"/>
  <c r="K57" i="16"/>
  <c r="J57" i="16"/>
  <c r="I57" i="16"/>
  <c r="H57" i="16"/>
  <c r="G57" i="16"/>
  <c r="F57" i="16"/>
  <c r="E57" i="16"/>
  <c r="D57" i="16"/>
  <c r="C57" i="16"/>
  <c r="N56" i="16"/>
  <c r="M56" i="16"/>
  <c r="L56" i="16"/>
  <c r="K56" i="16"/>
  <c r="J56" i="16"/>
  <c r="I56" i="16"/>
  <c r="H56" i="16"/>
  <c r="G56" i="16"/>
  <c r="F56" i="16"/>
  <c r="E56" i="16"/>
  <c r="D56" i="16"/>
  <c r="C56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N6" i="16"/>
  <c r="M6" i="16"/>
  <c r="L6" i="16"/>
  <c r="K6" i="16"/>
  <c r="J6" i="16"/>
  <c r="I6" i="16"/>
  <c r="H6" i="16"/>
  <c r="G6" i="16"/>
  <c r="F6" i="16"/>
  <c r="E6" i="16"/>
  <c r="D6" i="16"/>
  <c r="C6" i="16"/>
  <c r="N5" i="16"/>
  <c r="M5" i="16"/>
  <c r="L5" i="16"/>
  <c r="K5" i="16"/>
  <c r="J5" i="16"/>
  <c r="I5" i="16"/>
  <c r="H5" i="16"/>
  <c r="G5" i="16"/>
  <c r="F5" i="16"/>
  <c r="E5" i="16"/>
  <c r="D5" i="16"/>
  <c r="C5" i="16"/>
  <c r="N4" i="16"/>
  <c r="M4" i="16"/>
  <c r="L4" i="16"/>
  <c r="K4" i="16"/>
  <c r="J4" i="16"/>
  <c r="I4" i="16"/>
  <c r="H4" i="16"/>
  <c r="G4" i="16"/>
  <c r="F4" i="16"/>
  <c r="E4" i="16"/>
  <c r="D4" i="16"/>
  <c r="C4" i="16"/>
  <c r="M77" i="8"/>
  <c r="L77" i="8"/>
  <c r="K77" i="8"/>
  <c r="J77" i="8"/>
  <c r="I77" i="8"/>
  <c r="H77" i="8"/>
  <c r="G77" i="8"/>
  <c r="F77" i="8"/>
  <c r="E77" i="8"/>
  <c r="D77" i="8"/>
  <c r="C77" i="8"/>
  <c r="B77" i="8"/>
  <c r="M76" i="8"/>
  <c r="L76" i="8"/>
  <c r="K76" i="8"/>
  <c r="J76" i="8"/>
  <c r="I76" i="8"/>
  <c r="H76" i="8"/>
  <c r="G76" i="8"/>
  <c r="F76" i="8"/>
  <c r="E76" i="8"/>
  <c r="D76" i="8"/>
  <c r="C76" i="8"/>
  <c r="B76" i="8"/>
  <c r="M75" i="8"/>
  <c r="L75" i="8"/>
  <c r="K75" i="8"/>
  <c r="J75" i="8"/>
  <c r="I75" i="8"/>
  <c r="H75" i="8"/>
  <c r="G75" i="8"/>
  <c r="F75" i="8"/>
  <c r="E75" i="8"/>
  <c r="D75" i="8"/>
  <c r="C75" i="8"/>
  <c r="B75" i="8"/>
  <c r="M29" i="8"/>
  <c r="L29" i="8"/>
  <c r="K29" i="8"/>
  <c r="J29" i="8"/>
  <c r="I29" i="8"/>
  <c r="H29" i="8"/>
  <c r="G29" i="8"/>
  <c r="F29" i="8"/>
  <c r="E29" i="8"/>
  <c r="D29" i="8"/>
  <c r="C29" i="8"/>
  <c r="B29" i="8"/>
  <c r="M28" i="8"/>
  <c r="L28" i="8"/>
  <c r="K28" i="8"/>
  <c r="J28" i="8"/>
  <c r="I28" i="8"/>
  <c r="H28" i="8"/>
  <c r="G28" i="8"/>
  <c r="F28" i="8"/>
  <c r="E28" i="8"/>
  <c r="D28" i="8"/>
  <c r="C28" i="8"/>
  <c r="B28" i="8"/>
  <c r="M27" i="8"/>
  <c r="L27" i="8"/>
  <c r="K27" i="8"/>
  <c r="J27" i="8"/>
  <c r="I27" i="8"/>
  <c r="H27" i="8"/>
  <c r="G27" i="8"/>
  <c r="F27" i="8"/>
  <c r="E27" i="8"/>
  <c r="D27" i="8"/>
  <c r="C27" i="8"/>
  <c r="B27" i="8"/>
  <c r="M6" i="8"/>
  <c r="L6" i="8"/>
  <c r="K6" i="8"/>
  <c r="J6" i="8"/>
  <c r="I6" i="8"/>
  <c r="H6" i="8"/>
  <c r="G6" i="8"/>
  <c r="F6" i="8"/>
  <c r="E6" i="8"/>
  <c r="D6" i="8"/>
  <c r="C6" i="8"/>
  <c r="B6" i="8"/>
  <c r="M5" i="8"/>
  <c r="L5" i="8"/>
  <c r="K5" i="8"/>
  <c r="J5" i="8"/>
  <c r="I5" i="8"/>
  <c r="H5" i="8"/>
  <c r="G5" i="8"/>
  <c r="F5" i="8"/>
  <c r="E5" i="8"/>
  <c r="D5" i="8"/>
  <c r="C5" i="8"/>
  <c r="B5" i="8"/>
  <c r="M4" i="8"/>
  <c r="L4" i="8"/>
  <c r="K4" i="8"/>
  <c r="J4" i="8"/>
  <c r="I4" i="8"/>
  <c r="H4" i="8"/>
  <c r="G4" i="8"/>
  <c r="F4" i="8"/>
  <c r="E4" i="8"/>
  <c r="D4" i="8"/>
  <c r="C4" i="8"/>
  <c r="B4" i="8"/>
  <c r="M60" i="14"/>
  <c r="L60" i="14"/>
  <c r="K60" i="14"/>
  <c r="J60" i="14"/>
  <c r="I60" i="14"/>
  <c r="H60" i="14"/>
  <c r="G60" i="14"/>
  <c r="F60" i="14"/>
  <c r="E60" i="14"/>
  <c r="D60" i="14"/>
  <c r="C60" i="14"/>
  <c r="M59" i="14"/>
  <c r="L59" i="14"/>
  <c r="K59" i="14"/>
  <c r="J59" i="14"/>
  <c r="I59" i="14"/>
  <c r="H59" i="14"/>
  <c r="G59" i="14"/>
  <c r="F59" i="14"/>
  <c r="E59" i="14"/>
  <c r="D59" i="14"/>
  <c r="C59" i="14"/>
  <c r="B59" i="14"/>
  <c r="M58" i="14"/>
  <c r="L58" i="14"/>
  <c r="K58" i="14"/>
  <c r="J58" i="14"/>
  <c r="I58" i="14"/>
  <c r="H58" i="14"/>
  <c r="G58" i="14"/>
  <c r="F58" i="14"/>
  <c r="E58" i="14"/>
  <c r="D58" i="14"/>
  <c r="C58" i="14"/>
  <c r="B58" i="14"/>
  <c r="M7" i="14"/>
  <c r="L7" i="14"/>
  <c r="K7" i="14"/>
  <c r="J7" i="14"/>
  <c r="I7" i="14"/>
  <c r="H7" i="14"/>
  <c r="G7" i="14"/>
  <c r="F7" i="14"/>
  <c r="E7" i="14"/>
  <c r="D7" i="14"/>
  <c r="C7" i="14"/>
  <c r="B7" i="14"/>
  <c r="M6" i="14"/>
  <c r="L6" i="14"/>
  <c r="K6" i="14"/>
  <c r="J6" i="14"/>
  <c r="I6" i="14"/>
  <c r="H6" i="14"/>
  <c r="G6" i="14"/>
  <c r="F6" i="14"/>
  <c r="E6" i="14"/>
  <c r="D6" i="14"/>
  <c r="C6" i="14"/>
  <c r="B6" i="14"/>
  <c r="M5" i="14"/>
  <c r="L5" i="14"/>
  <c r="K5" i="14"/>
  <c r="J5" i="14"/>
  <c r="I5" i="14"/>
  <c r="H5" i="14"/>
  <c r="G5" i="14"/>
  <c r="F5" i="14"/>
  <c r="E5" i="14"/>
  <c r="D5" i="14"/>
  <c r="C5" i="14"/>
  <c r="B5" i="14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7" i="7"/>
  <c r="L7" i="7"/>
  <c r="K7" i="7"/>
  <c r="J7" i="7"/>
  <c r="I7" i="7"/>
  <c r="H7" i="7"/>
  <c r="G7" i="7"/>
  <c r="F7" i="7"/>
  <c r="E7" i="7"/>
  <c r="D7" i="7"/>
  <c r="C7" i="7"/>
  <c r="B7" i="7"/>
  <c r="M6" i="7"/>
  <c r="L6" i="7"/>
  <c r="K6" i="7"/>
  <c r="J6" i="7"/>
  <c r="I6" i="7"/>
  <c r="H6" i="7"/>
  <c r="G6" i="7"/>
  <c r="F6" i="7"/>
  <c r="E6" i="7"/>
  <c r="D6" i="7"/>
  <c r="C6" i="7"/>
  <c r="B6" i="7"/>
  <c r="M5" i="7"/>
  <c r="L5" i="7"/>
  <c r="K5" i="7"/>
  <c r="J5" i="7"/>
  <c r="I5" i="7"/>
  <c r="H5" i="7"/>
  <c r="G5" i="7"/>
  <c r="F5" i="7"/>
  <c r="E5" i="7"/>
  <c r="D5" i="7"/>
  <c r="C5" i="7"/>
  <c r="B5" i="7"/>
</calcChain>
</file>

<file path=xl/sharedStrings.xml><?xml version="1.0" encoding="utf-8"?>
<sst xmlns="http://schemas.openxmlformats.org/spreadsheetml/2006/main" count="2870" uniqueCount="434">
  <si>
    <t>Powered by Clearbit</t>
  </si>
  <si>
    <t>Enphase Energy Inc. (NMS: ENPH)</t>
  </si>
  <si>
    <t xml:space="preserve">Exchange rate used is that of the Year End reported date </t>
  </si>
  <si>
    <t xml:space="preserve">As Reported Annual Balance Sheet </t>
  </si>
  <si>
    <t>Report Date</t>
  </si>
  <si>
    <t>12/31/2010</t>
  </si>
  <si>
    <t>12/31/2011</t>
  </si>
  <si>
    <t>12/31/2012</t>
  </si>
  <si>
    <t>12/31/2013</t>
  </si>
  <si>
    <t>12/31/2014</t>
  </si>
  <si>
    <t>12/31/2015</t>
  </si>
  <si>
    <t>12/31/2016</t>
  </si>
  <si>
    <t>12/31/2017</t>
  </si>
  <si>
    <t>12/31/2018</t>
  </si>
  <si>
    <t>12/31/2019</t>
  </si>
  <si>
    <t>12/31/2020</t>
  </si>
  <si>
    <t>12/31/2021</t>
  </si>
  <si>
    <t>Currency</t>
  </si>
  <si>
    <t>USD</t>
  </si>
  <si>
    <t>Audit Status</t>
  </si>
  <si>
    <t>Not Qualified</t>
  </si>
  <si>
    <t>Qualified</t>
  </si>
  <si>
    <t>Not Available</t>
  </si>
  <si>
    <t>Consolidated</t>
  </si>
  <si>
    <t>Yes</t>
  </si>
  <si>
    <t>Scale</t>
  </si>
  <si>
    <t>Thousands</t>
  </si>
  <si>
    <t>Cash &amp; cash equivalents</t>
  </si>
  <si>
    <t>Marketable securities</t>
  </si>
  <si>
    <t>-</t>
  </si>
  <si>
    <t>Restricted cash</t>
  </si>
  <si>
    <t>Accounts receivable, gross</t>
  </si>
  <si>
    <t>Less: allowances</t>
  </si>
  <si>
    <t>Accounts receivable, net</t>
  </si>
  <si>
    <t>Raw materials</t>
  </si>
  <si>
    <t>Finished goods</t>
  </si>
  <si>
    <t>Inventory</t>
  </si>
  <si>
    <t>Prepaid expenses &amp; other assets</t>
  </si>
  <si>
    <t>Total current assets</t>
  </si>
  <si>
    <t>Equipment &amp; machinery</t>
  </si>
  <si>
    <t>Furniture &amp; fixtures</t>
  </si>
  <si>
    <t>Computer equipment</t>
  </si>
  <si>
    <t>Capitalized software costs</t>
  </si>
  <si>
    <t>Building &amp; leasehold improvements</t>
  </si>
  <si>
    <t>Land</t>
  </si>
  <si>
    <t>Leasehold improvements</t>
  </si>
  <si>
    <t>Construction in process</t>
  </si>
  <si>
    <t>Total property &amp; equipment</t>
  </si>
  <si>
    <t>Less: accumulated depreciation</t>
  </si>
  <si>
    <t>Less accumulated depreciation &amp; amortization</t>
  </si>
  <si>
    <t>Property &amp; equipment, net</t>
  </si>
  <si>
    <t>Operating lease, right of use asset, net</t>
  </si>
  <si>
    <t>Intangible assets, net</t>
  </si>
  <si>
    <t>Goodwill</t>
  </si>
  <si>
    <t>Other assets</t>
  </si>
  <si>
    <t>Deferred tax assets, net</t>
  </si>
  <si>
    <t>Total assets</t>
  </si>
  <si>
    <t>Accounts payable</t>
  </si>
  <si>
    <t>Salaries, commissions, incentive compensation &amp; benefits</t>
  </si>
  <si>
    <t>Customer rebates &amp; sales incentives</t>
  </si>
  <si>
    <t>Freight</t>
  </si>
  <si>
    <t>Operating lease liabilities, current</t>
  </si>
  <si>
    <t>Liability due to supply agreements</t>
  </si>
  <si>
    <t>Contingent consideration</t>
  </si>
  <si>
    <t>Post combination expense accrual</t>
  </si>
  <si>
    <t>Other accrued liabilities</t>
  </si>
  <si>
    <t>Accrued liabilities</t>
  </si>
  <si>
    <t>Deferred revenues, current</t>
  </si>
  <si>
    <t>Warranty obligations, current</t>
  </si>
  <si>
    <t>Revolving credit facility</t>
  </si>
  <si>
    <t>Current portion of term loan</t>
  </si>
  <si>
    <t>Debt, current</t>
  </si>
  <si>
    <t>Convertible preferred stock warrant liability</t>
  </si>
  <si>
    <t>Total current liabilities</t>
  </si>
  <si>
    <t>Deferred revenues, non-current</t>
  </si>
  <si>
    <t>Warranty obligations, non-current</t>
  </si>
  <si>
    <t>Other liabilities</t>
  </si>
  <si>
    <t>Convertible notes</t>
  </si>
  <si>
    <t>Less unamortized issuance costs</t>
  </si>
  <si>
    <t>Carrying amount of convertible notes</t>
  </si>
  <si>
    <t>Term loan</t>
  </si>
  <si>
    <t>Equipment financing facility</t>
  </si>
  <si>
    <t>Less unamortized discount &amp; issuance costs</t>
  </si>
  <si>
    <t>Carrying amount of term loan</t>
  </si>
  <si>
    <t>Sale of long-term financing receivable recorded as debt</t>
  </si>
  <si>
    <t>Less value of future purchase option</t>
  </si>
  <si>
    <t>Carrying amount of sale of long-term financing receivable recorded as debt</t>
  </si>
  <si>
    <t>Total carrying amount of debt</t>
  </si>
  <si>
    <t>Less: current portion</t>
  </si>
  <si>
    <t>Less current portion term loan</t>
  </si>
  <si>
    <t>Less current portion of convertible notes &amp; long-term financing receivable recorded as debt</t>
  </si>
  <si>
    <t>Debt, non-current</t>
  </si>
  <si>
    <t>Total long-term liabilities</t>
  </si>
  <si>
    <t>Total liabilities</t>
  </si>
  <si>
    <t>Convertible preferred stock</t>
  </si>
  <si>
    <t>Common stock</t>
  </si>
  <si>
    <t>Additional paid-in capital</t>
  </si>
  <si>
    <t>Retained earnings (accumulated deficit)</t>
  </si>
  <si>
    <t>Accumulated other comprehensive income (loss)</t>
  </si>
  <si>
    <t>Total stockholders' equity (deficit)</t>
  </si>
  <si>
    <t xml:space="preserve">As Reported Annual Income Statement </t>
  </si>
  <si>
    <t>Net revenues</t>
  </si>
  <si>
    <t>Cost of revenues</t>
  </si>
  <si>
    <t>Gross profit (loss)</t>
  </si>
  <si>
    <t>Research &amp; development expense</t>
  </si>
  <si>
    <t>Sales &amp; marketing expense</t>
  </si>
  <si>
    <t>General &amp; administrative expense</t>
  </si>
  <si>
    <t>Restructuring charges</t>
  </si>
  <si>
    <t>Total operating expenses</t>
  </si>
  <si>
    <t>Income (loss) from operations</t>
  </si>
  <si>
    <t>Interest income</t>
  </si>
  <si>
    <t>Interest expense</t>
  </si>
  <si>
    <t>Other income (expense)</t>
  </si>
  <si>
    <t>Gain (loss) on partial settlement of convertible notes</t>
  </si>
  <si>
    <t>Change in fair value of derivatives</t>
  </si>
  <si>
    <t>Total other income (expense), net</t>
  </si>
  <si>
    <t>Income (loss) before income taxes - U.S.</t>
  </si>
  <si>
    <t>Income (loss) before income taxes - foreign</t>
  </si>
  <si>
    <t>Income (loss) before income taxes</t>
  </si>
  <si>
    <t>Current state income tax provision (benefit)</t>
  </si>
  <si>
    <t>Current foreign income tax provision (benefit)</t>
  </si>
  <si>
    <t>Total current income tax provision (benefit)</t>
  </si>
  <si>
    <t>Deferred federal income tax provision (benefit)</t>
  </si>
  <si>
    <t>Deferred state income tax provision (benefit)</t>
  </si>
  <si>
    <t>Deferred foreign income tax provision (benefit)</t>
  </si>
  <si>
    <t>Total deferred income tax provision (benefit)</t>
  </si>
  <si>
    <t>Income tax provision (benefit)</t>
  </si>
  <si>
    <t>Net income (loss)</t>
  </si>
  <si>
    <t>Net income (loss) attributable to common stockholders</t>
  </si>
  <si>
    <t>Weighted average shares outstanding - basic</t>
  </si>
  <si>
    <t>Weighted average shares outstanding - diluted</t>
  </si>
  <si>
    <t>Year end shares outstanding</t>
  </si>
  <si>
    <t>Net earnings (loss) per share - basic</t>
  </si>
  <si>
    <t>Net earnings (loss) per share - diluted</t>
  </si>
  <si>
    <t>Number of full time employees</t>
  </si>
  <si>
    <t>Number of common stockholders</t>
  </si>
  <si>
    <t>Foreign currency translation adjustments</t>
  </si>
  <si>
    <t>Micron Technology Inc. (NMS: MU)</t>
  </si>
  <si>
    <t>09/02/2010</t>
  </si>
  <si>
    <t>09/01/2011</t>
  </si>
  <si>
    <t>08/30/2012</t>
  </si>
  <si>
    <t>08/29/2013</t>
  </si>
  <si>
    <t>08/28/2014</t>
  </si>
  <si>
    <t>09/03/2015</t>
  </si>
  <si>
    <t>09/01/2016</t>
  </si>
  <si>
    <t>08/31/2017</t>
  </si>
  <si>
    <t>08/30/2018</t>
  </si>
  <si>
    <t>08/29/2019</t>
  </si>
  <si>
    <t>09/03/2020</t>
  </si>
  <si>
    <t>09/02/2021</t>
  </si>
  <si>
    <t>Unaudited</t>
  </si>
  <si>
    <t>Cash &amp; equivalents</t>
  </si>
  <si>
    <t>Short-term investments</t>
  </si>
  <si>
    <t>Trade receivables, gross</t>
  </si>
  <si>
    <t>Allowance for doubtful accounts - trade receivables</t>
  </si>
  <si>
    <t>Trade receivables</t>
  </si>
  <si>
    <t>Income &amp; other taxes</t>
  </si>
  <si>
    <t>Income &amp; other taxes receivables</t>
  </si>
  <si>
    <t>Related party receviables</t>
  </si>
  <si>
    <t>Other receivables</t>
  </si>
  <si>
    <t>Receivables</t>
  </si>
  <si>
    <t>Work in process</t>
  </si>
  <si>
    <t>Raw materials &amp; supplies</t>
  </si>
  <si>
    <t>Inventories</t>
  </si>
  <si>
    <t>Assets held for sale</t>
  </si>
  <si>
    <t>Other current assets</t>
  </si>
  <si>
    <t>Long-term marketable investments</t>
  </si>
  <si>
    <t>Buildings</t>
  </si>
  <si>
    <t>Equipment</t>
  </si>
  <si>
    <t>Construction in progress</t>
  </si>
  <si>
    <t>Software</t>
  </si>
  <si>
    <t>Property, plant &amp; equipment, gross</t>
  </si>
  <si>
    <t>Accumulated depreciation</t>
  </si>
  <si>
    <t>Property, plant &amp; equipment</t>
  </si>
  <si>
    <t>Operating lease right-of-use assets</t>
  </si>
  <si>
    <t>Equity method investments</t>
  </si>
  <si>
    <t>Intangible assets</t>
  </si>
  <si>
    <t>Deferred tax assets</t>
  </si>
  <si>
    <t>Other noncurrent assets</t>
  </si>
  <si>
    <t>Salaries, wages &amp; benefits</t>
  </si>
  <si>
    <t>Related party payables</t>
  </si>
  <si>
    <t>Customer advances</t>
  </si>
  <si>
    <t>Other accounts payable &amp; accrued expenses</t>
  </si>
  <si>
    <t>Accounts payable &amp; accrued expenses</t>
  </si>
  <si>
    <t>Deferred income</t>
  </si>
  <si>
    <t>Equipment purchase contracts</t>
  </si>
  <si>
    <t>Current debt</t>
  </si>
  <si>
    <t>Other current liabilities</t>
  </si>
  <si>
    <t>Elpida creditor installment payments</t>
  </si>
  <si>
    <t>IMFT member debt</t>
  </si>
  <si>
    <t>Micron Memory Japan, Inc. creditor installment payments</t>
  </si>
  <si>
    <t>Capital lease obligations</t>
  </si>
  <si>
    <t>Finance lease obligations</t>
  </si>
  <si>
    <t>Convertible senior notes payable</t>
  </si>
  <si>
    <t>Senior secured term loan</t>
  </si>
  <si>
    <t>Green bonds</t>
  </si>
  <si>
    <t>Senior notes</t>
  </si>
  <si>
    <t>Secured notes</t>
  </si>
  <si>
    <t>Notes</t>
  </si>
  <si>
    <t>Credit facility</t>
  </si>
  <si>
    <t>Mai-Liao Power note</t>
  </si>
  <si>
    <t>Convertible subordinated notes payable</t>
  </si>
  <si>
    <t>Other notes payable</t>
  </si>
  <si>
    <t>Total long-term debt</t>
  </si>
  <si>
    <t>Less current portion</t>
  </si>
  <si>
    <t>Long-term debt</t>
  </si>
  <si>
    <t>Noncurrent operating lease liabilities</t>
  </si>
  <si>
    <t>Noncurrent unearned government incentives</t>
  </si>
  <si>
    <t>Other noncurrent liabilities</t>
  </si>
  <si>
    <t>Noncontrolling interests in subsidiaries</t>
  </si>
  <si>
    <t>Redeemable convertible notes</t>
  </si>
  <si>
    <t>Redeemable noncontrolling interest</t>
  </si>
  <si>
    <t>Additional capital</t>
  </si>
  <si>
    <t>Treasury stock</t>
  </si>
  <si>
    <t>Gains (losses) on derivative instruments</t>
  </si>
  <si>
    <t>Gains (losses) on investments, net</t>
  </si>
  <si>
    <t>Unrealized gains (losses) on investments</t>
  </si>
  <si>
    <t>Pension liability adjustments</t>
  </si>
  <si>
    <t>Cumulative foreign currency translation adjustments</t>
  </si>
  <si>
    <t>Total Micron Technology Inc. shareholders' equity (deficit)</t>
  </si>
  <si>
    <t>Noncontrolling interest in subsidiary</t>
  </si>
  <si>
    <t>Total equity (deficit)</t>
  </si>
  <si>
    <t>09/01/2022</t>
  </si>
  <si>
    <t>Revenue</t>
  </si>
  <si>
    <t>Cost of goods sold</t>
  </si>
  <si>
    <t>Gross margin (loss)</t>
  </si>
  <si>
    <t>Selling, general &amp; administrative</t>
  </si>
  <si>
    <t>Research &amp; development expenses</t>
  </si>
  <si>
    <t>Restructure &amp; asset impairments</t>
  </si>
  <si>
    <t>Restructure charge</t>
  </si>
  <si>
    <t>Goodwill impairment</t>
  </si>
  <si>
    <t>Patent license charges</t>
  </si>
  <si>
    <t>Gain (loss) on disposition of property, plant &amp; equipment</t>
  </si>
  <si>
    <t>Rambus, Inc. settlement</t>
  </si>
  <si>
    <t>Other operating expense (income)</t>
  </si>
  <si>
    <t>Other operating expense (income), net</t>
  </si>
  <si>
    <t>Total costs &amp; expenses</t>
  </si>
  <si>
    <t>Operating income (loss)</t>
  </si>
  <si>
    <t>Gain on acquisition Elpida Memory, Inc.</t>
  </si>
  <si>
    <t>Gain (loss) on Micron Memory Japan, Inc. acquisition</t>
  </si>
  <si>
    <t>Gain from acquisition of Numonyx Holdings B.V.</t>
  </si>
  <si>
    <t>Interest income (expense), net</t>
  </si>
  <si>
    <t>Employee stock compensation</t>
  </si>
  <si>
    <t>Gain (loss) on issuance of subsidiary stock</t>
  </si>
  <si>
    <t>Gain (loss) on sale of investments &amp; subsidiary stock,net</t>
  </si>
  <si>
    <t>Loss on debt repurchase &amp; conversion</t>
  </si>
  <si>
    <t>Gain (loss) from investments</t>
  </si>
  <si>
    <t>Gain (loss) on debt prepayments, repurchases &amp; conversions</t>
  </si>
  <si>
    <t>Gain (loss) from changes in currency exchange rates</t>
  </si>
  <si>
    <t>Gain (loss) on restructure of debt</t>
  </si>
  <si>
    <t>Gain from disposition of interest in Aptina Imaging Corporation</t>
  </si>
  <si>
    <t>Gain from issuance of Inotera Memories, Inc. ("Inotera") shares</t>
  </si>
  <si>
    <t>Gain on remeasurement of previously-held equity interest in Inotera Memories, Inc.</t>
  </si>
  <si>
    <t>Other non-operating income (expense)</t>
  </si>
  <si>
    <t>Other non-operating income (expense), net</t>
  </si>
  <si>
    <t>Income (loss) before taxes, net income attributable to noncontrolling interest &amp; equity in net income (loss) of equity method investees - U.S.</t>
  </si>
  <si>
    <t>Income (loss) before taxes, net income attributable to noncontrolling interest &amp; equity in net income (loss) of equity method investees - foreign</t>
  </si>
  <si>
    <t>Income (loss) before taxes, net income attributable to noncontrolling interest &amp; equity in net income (loss) of equity method investees</t>
  </si>
  <si>
    <t>Current U.S. federal income tax provision (benefit)</t>
  </si>
  <si>
    <t>Deferred U.S. federal income tax provision (benefit)</t>
  </si>
  <si>
    <t>Less income tax benefit (provision) - discontinued operations</t>
  </si>
  <si>
    <t>Equity in net income (loss) of equity method investees</t>
  </si>
  <si>
    <t>Noncontrolling interest in net loss (income)</t>
  </si>
  <si>
    <t>Income (loss) from continuing operations</t>
  </si>
  <si>
    <t>Income (loss) from operations of PC business</t>
  </si>
  <si>
    <t>Income (loss) on disposal of PC Operations</t>
  </si>
  <si>
    <t>Income (loss) from discontinued PC operations, net</t>
  </si>
  <si>
    <t>Net income (loss) attributable to noncontrolling interests</t>
  </si>
  <si>
    <t>Net income (loss) attributable to Micron Technology, Inc.</t>
  </si>
  <si>
    <t>Earnings (loss) per share - continuing operations - basic</t>
  </si>
  <si>
    <t>Earnings (loss) per share - discontinued operations - basic</t>
  </si>
  <si>
    <t>Earnings (loss) per share - continuing operations - diluted</t>
  </si>
  <si>
    <t>Earnings (loss) per share - discontinued operations - diluted</t>
  </si>
  <si>
    <t>Total number of employees</t>
  </si>
  <si>
    <t>Dividends per share</t>
  </si>
  <si>
    <t>Depreciation &amp; amortization</t>
  </si>
  <si>
    <t>Intel Corp  (NMS: INTC)</t>
  </si>
  <si>
    <t>12/25/2010</t>
  </si>
  <si>
    <t>12/29/2012</t>
  </si>
  <si>
    <t>12/28/2013</t>
  </si>
  <si>
    <t>12/27/2014</t>
  </si>
  <si>
    <t>12/26/2015</t>
  </si>
  <si>
    <t>12/30/2017</t>
  </si>
  <si>
    <t>12/29/2018</t>
  </si>
  <si>
    <t>12/28/2019</t>
  </si>
  <si>
    <t>12/26/2020</t>
  </si>
  <si>
    <t>12/25/2021</t>
  </si>
  <si>
    <t>Millions</t>
  </si>
  <si>
    <t>Trading assets</t>
  </si>
  <si>
    <t>Allowance for doubtful accounts</t>
  </si>
  <si>
    <t>Land &amp; buildings</t>
  </si>
  <si>
    <t>Machinery &amp; equipment</t>
  </si>
  <si>
    <t>Property, plant &amp; equipment, at cost</t>
  </si>
  <si>
    <t>Less accumulated depreciation</t>
  </si>
  <si>
    <t>Property, plant &amp; equipment, net</t>
  </si>
  <si>
    <t>Equity investments</t>
  </si>
  <si>
    <t>Marketable equity securities</t>
  </si>
  <si>
    <t>Other long term investments</t>
  </si>
  <si>
    <t>Identified intangible assets, net</t>
  </si>
  <si>
    <t>Non-marketable cost method investments</t>
  </si>
  <si>
    <t>Non-current deferred tax assets</t>
  </si>
  <si>
    <t>Derivative assets</t>
  </si>
  <si>
    <t>Prepaid expense other, noncurrent</t>
  </si>
  <si>
    <t>Pre-payments for property, plant &amp; equipment</t>
  </si>
  <si>
    <t>Loans receivable</t>
  </si>
  <si>
    <t>Grants receivable</t>
  </si>
  <si>
    <t>Reverse repurchase agreements</t>
  </si>
  <si>
    <t>Other long-term assets</t>
  </si>
  <si>
    <t>Total other long-term assets</t>
  </si>
  <si>
    <t>Short-term debt</t>
  </si>
  <si>
    <t>Accrued compensation &amp; benefits</t>
  </si>
  <si>
    <t>Accrued advertising</t>
  </si>
  <si>
    <t>Deferred income on shipments to distributors</t>
  </si>
  <si>
    <t>Liabilities held for sale</t>
  </si>
  <si>
    <t>Income taxes payable</t>
  </si>
  <si>
    <t>Long-term income taxes payable</t>
  </si>
  <si>
    <t>Oregon &amp; Arizona bonds</t>
  </si>
  <si>
    <t>Junior subordinated convertible debentures</t>
  </si>
  <si>
    <t>Arizona bonds</t>
  </si>
  <si>
    <t>Euro debt</t>
  </si>
  <si>
    <t>Other debt</t>
  </si>
  <si>
    <t>Total senior notes &amp; other borrowings</t>
  </si>
  <si>
    <t>Unamortized premium/discount &amp; issuance costs</t>
  </si>
  <si>
    <t>Hedge accounting fair value adjustments</t>
  </si>
  <si>
    <t>Less: current portion of long-term debt</t>
  </si>
  <si>
    <t>Less: debt issuance costs</t>
  </si>
  <si>
    <t>Debt</t>
  </si>
  <si>
    <t>Contract liabilities</t>
  </si>
  <si>
    <t>Deferred income taxes</t>
  </si>
  <si>
    <t>Other long-term liabilities</t>
  </si>
  <si>
    <t>Temporary equity</t>
  </si>
  <si>
    <t>Accumulated net unrealized holding gain (loss) on available-for-sale investments</t>
  </si>
  <si>
    <t>Accumulated net changes in deferred tax asset valuation allowance</t>
  </si>
  <si>
    <t>Accumulated net unrealized holding gain on derivatives</t>
  </si>
  <si>
    <t>Accumulated net prior service costs</t>
  </si>
  <si>
    <t>Accumulated net actuarial valuation &amp; other pension expenses</t>
  </si>
  <si>
    <t>Accumulated transition obligation</t>
  </si>
  <si>
    <t>Accumulated net foreign currency translation adjustment</t>
  </si>
  <si>
    <t>Accumulated translation &amp; other adjustments</t>
  </si>
  <si>
    <t>Retained earnings</t>
  </si>
  <si>
    <t>Total stockholders' equity</t>
  </si>
  <si>
    <t>Net revenue</t>
  </si>
  <si>
    <t>Cost of sales</t>
  </si>
  <si>
    <t>Research &amp; development</t>
  </si>
  <si>
    <t>Marketing, general &amp; administrative expense</t>
  </si>
  <si>
    <t>Impairment of goodwill</t>
  </si>
  <si>
    <t>Amortization of goodwill &amp; other intangibles</t>
  </si>
  <si>
    <t>Restructuring &amp; other charges</t>
  </si>
  <si>
    <t>Amortization of acquisition-related intangibles &amp; costs</t>
  </si>
  <si>
    <t>Amortization of acquisition-related intangibles</t>
  </si>
  <si>
    <t>Purchased in-process research &amp; development</t>
  </si>
  <si>
    <t>Operating expenses</t>
  </si>
  <si>
    <t>Total cost &amp; expenses</t>
  </si>
  <si>
    <t>Operating income</t>
  </si>
  <si>
    <t>Gains (losses) on equity investments, net</t>
  </si>
  <si>
    <t>Ongoing mark-to-market adjustments on marketable equity securitie</t>
  </si>
  <si>
    <t>Observable price adjustments on non-marketable equity securities</t>
  </si>
  <si>
    <t>Share of equity method investee gains (losses), net</t>
  </si>
  <si>
    <t xml:space="preserve">Impairment charges </t>
  </si>
  <si>
    <t>Gains on sales, net</t>
  </si>
  <si>
    <t>Dividends</t>
  </si>
  <si>
    <t>Other gains (losses) on equity securities</t>
  </si>
  <si>
    <t>Sale of equity investments &amp; other gains &amp; losses on equity investments</t>
  </si>
  <si>
    <t>Gains (losses) on equity securities, net</t>
  </si>
  <si>
    <t>Interest capitalized</t>
  </si>
  <si>
    <t>Interest expense, net of interest capitalized</t>
  </si>
  <si>
    <t>Foreign currency gains (losses)</t>
  </si>
  <si>
    <t>Other interest &amp; income (expenses), net</t>
  </si>
  <si>
    <t>Interest &amp; other income, net</t>
  </si>
  <si>
    <t>Income (loss) before income taxes - Non-U.S.</t>
  </si>
  <si>
    <t>Income (loss) before taxes</t>
  </si>
  <si>
    <t>Current provision for taxes - federal</t>
  </si>
  <si>
    <t>Current provision (credit) for taxes - state</t>
  </si>
  <si>
    <t>Current provision for taxes - non-U.S.</t>
  </si>
  <si>
    <t>Total current provision for taxes</t>
  </si>
  <si>
    <t>Deferred provision (credit) for taxes - federal</t>
  </si>
  <si>
    <t>Deferred provision (credit) for taxes - state</t>
  </si>
  <si>
    <t>Other deferred provision (credit) for taxes</t>
  </si>
  <si>
    <t>Total deferred provision (credit) for taxes</t>
  </si>
  <si>
    <t>Current provision for income taxes - federal</t>
  </si>
  <si>
    <t>Deferred income tax provisions (credits) - federal</t>
  </si>
  <si>
    <t>Total federal provision for income taxes</t>
  </si>
  <si>
    <t>Current provision for income taxes - state</t>
  </si>
  <si>
    <t>Current provision for income taxes - non-U.S</t>
  </si>
  <si>
    <t>Deferred income tax provisions (credits) - non-U.S</t>
  </si>
  <si>
    <t>Total non-U.S provision for income taxes</t>
  </si>
  <si>
    <t>Provision for taxes</t>
  </si>
  <si>
    <t>Income (loss) before extraordinary item</t>
  </si>
  <si>
    <t>Extraordinary gain (loss) on debt repayment</t>
  </si>
  <si>
    <t>Earnings (loss) per share-continuing operations - basic</t>
  </si>
  <si>
    <t>Earnings (loss) per share-extraordinary item - basic</t>
  </si>
  <si>
    <t>Earnings (loss) per share-accounting change - basic</t>
  </si>
  <si>
    <t>Dividends per common share</t>
  </si>
  <si>
    <t>Depreciation</t>
  </si>
  <si>
    <t>CURRENT RATIO</t>
  </si>
  <si>
    <t>STOCK</t>
  </si>
  <si>
    <t>ENPH</t>
  </si>
  <si>
    <t>MU</t>
  </si>
  <si>
    <t>INTC</t>
  </si>
  <si>
    <t>QUICK RATIO</t>
  </si>
  <si>
    <t>DEBT TO ASSET RATIO</t>
  </si>
  <si>
    <t>FINANCIAL LEVERAGE MULTIPLIER</t>
  </si>
  <si>
    <t>INVENTORY TURNOVER RATIO</t>
  </si>
  <si>
    <t>AVERAGE COLLECTION PERIOD</t>
  </si>
  <si>
    <t>TOTAL ASSET TURNOVER  PERIOD</t>
  </si>
  <si>
    <t>AVERAGE PAYMENT PERIOD</t>
  </si>
  <si>
    <t>EPS</t>
  </si>
  <si>
    <t xml:space="preserve"> Net Profit Margin</t>
  </si>
  <si>
    <t xml:space="preserve"> ROE</t>
  </si>
  <si>
    <t>ROA</t>
  </si>
  <si>
    <t xml:space="preserve"> Operating Profit Margin</t>
  </si>
  <si>
    <t>TIME INTEREST EARNED</t>
  </si>
  <si>
    <t>Net Profit Margin</t>
    <phoneticPr fontId="8" type="noConversion"/>
  </si>
  <si>
    <t>ENPH</t>
    <phoneticPr fontId="8" type="noConversion"/>
  </si>
  <si>
    <t>INTC</t>
    <phoneticPr fontId="8" type="noConversion"/>
  </si>
  <si>
    <t>STOCK</t>
    <phoneticPr fontId="8" type="noConversion"/>
  </si>
  <si>
    <t>Total asset turnover</t>
    <phoneticPr fontId="8" type="noConversion"/>
  </si>
  <si>
    <t>ROE</t>
    <phoneticPr fontId="8" type="noConversion"/>
  </si>
  <si>
    <t>PE Ratio</t>
    <phoneticPr fontId="8" type="noConversion"/>
  </si>
  <si>
    <t>MB Ratio</t>
    <phoneticPr fontId="8" type="noConversion"/>
  </si>
  <si>
    <t>Stock Price</t>
    <phoneticPr fontId="8" type="noConversion"/>
  </si>
  <si>
    <t>Book value per share of common stock</t>
    <phoneticPr fontId="8" type="noConversion"/>
  </si>
  <si>
    <t>Profitability Ratios cont.</t>
    <phoneticPr fontId="8" type="noConversion"/>
  </si>
  <si>
    <t>EPS</t>
    <phoneticPr fontId="8" type="noConversion"/>
  </si>
  <si>
    <t>ROA</t>
    <phoneticPr fontId="8" type="noConversion"/>
  </si>
  <si>
    <t>Micron Technology Inc. (NMS: MU)</t>
    <phoneticPr fontId="7" type="noConversion"/>
  </si>
  <si>
    <t>08/28/2014</t>
    <phoneticPr fontId="7" type="noConversion"/>
  </si>
  <si>
    <t>-</t>
    <phoneticPr fontId="7" type="noConversion"/>
  </si>
  <si>
    <t>NET PROFIT MARGIN</t>
  </si>
  <si>
    <t>ROE</t>
  </si>
  <si>
    <t>OPERATING PROFIT MARGIN</t>
  </si>
  <si>
    <t>No historical prices available for years 2010 and 2011</t>
  </si>
  <si>
    <t>DuPont Analysis</t>
  </si>
  <si>
    <t>Equity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</si>
</sst>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"/>
    <numFmt numFmtId="166" formatCode="0.000"/>
    <numFmt numFmtId="167" formatCode="0.00_ "/>
  </numFmts>
  <fonts count="9">
    <font>
      <sz val="10"/>
      <color rgb="FF000000"/>
      <name val="Arial"/>
      <charset val="134"/>
    </font>
    <font>
      <b/>
      <sz val="10"/>
      <color theme="1" tint="4.9989318521683403E-2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16"/>
      <color rgb="FF000000"/>
      <name val="Arial"/>
      <family val="2"/>
    </font>
    <font>
      <sz val="9"/>
      <name val="Arial"/>
      <family val="2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8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1" fontId="0" fillId="0" borderId="0" xfId="0" applyNumberFormat="1"/>
    <xf numFmtId="0" fontId="2" fillId="2" borderId="0" xfId="0" applyFont="1" applyFill="1"/>
    <xf numFmtId="2" fontId="3" fillId="0" borderId="1" xfId="0" applyNumberFormat="1" applyFont="1" applyBorder="1"/>
    <xf numFmtId="0" fontId="2" fillId="4" borderId="0" xfId="0" applyFont="1" applyFill="1"/>
    <xf numFmtId="0" fontId="2" fillId="5" borderId="0" xfId="0" applyFont="1" applyFill="1"/>
    <xf numFmtId="164" fontId="0" fillId="0" borderId="0" xfId="1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" borderId="0" xfId="0" applyFill="1" applyAlignment="1">
      <alignment horizontal="left"/>
    </xf>
    <xf numFmtId="1" fontId="0" fillId="3" borderId="0" xfId="0" applyNumberFormat="1" applyFill="1"/>
    <xf numFmtId="0" fontId="4" fillId="3" borderId="0" xfId="0" applyFont="1" applyFill="1" applyAlignment="1">
      <alignment horizontal="left"/>
    </xf>
    <xf numFmtId="0" fontId="2" fillId="6" borderId="0" xfId="0" applyFont="1" applyFill="1"/>
    <xf numFmtId="167" fontId="0" fillId="0" borderId="0" xfId="0" applyNumberFormat="1"/>
    <xf numFmtId="167" fontId="4" fillId="0" borderId="0" xfId="0" applyNumberFormat="1" applyFont="1"/>
    <xf numFmtId="0" fontId="1" fillId="7" borderId="0" xfId="0" applyFont="1" applyFill="1"/>
    <xf numFmtId="0" fontId="2" fillId="7" borderId="0" xfId="0" applyFont="1" applyFill="1"/>
    <xf numFmtId="2" fontId="3" fillId="0" borderId="0" xfId="0" applyNumberFormat="1" applyFont="1"/>
    <xf numFmtId="0" fontId="1" fillId="2" borderId="0" xfId="0" applyFont="1" applyFill="1"/>
    <xf numFmtId="0" fontId="0" fillId="0" borderId="0" xfId="0"/>
    <xf numFmtId="0" fontId="1" fillId="7" borderId="0" xfId="0" applyFont="1" applyFill="1"/>
    <xf numFmtId="0" fontId="0" fillId="7" borderId="0" xfId="0" applyFill="1"/>
    <xf numFmtId="167" fontId="4" fillId="8" borderId="0" xfId="0" applyNumberFormat="1" applyFont="1" applyFill="1"/>
    <xf numFmtId="167" fontId="0" fillId="8" borderId="0" xfId="0" applyNumberFormat="1" applyFill="1"/>
    <xf numFmtId="0" fontId="0" fillId="8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layout>
        <c:manualLayout>
          <c:xMode val="edge"/>
          <c:yMode val="edge"/>
          <c:x val="0.398231780746783"/>
          <c:y val="2.6208019447588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'Liquidity ratios'!$A$5</c:f>
              <c:strCache>
                <c:ptCount val="1"/>
                <c:pt idx="0">
                  <c:v>ENPH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'Liquidity ratios'!$B$3:$M$3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'Liquidity ratios'!$B$5:$M$5</c:f>
              <c:numCache>
                <c:formatCode>General</c:formatCode>
                <c:ptCount val="12"/>
                <c:pt idx="0">
                  <c:v>4.0109066121336063</c:v>
                </c:pt>
                <c:pt idx="1">
                  <c:v>1.5617147221691807</c:v>
                </c:pt>
                <c:pt idx="2">
                  <c:v>2.8060256978289764</c:v>
                </c:pt>
                <c:pt idx="3">
                  <c:v>2.71269294170538</c:v>
                </c:pt>
                <c:pt idx="4">
                  <c:v>1.9571423704561715</c:v>
                </c:pt>
                <c:pt idx="5">
                  <c:v>1.671535251482539</c:v>
                </c:pt>
                <c:pt idx="6">
                  <c:v>1.4239597931667713</c:v>
                </c:pt>
                <c:pt idx="7">
                  <c:v>1.4218942457570769</c:v>
                </c:pt>
                <c:pt idx="8">
                  <c:v>1.5106040323183452</c:v>
                </c:pt>
                <c:pt idx="9">
                  <c:v>2.5069213440301841</c:v>
                </c:pt>
                <c:pt idx="10">
                  <c:v>1.7471701716902945</c:v>
                </c:pt>
                <c:pt idx="11">
                  <c:v>3.3253167377602342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A-C640-90DD-6CE904B4E013}"/>
            </c:ext>
          </c:extLst>
        </c:ser>
        <c:ser>
          <c:idx val="2"/>
          <c:order val="2"/>
          <c:tx>
            <c:strRef>
              <c:f>'Liquidity ratios'!$A$6</c:f>
              <c:strCache>
                <c:ptCount val="1"/>
                <c:pt idx="0">
                  <c:v>MU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'Liquidity ratios'!$B$3:$M$3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'Liquidity ratios'!$B$6:$M$6</c:f>
              <c:numCache>
                <c:formatCode>General</c:formatCode>
                <c:ptCount val="12"/>
                <c:pt idx="0">
                  <c:v>2.3438193930421911</c:v>
                </c:pt>
                <c:pt idx="1">
                  <c:v>2.3516129032258064</c:v>
                </c:pt>
                <c:pt idx="2">
                  <c:v>2.5670976370931786</c:v>
                </c:pt>
                <c:pt idx="3">
                  <c:v>2.1602424242424241</c:v>
                </c:pt>
                <c:pt idx="4">
                  <c:v>2.1294949075036373</c:v>
                </c:pt>
                <c:pt idx="5">
                  <c:v>2.2012804097311141</c:v>
                </c:pt>
                <c:pt idx="6">
                  <c:v>1.9638055842812823</c:v>
                </c:pt>
                <c:pt idx="7">
                  <c:v>2.335395575553056</c:v>
                </c:pt>
                <c:pt idx="8">
                  <c:v>2.7874522071602366</c:v>
                </c:pt>
                <c:pt idx="9">
                  <c:v>2.5826291079812207</c:v>
                </c:pt>
                <c:pt idx="10">
                  <c:v>2.7076111529766389</c:v>
                </c:pt>
                <c:pt idx="11">
                  <c:v>3.0988480697384806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A-C640-90DD-6CE904B4E013}"/>
            </c:ext>
          </c:extLst>
        </c:ser>
        <c:ser>
          <c:idx val="3"/>
          <c:order val="3"/>
          <c:tx>
            <c:strRef>
              <c:f>'Liquidity ratios'!$A$7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'Liquidity ratios'!$B$3:$M$3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'Liquidity ratios'!$B$7:$M$7</c:f>
              <c:numCache>
                <c:formatCode>General</c:formatCode>
                <c:ptCount val="12"/>
                <c:pt idx="0">
                  <c:v>3.3891926664522356</c:v>
                </c:pt>
                <c:pt idx="1">
                  <c:v>2.1509810442301296</c:v>
                </c:pt>
                <c:pt idx="2">
                  <c:v>2.4312296480074429</c:v>
                </c:pt>
                <c:pt idx="3">
                  <c:v>2.3646816037735849</c:v>
                </c:pt>
                <c:pt idx="4">
                  <c:v>1.7310693551407703</c:v>
                </c:pt>
                <c:pt idx="5">
                  <c:v>2.5758600880832323</c:v>
                </c:pt>
                <c:pt idx="6">
                  <c:v>1.7489902472662793</c:v>
                </c:pt>
                <c:pt idx="7">
                  <c:v>1.6933585902072212</c:v>
                </c:pt>
                <c:pt idx="8">
                  <c:v>1.7314447251293155</c:v>
                </c:pt>
                <c:pt idx="9">
                  <c:v>1.4002241147467502</c:v>
                </c:pt>
                <c:pt idx="10">
                  <c:v>1.9087420214914761</c:v>
                </c:pt>
                <c:pt idx="11">
                  <c:v>2.1017405869929355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A-C640-90DD-6CE904B4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60248"/>
        <c:axId val="359378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'Liquidity ratios'!$A$4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'Liquidity ratios'!$B$3:$M$3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'Liquidity ratios'!$B$4:$M$4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0EA-C640-90DD-6CE904B4E013}"/>
                  </c:ext>
                </c:extLst>
              </c15:ser>
            </c15:filteredLineSeries>
          </c:ext>
        </c:extLst>
      </c:lineChart>
      <c:catAx>
        <c:axId val="55196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78160"/>
        <c:crosses val="autoZero"/>
        <c:auto val="1"/>
        <c:lblAlgn val="ctr"/>
        <c:lblOffset val="100"/>
        <c:noMultiLvlLbl val="0"/>
      </c:catAx>
      <c:valAx>
        <c:axId val="3593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6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IN"/>
              <a:t>ROA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'Profitability Ratios'!$B$82</c:f>
              <c:strCache>
                <c:ptCount val="1"/>
                <c:pt idx="0">
                  <c:v>ENPH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'Profitability Ratios'!$C$81:$N$81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'Profitability Ratios'!$C$82:$N$82</c:f>
              <c:numCache>
                <c:formatCode>0.00</c:formatCode>
                <c:ptCount val="12"/>
                <c:pt idx="0">
                  <c:v>-0.36597539661199247</c:v>
                </c:pt>
                <c:pt idx="1">
                  <c:v>-0.3039287664012349</c:v>
                </c:pt>
                <c:pt idx="2">
                  <c:v>-0.31251686550931795</c:v>
                </c:pt>
                <c:pt idx="3">
                  <c:v>-0.22210698643169993</c:v>
                </c:pt>
                <c:pt idx="4">
                  <c:v>-5.2906854499579478E-2</c:v>
                </c:pt>
                <c:pt idx="5">
                  <c:v>-0.13340341211154608</c:v>
                </c:pt>
                <c:pt idx="6">
                  <c:v>-0.41241991490194163</c:v>
                </c:pt>
                <c:pt idx="7">
                  <c:v>-0.26717588842840845</c:v>
                </c:pt>
                <c:pt idx="8">
                  <c:v>-3.4203396511706584E-2</c:v>
                </c:pt>
                <c:pt idx="9">
                  <c:v>0.22594335852881917</c:v>
                </c:pt>
                <c:pt idx="10">
                  <c:v>0.11165300949419299</c:v>
                </c:pt>
                <c:pt idx="11">
                  <c:v>6.9952425290584708E-2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F-0047-B2C4-FBE7957DE3C4}"/>
            </c:ext>
          </c:extLst>
        </c:ser>
        <c:ser>
          <c:idx val="1"/>
          <c:order val="1"/>
          <c:tx>
            <c:strRef>
              <c:f>'Profitability Ratios'!$B$83</c:f>
              <c:strCache>
                <c:ptCount val="1"/>
                <c:pt idx="0">
                  <c:v>MU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'Profitability Ratios'!$C$81:$N$81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'Profitability Ratios'!$C$83:$N$83</c:f>
              <c:numCache>
                <c:formatCode>0.00</c:formatCode>
                <c:ptCount val="12"/>
                <c:pt idx="0">
                  <c:v>0.12931327843190635</c:v>
                </c:pt>
                <c:pt idx="1">
                  <c:v>1.2879609544468547E-2</c:v>
                </c:pt>
                <c:pt idx="2">
                  <c:v>-7.1957007258514796E-2</c:v>
                </c:pt>
                <c:pt idx="3">
                  <c:v>6.2454231614185583E-2</c:v>
                </c:pt>
                <c:pt idx="4">
                  <c:v>0.13685660947639791</c:v>
                </c:pt>
                <c:pt idx="5">
                  <c:v>0.12007621256678955</c:v>
                </c:pt>
                <c:pt idx="6">
                  <c:v>-9.9854756717501821E-3</c:v>
                </c:pt>
                <c:pt idx="7">
                  <c:v>0.14404573239755492</c:v>
                </c:pt>
                <c:pt idx="8">
                  <c:v>0.32594061232017707</c:v>
                </c:pt>
                <c:pt idx="9">
                  <c:v>0.13005502485323298</c:v>
                </c:pt>
                <c:pt idx="10">
                  <c:v>5.0486232721040275E-2</c:v>
                </c:pt>
                <c:pt idx="11">
                  <c:v>9.9593875851756192E-2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F-0047-B2C4-FBE7957DE3C4}"/>
            </c:ext>
          </c:extLst>
        </c:ser>
        <c:ser>
          <c:idx val="2"/>
          <c:order val="2"/>
          <c:tx>
            <c:strRef>
              <c:f>'Profitability Ratios'!$B$84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'Profitability Ratios'!$C$81:$N$81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'Profitability Ratios'!$C$84:$N$84</c:f>
              <c:numCache>
                <c:formatCode>0.00</c:formatCode>
                <c:ptCount val="12"/>
                <c:pt idx="0">
                  <c:v>0.36265856821992343</c:v>
                </c:pt>
                <c:pt idx="1">
                  <c:v>-7.1690817058069566E-4</c:v>
                </c:pt>
                <c:pt idx="2">
                  <c:v>-2.9707314617005817E-3</c:v>
                </c:pt>
                <c:pt idx="3">
                  <c:v>-6.4097428653750205E-2</c:v>
                </c:pt>
                <c:pt idx="4">
                  <c:v>-9.8210664521938773E-2</c:v>
                </c:pt>
                <c:pt idx="5">
                  <c:v>-6.8983398996531636E-2</c:v>
                </c:pt>
                <c:pt idx="6">
                  <c:v>-7.7219387248575341E-2</c:v>
                </c:pt>
                <c:pt idx="7">
                  <c:v>-7.9215484822739879E-2</c:v>
                </c:pt>
                <c:pt idx="8">
                  <c:v>-0.21365156005678881</c:v>
                </c:pt>
                <c:pt idx="9">
                  <c:v>-0.10153143628096439</c:v>
                </c:pt>
                <c:pt idx="10">
                  <c:v>-1.1455114326281232E-2</c:v>
                </c:pt>
                <c:pt idx="11">
                  <c:v>-1.0801270737733851E-2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4F-0047-B2C4-FBE7957DE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439375"/>
        <c:axId val="1541446031"/>
      </c:lineChart>
      <c:catAx>
        <c:axId val="154143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46031"/>
        <c:crosses val="autoZero"/>
        <c:auto val="1"/>
        <c:lblAlgn val="ctr"/>
        <c:lblOffset val="100"/>
        <c:noMultiLvlLbl val="0"/>
      </c:catAx>
      <c:valAx>
        <c:axId val="154144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3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172896521864602"/>
          <c:y val="0.87336343115124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EPS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47159711805620502"/>
          <c:y val="7.115749525616699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378859857482197E-2"/>
          <c:y val="0.25806451612903197"/>
          <c:w val="0.90089073634204297"/>
          <c:h val="0.51622390891840597"/>
        </c:manualLayout>
      </c:layout>
      <c:lineChart>
        <c:grouping val="standard"/>
        <c:varyColors val="0"/>
        <c:ser>
          <c:idx val="1"/>
          <c:order val="0"/>
          <c:tx>
            <c:strRef>
              <c:f>'Profitability Ratios'!$B$5</c:f>
              <c:strCache>
                <c:ptCount val="1"/>
                <c:pt idx="0">
                  <c:v>MU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'Profitability Ratios'!$C$3:$N$3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'Profitability Ratios'!$C$5:$N$5</c:f>
              <c:numCache>
                <c:formatCode>0.00_ </c:formatCode>
                <c:ptCount val="12"/>
                <c:pt idx="0">
                  <c:v>1.9105077928607341</c:v>
                </c:pt>
                <c:pt idx="1">
                  <c:v>0.19303058010769075</c:v>
                </c:pt>
                <c:pt idx="2">
                  <c:v>-1.0130686842881007</c:v>
                </c:pt>
                <c:pt idx="3">
                  <c:v>1.1432401378782076</c:v>
                </c:pt>
                <c:pt idx="4">
                  <c:v>2.8695246971109039</c:v>
                </c:pt>
                <c:pt idx="5">
                  <c:v>2.7901828681424448</c:v>
                </c:pt>
                <c:pt idx="6">
                  <c:v>-0.26442307692307693</c:v>
                </c:pt>
                <c:pt idx="7">
                  <c:v>4.5773381294964031</c:v>
                </c:pt>
                <c:pt idx="8">
                  <c:v>12.177433247200689</c:v>
                </c:pt>
                <c:pt idx="9">
                  <c:v>5.748643761301989</c:v>
                </c:pt>
                <c:pt idx="10">
                  <c:v>2.4348607367475292</c:v>
                </c:pt>
                <c:pt idx="11">
                  <c:v>5.2377122430741734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2-4740-8A7E-6860B98516EF}"/>
            </c:ext>
          </c:extLst>
        </c:ser>
        <c:ser>
          <c:idx val="0"/>
          <c:order val="1"/>
          <c:tx>
            <c:strRef>
              <c:f>'Profitability Ratios'!$B$4</c:f>
              <c:strCache>
                <c:ptCount val="1"/>
                <c:pt idx="0">
                  <c:v>ENPH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'Profitability Ratios'!$C$3:$N$3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'Profitability Ratios'!$C$4:$N$4</c:f>
              <c:numCache>
                <c:formatCode>0.00_ </c:formatCode>
                <c:ptCount val="12"/>
                <c:pt idx="0">
                  <c:v>-25.832740213523131</c:v>
                </c:pt>
                <c:pt idx="1">
                  <c:v>-19.016489988221437</c:v>
                </c:pt>
                <c:pt idx="2">
                  <c:v>-0.93543176032896025</c:v>
                </c:pt>
                <c:pt idx="3">
                  <c:v>-0.61517460769650789</c:v>
                </c:pt>
                <c:pt idx="4">
                  <c:v>-0.18402047719169942</c:v>
                </c:pt>
                <c:pt idx="5">
                  <c:v>-0.48191877086925211</c:v>
                </c:pt>
                <c:pt idx="6">
                  <c:v>-1.0833962324752284</c:v>
                </c:pt>
                <c:pt idx="7">
                  <c:v>-0.52601438647950272</c:v>
                </c:pt>
                <c:pt idx="8">
                  <c:v>-0.10862801887233148</c:v>
                </c:pt>
                <c:pt idx="9">
                  <c:v>1.3089863454337214</c:v>
                </c:pt>
                <c:pt idx="10">
                  <c:v>1.0390270002016098</c:v>
                </c:pt>
                <c:pt idx="11">
                  <c:v>1.086299610139364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2-4740-8A7E-6860B98516EF}"/>
            </c:ext>
          </c:extLst>
        </c:ser>
        <c:ser>
          <c:idx val="2"/>
          <c:order val="2"/>
          <c:tx>
            <c:strRef>
              <c:f>'Profitability Ratios'!$B$6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'Profitability Ratios'!$C$3:$N$3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'Profitability Ratios'!$C$6:$N$6</c:f>
              <c:numCache>
                <c:formatCode>0.00_ </c:formatCode>
                <c:ptCount val="12"/>
                <c:pt idx="0">
                  <c:v>2.0802032299038289</c:v>
                </c:pt>
                <c:pt idx="1">
                  <c:v>2.2928000000000002</c:v>
                </c:pt>
                <c:pt idx="2">
                  <c:v>2.3187702265372168</c:v>
                </c:pt>
                <c:pt idx="3">
                  <c:v>2.3080330179182607</c:v>
                </c:pt>
                <c:pt idx="4">
                  <c:v>2.4144903117101939</c:v>
                </c:pt>
                <c:pt idx="5">
                  <c:v>2.4262433862433861</c:v>
                </c:pt>
                <c:pt idx="6">
                  <c:v>2.4236786469344609</c:v>
                </c:pt>
                <c:pt idx="7">
                  <c:v>2.4459142308512907</c:v>
                </c:pt>
                <c:pt idx="8">
                  <c:v>2.5385296722763506</c:v>
                </c:pt>
                <c:pt idx="9">
                  <c:v>2.6722610722610725</c:v>
                </c:pt>
                <c:pt idx="10">
                  <c:v>2.8222550467749876</c:v>
                </c:pt>
                <c:pt idx="11">
                  <c:v>2.8167076167076166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2-4740-8A7E-6860B9851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20879"/>
        <c:axId val="447028367"/>
      </c:lineChart>
      <c:catAx>
        <c:axId val="4470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28367"/>
        <c:crosses val="autoZero"/>
        <c:auto val="1"/>
        <c:lblAlgn val="ctr"/>
        <c:lblOffset val="100"/>
        <c:noMultiLvlLbl val="0"/>
      </c:catAx>
      <c:valAx>
        <c:axId val="4470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2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Net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786023592653404E-2"/>
          <c:y val="0.18773764258555101"/>
          <c:w val="0.87179334030162803"/>
          <c:h val="0.65779467680608406"/>
        </c:manualLayout>
      </c:layout>
      <c:lineChart>
        <c:grouping val="standard"/>
        <c:varyColors val="0"/>
        <c:ser>
          <c:idx val="0"/>
          <c:order val="0"/>
          <c:tx>
            <c:strRef>
              <c:f>'Profitability Ratios'!$B$30</c:f>
              <c:strCache>
                <c:ptCount val="1"/>
                <c:pt idx="0">
                  <c:v>ENPH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'Profitability Ratios'!$C$29:$N$29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'Profitability Ratios'!$C$30:$N$30</c:f>
              <c:numCache>
                <c:formatCode>0.00</c:formatCode>
                <c:ptCount val="12"/>
                <c:pt idx="0">
                  <c:v>-0.35317299427514959</c:v>
                </c:pt>
                <c:pt idx="1">
                  <c:v>-0.2159533984738134</c:v>
                </c:pt>
                <c:pt idx="2">
                  <c:v>-0.176381543119283</c:v>
                </c:pt>
                <c:pt idx="3">
                  <c:v>-0.11128814753098615</c:v>
                </c:pt>
                <c:pt idx="4">
                  <c:v>-2.341351074718526E-2</c:v>
                </c:pt>
                <c:pt idx="5">
                  <c:v>-6.181122970253241E-2</c:v>
                </c:pt>
                <c:pt idx="6">
                  <c:v>-0.20912548707186498</c:v>
                </c:pt>
                <c:pt idx="7">
                  <c:v>-0.15792232480448412</c:v>
                </c:pt>
                <c:pt idx="8">
                  <c:v>-3.6775799518596657E-2</c:v>
                </c:pt>
                <c:pt idx="9">
                  <c:v>0.25811225740109844</c:v>
                </c:pt>
                <c:pt idx="10">
                  <c:v>0.17302514769022179</c:v>
                </c:pt>
                <c:pt idx="11">
                  <c:v>0.10524156524117452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2-EE49-A4DB-A2ED0EE95724}"/>
            </c:ext>
          </c:extLst>
        </c:ser>
        <c:ser>
          <c:idx val="1"/>
          <c:order val="1"/>
          <c:tx>
            <c:strRef>
              <c:f>'Profitability Ratios'!$B$31</c:f>
              <c:strCache>
                <c:ptCount val="1"/>
                <c:pt idx="0">
                  <c:v>MU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'Profitability Ratios'!$C$29:$N$29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'Profitability Ratios'!$C$31:$N$31</c:f>
              <c:numCache>
                <c:formatCode>0.00</c:formatCode>
                <c:ptCount val="12"/>
                <c:pt idx="0">
                  <c:v>0.22400377269511906</c:v>
                </c:pt>
                <c:pt idx="1">
                  <c:v>2.1620391442876651E-2</c:v>
                </c:pt>
                <c:pt idx="2">
                  <c:v>-0.12521253339810542</c:v>
                </c:pt>
                <c:pt idx="3">
                  <c:v>0.13159925052353136</c:v>
                </c:pt>
                <c:pt idx="4">
                  <c:v>0.18822594449199168</c:v>
                </c:pt>
                <c:pt idx="5">
                  <c:v>0.17903903162055335</c:v>
                </c:pt>
                <c:pt idx="6">
                  <c:v>-2.2179208000645212E-2</c:v>
                </c:pt>
                <c:pt idx="7">
                  <c:v>0.25046747367385103</c:v>
                </c:pt>
                <c:pt idx="8">
                  <c:v>0.46520351419828238</c:v>
                </c:pt>
                <c:pt idx="9">
                  <c:v>0.27163975049132699</c:v>
                </c:pt>
                <c:pt idx="10">
                  <c:v>0.12642873804525309</c:v>
                </c:pt>
                <c:pt idx="11">
                  <c:v>0.2115502616856163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2-EE49-A4DB-A2ED0EE95724}"/>
            </c:ext>
          </c:extLst>
        </c:ser>
        <c:ser>
          <c:idx val="2"/>
          <c:order val="2"/>
          <c:tx>
            <c:strRef>
              <c:f>'Profitability Ratios'!$B$32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'Profitability Ratios'!$C$29:$N$29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'Profitability Ratios'!$C$32:$N$32</c:f>
              <c:numCache>
                <c:formatCode>0.00</c:formatCode>
                <c:ptCount val="12"/>
                <c:pt idx="0">
                  <c:v>0.26279714829333151</c:v>
                </c:pt>
                <c:pt idx="1">
                  <c:v>0.23967110502046335</c:v>
                </c:pt>
                <c:pt idx="2">
                  <c:v>0.20631409234922479</c:v>
                </c:pt>
                <c:pt idx="3">
                  <c:v>0.18251498823707976</c:v>
                </c:pt>
                <c:pt idx="4">
                  <c:v>0.20948630749955252</c:v>
                </c:pt>
                <c:pt idx="5">
                  <c:v>0.20630476018426519</c:v>
                </c:pt>
                <c:pt idx="6">
                  <c:v>0.17370805058346103</c:v>
                </c:pt>
                <c:pt idx="7">
                  <c:v>0.15297716734914996</c:v>
                </c:pt>
                <c:pt idx="8">
                  <c:v>0.29715729448961159</c:v>
                </c:pt>
                <c:pt idx="9">
                  <c:v>0.2924755089279511</c:v>
                </c:pt>
                <c:pt idx="10">
                  <c:v>0.26839354283586114</c:v>
                </c:pt>
                <c:pt idx="11">
                  <c:v>0.25141729094958493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2-EE49-A4DB-A2ED0EE95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398479"/>
        <c:axId val="576398895"/>
      </c:lineChart>
      <c:catAx>
        <c:axId val="5763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98895"/>
        <c:crosses val="autoZero"/>
        <c:auto val="1"/>
        <c:lblAlgn val="ctr"/>
        <c:lblOffset val="100"/>
        <c:noMultiLvlLbl val="0"/>
      </c:catAx>
      <c:valAx>
        <c:axId val="5763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9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'Profitability Ratios'!$B$56</c:f>
              <c:strCache>
                <c:ptCount val="1"/>
                <c:pt idx="0">
                  <c:v>ENPH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'Profitability Ratios'!$C$55:$N$55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'Profitability Ratios'!$C$56:$N$56</c:f>
              <c:numCache>
                <c:formatCode>0.00</c:formatCode>
                <c:ptCount val="12"/>
                <c:pt idx="0">
                  <c:v>-0.56591564668277849</c:v>
                </c:pt>
                <c:pt idx="1">
                  <c:v>-2.3107199084013166</c:v>
                </c:pt>
                <c:pt idx="2">
                  <c:v>-0.67457417703644873</c:v>
                </c:pt>
                <c:pt idx="3">
                  <c:v>-0.64450579515495199</c:v>
                </c:pt>
                <c:pt idx="4">
                  <c:v>-0.17149429204293748</c:v>
                </c:pt>
                <c:pt idx="5">
                  <c:v>-0.53275109170305679</c:v>
                </c:pt>
                <c:pt idx="6">
                  <c:v>-51.893846153846155</c:v>
                </c:pt>
                <c:pt idx="7">
                  <c:v>4.9520052596975672</c:v>
                </c:pt>
                <c:pt idx="8">
                  <c:v>-1.495241769547325</c:v>
                </c:pt>
                <c:pt idx="9">
                  <c:v>0.59199447489456747</c:v>
                </c:pt>
                <c:pt idx="10">
                  <c:v>0.27685317762860207</c:v>
                </c:pt>
                <c:pt idx="11">
                  <c:v>0.33812138513325024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7-F44F-ABD5-43FD93A1BEAA}"/>
            </c:ext>
          </c:extLst>
        </c:ser>
        <c:ser>
          <c:idx val="1"/>
          <c:order val="1"/>
          <c:tx>
            <c:strRef>
              <c:f>'Profitability Ratios'!$B$57</c:f>
              <c:strCache>
                <c:ptCount val="1"/>
                <c:pt idx="0">
                  <c:v>MU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'Profitability Ratios'!$C$55:$N$55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'Profitability Ratios'!$C$57:$N$57</c:f>
              <c:numCache>
                <c:formatCode>0.00</c:formatCode>
                <c:ptCount val="12"/>
                <c:pt idx="0">
                  <c:v>0.19356153219233904</c:v>
                </c:pt>
                <c:pt idx="1">
                  <c:v>1.9285424279334145E-2</c:v>
                </c:pt>
                <c:pt idx="2">
                  <c:v>-0.12249019840798384</c:v>
                </c:pt>
                <c:pt idx="3">
                  <c:v>0.11932840295822507</c:v>
                </c:pt>
                <c:pt idx="4">
                  <c:v>0.26605028946686254</c:v>
                </c:pt>
                <c:pt idx="5">
                  <c:v>0.21897424276758062</c:v>
                </c:pt>
                <c:pt idx="6">
                  <c:v>-2.1271658415841586E-2</c:v>
                </c:pt>
                <c:pt idx="7">
                  <c:v>0.26142783769902411</c:v>
                </c:pt>
                <c:pt idx="8">
                  <c:v>0.42630563261367749</c:v>
                </c:pt>
                <c:pt idx="9">
                  <c:v>0.17291270057111777</c:v>
                </c:pt>
                <c:pt idx="10">
                  <c:v>6.9494307108421374E-2</c:v>
                </c:pt>
                <c:pt idx="11">
                  <c:v>0.13340768898094826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7-F44F-ABD5-43FD93A1BEAA}"/>
            </c:ext>
          </c:extLst>
        </c:ser>
        <c:ser>
          <c:idx val="2"/>
          <c:order val="2"/>
          <c:tx>
            <c:strRef>
              <c:f>'Profitability Ratios'!$B$58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'Profitability Ratios'!$C$55:$N$55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'Profitability Ratios'!$C$58:$N$58</c:f>
              <c:numCache>
                <c:formatCode>0.00</c:formatCode>
                <c:ptCount val="12"/>
                <c:pt idx="0">
                  <c:v>0.23192393283431115</c:v>
                </c:pt>
                <c:pt idx="1">
                  <c:v>0.2818932282023916</c:v>
                </c:pt>
                <c:pt idx="2">
                  <c:v>0.21492881276487705</c:v>
                </c:pt>
                <c:pt idx="3">
                  <c:v>0.16513320516341665</c:v>
                </c:pt>
                <c:pt idx="4">
                  <c:v>0.20950505683343776</c:v>
                </c:pt>
                <c:pt idx="5">
                  <c:v>0.18695260702300073</c:v>
                </c:pt>
                <c:pt idx="6">
                  <c:v>0.15576963730256999</c:v>
                </c:pt>
                <c:pt idx="7">
                  <c:v>0.13910662281400774</c:v>
                </c:pt>
                <c:pt idx="8">
                  <c:v>0.28235183670184943</c:v>
                </c:pt>
                <c:pt idx="9">
                  <c:v>0.27157308009909165</c:v>
                </c:pt>
                <c:pt idx="10">
                  <c:v>0.25789135960907228</c:v>
                </c:pt>
                <c:pt idx="11">
                  <c:v>0.20827960709081569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17-F44F-ABD5-43FD93A1B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664703"/>
        <c:axId val="579665119"/>
      </c:lineChart>
      <c:catAx>
        <c:axId val="57966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65119"/>
        <c:crosses val="autoZero"/>
        <c:auto val="1"/>
        <c:lblAlgn val="ctr"/>
        <c:lblOffset val="100"/>
        <c:noMultiLvlLbl val="0"/>
      </c:catAx>
      <c:valAx>
        <c:axId val="57966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6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IN"/>
              <a:t> Operating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012408021930505E-2"/>
          <c:y val="0.169598556608029"/>
          <c:w val="0.87612177175010797"/>
          <c:h val="0.67523680649526396"/>
        </c:manualLayout>
      </c:layout>
      <c:lineChart>
        <c:grouping val="standard"/>
        <c:varyColors val="0"/>
        <c:ser>
          <c:idx val="0"/>
          <c:order val="0"/>
          <c:tx>
            <c:strRef>
              <c:f>'Profitability Ratios'!$B$109</c:f>
              <c:strCache>
                <c:ptCount val="1"/>
                <c:pt idx="0">
                  <c:v>ENPH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'Profitability Ratios'!$C$108:$N$108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'Profitability Ratios'!$C$109:$N$109</c:f>
              <c:numCache>
                <c:formatCode>0.00</c:formatCode>
                <c:ptCount val="12"/>
                <c:pt idx="0">
                  <c:v>-0.33598222539368483</c:v>
                </c:pt>
                <c:pt idx="1">
                  <c:v>-0.19202396955652307</c:v>
                </c:pt>
                <c:pt idx="2">
                  <c:v>-0.14381247750117687</c:v>
                </c:pt>
                <c:pt idx="3">
                  <c:v>-9.5161608960428787E-2</c:v>
                </c:pt>
                <c:pt idx="4">
                  <c:v>-1.287859402623988E-2</c:v>
                </c:pt>
                <c:pt idx="5">
                  <c:v>-5.4049136596603486E-2</c:v>
                </c:pt>
                <c:pt idx="6">
                  <c:v>-0.19436376092327437</c:v>
                </c:pt>
                <c:pt idx="7">
                  <c:v>-0.13760544579020567</c:v>
                </c:pt>
                <c:pt idx="8">
                  <c:v>5.0480928899699204E-3</c:v>
                </c:pt>
                <c:pt idx="9">
                  <c:v>0.16454199922156926</c:v>
                </c:pt>
                <c:pt idx="10">
                  <c:v>0.24074506892210348</c:v>
                </c:pt>
                <c:pt idx="11">
                  <c:v>0.15616812428502896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1-434A-82F6-DBBB40160492}"/>
            </c:ext>
          </c:extLst>
        </c:ser>
        <c:ser>
          <c:idx val="1"/>
          <c:order val="1"/>
          <c:tx>
            <c:strRef>
              <c:f>'Profitability Ratios'!$B$110</c:f>
              <c:strCache>
                <c:ptCount val="1"/>
                <c:pt idx="0">
                  <c:v>MU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'Profitability Ratios'!$C$108:$N$108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'Profitability Ratios'!$C$110:$N$110</c:f>
              <c:numCache>
                <c:formatCode>0.00</c:formatCode>
                <c:ptCount val="12"/>
                <c:pt idx="0">
                  <c:v>0.18733789200660222</c:v>
                </c:pt>
                <c:pt idx="1">
                  <c:v>8.5912608101957208E-2</c:v>
                </c:pt>
                <c:pt idx="2">
                  <c:v>-7.5054651445227105E-2</c:v>
                </c:pt>
                <c:pt idx="3">
                  <c:v>2.6011242147029649E-2</c:v>
                </c:pt>
                <c:pt idx="4">
                  <c:v>0.18871500183396503</c:v>
                </c:pt>
                <c:pt idx="5">
                  <c:v>0.18515316205533597</c:v>
                </c:pt>
                <c:pt idx="6">
                  <c:v>1.3549479796757804E-2</c:v>
                </c:pt>
                <c:pt idx="7">
                  <c:v>0.28875110717449071</c:v>
                </c:pt>
                <c:pt idx="8">
                  <c:v>0.49336974762265146</c:v>
                </c:pt>
                <c:pt idx="9">
                  <c:v>0.31513287191318468</c:v>
                </c:pt>
                <c:pt idx="10">
                  <c:v>0.14009797060881735</c:v>
                </c:pt>
                <c:pt idx="11">
                  <c:v>0.22678216928352282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1-434A-82F6-DBBB40160492}"/>
            </c:ext>
          </c:extLst>
        </c:ser>
        <c:ser>
          <c:idx val="2"/>
          <c:order val="2"/>
          <c:tx>
            <c:strRef>
              <c:f>'Profitability Ratios'!$B$111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'Profitability Ratios'!$C$108:$N$108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'Profitability Ratios'!$C$111:$N$111</c:f>
              <c:numCache>
                <c:formatCode>0.00</c:formatCode>
                <c:ptCount val="12"/>
                <c:pt idx="0">
                  <c:v>0.35733443367031154</c:v>
                </c:pt>
                <c:pt idx="1">
                  <c:v>0.3236541417433656</c:v>
                </c:pt>
                <c:pt idx="2">
                  <c:v>0.27442305168632009</c:v>
                </c:pt>
                <c:pt idx="3">
                  <c:v>0.23319040752826894</c:v>
                </c:pt>
                <c:pt idx="4">
                  <c:v>0.27469124753892965</c:v>
                </c:pt>
                <c:pt idx="5">
                  <c:v>0.25294914641857102</c:v>
                </c:pt>
                <c:pt idx="6">
                  <c:v>0.21678145048579656</c:v>
                </c:pt>
                <c:pt idx="7">
                  <c:v>0.28578257197941398</c:v>
                </c:pt>
                <c:pt idx="8">
                  <c:v>0.32909891598915991</c:v>
                </c:pt>
                <c:pt idx="9">
                  <c:v>0.30619050927534219</c:v>
                </c:pt>
                <c:pt idx="10">
                  <c:v>0.30408260238611995</c:v>
                </c:pt>
                <c:pt idx="11">
                  <c:v>0.24620368495646891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1-434A-82F6-DBBB40160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439375"/>
        <c:axId val="1541446031"/>
      </c:lineChart>
      <c:catAx>
        <c:axId val="154143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46031"/>
        <c:crosses val="autoZero"/>
        <c:auto val="1"/>
        <c:lblAlgn val="ctr"/>
        <c:lblOffset val="100"/>
        <c:noMultiLvlLbl val="0"/>
      </c:catAx>
      <c:valAx>
        <c:axId val="154144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3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172896521864602"/>
          <c:y val="0.87336343115124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 i="0"/>
              <a:t>EPS</a:t>
            </a:r>
            <a:endParaRPr lang="zh-CN" altLang="en-US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'Profitability Ratios cont.'!$A$4</c:f>
              <c:strCache>
                <c:ptCount val="1"/>
                <c:pt idx="0">
                  <c:v>ENPH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'Profitability Ratios cont.'!$B$3:$M$3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'Profitability Ratios cont.'!$B$4:$M$4</c:f>
              <c:numCache>
                <c:formatCode>0.00_ </c:formatCode>
                <c:ptCount val="12"/>
                <c:pt idx="0">
                  <c:v>-25.832740213523131</c:v>
                </c:pt>
                <c:pt idx="1">
                  <c:v>-19.016489988221437</c:v>
                </c:pt>
                <c:pt idx="2">
                  <c:v>-0.93543176032896025</c:v>
                </c:pt>
                <c:pt idx="3">
                  <c:v>-0.61517460769650789</c:v>
                </c:pt>
                <c:pt idx="4">
                  <c:v>-0.18402047719169942</c:v>
                </c:pt>
                <c:pt idx="5">
                  <c:v>-0.48191877086925211</c:v>
                </c:pt>
                <c:pt idx="6">
                  <c:v>-1.0833962324752284</c:v>
                </c:pt>
                <c:pt idx="7">
                  <c:v>-0.52601438647950272</c:v>
                </c:pt>
                <c:pt idx="8">
                  <c:v>-0.10862801887233148</c:v>
                </c:pt>
                <c:pt idx="9">
                  <c:v>1.3089863454337214</c:v>
                </c:pt>
                <c:pt idx="10">
                  <c:v>1.0390270002016098</c:v>
                </c:pt>
                <c:pt idx="11">
                  <c:v>1.086299610139364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5-4C27-98AA-C93483D74E6C}"/>
            </c:ext>
          </c:extLst>
        </c:ser>
        <c:ser>
          <c:idx val="1"/>
          <c:order val="1"/>
          <c:tx>
            <c:strRef>
              <c:f>'Profitability Ratios cont.'!$A$5</c:f>
              <c:strCache>
                <c:ptCount val="1"/>
                <c:pt idx="0">
                  <c:v>MU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'Profitability Ratios cont.'!$B$3:$M$3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'Profitability Ratios cont.'!$B$5:$M$5</c:f>
              <c:numCache>
                <c:formatCode>0.00_ </c:formatCode>
                <c:ptCount val="12"/>
                <c:pt idx="0">
                  <c:v>1.9105077928607341</c:v>
                </c:pt>
                <c:pt idx="1">
                  <c:v>0.19303058010769075</c:v>
                </c:pt>
                <c:pt idx="2">
                  <c:v>-1.0130686842881007</c:v>
                </c:pt>
                <c:pt idx="3">
                  <c:v>1.1432401378782076</c:v>
                </c:pt>
                <c:pt idx="4">
                  <c:v>2.8695246971109039</c:v>
                </c:pt>
                <c:pt idx="5">
                  <c:v>2.7901828681424448</c:v>
                </c:pt>
                <c:pt idx="6">
                  <c:v>-0.26442307692307693</c:v>
                </c:pt>
                <c:pt idx="7">
                  <c:v>4.5773381294964031</c:v>
                </c:pt>
                <c:pt idx="8">
                  <c:v>12.177433247200689</c:v>
                </c:pt>
                <c:pt idx="9">
                  <c:v>5.748643761301989</c:v>
                </c:pt>
                <c:pt idx="10">
                  <c:v>2.4348607367475292</c:v>
                </c:pt>
                <c:pt idx="11">
                  <c:v>5.2377122430741734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5-4C27-98AA-C93483D74E6C}"/>
            </c:ext>
          </c:extLst>
        </c:ser>
        <c:ser>
          <c:idx val="2"/>
          <c:order val="2"/>
          <c:tx>
            <c:strRef>
              <c:f>'Profitability Ratios cont.'!$A$6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'Profitability Ratios cont.'!$B$3:$M$3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'Profitability Ratios cont.'!$B$6:$M$6</c:f>
              <c:numCache>
                <c:formatCode>0.00_ </c:formatCode>
                <c:ptCount val="12"/>
                <c:pt idx="0">
                  <c:v>2.0802032299038289</c:v>
                </c:pt>
                <c:pt idx="1">
                  <c:v>2.5884</c:v>
                </c:pt>
                <c:pt idx="2">
                  <c:v>2.2259304207119741</c:v>
                </c:pt>
                <c:pt idx="3">
                  <c:v>1.9367827662572981</c:v>
                </c:pt>
                <c:pt idx="4">
                  <c:v>2.4650379106992419</c:v>
                </c:pt>
                <c:pt idx="5">
                  <c:v>2.4169312169312169</c:v>
                </c:pt>
                <c:pt idx="6">
                  <c:v>2.180972515856237</c:v>
                </c:pt>
                <c:pt idx="7">
                  <c:v>2.0484318327288245</c:v>
                </c:pt>
                <c:pt idx="8">
                  <c:v>4.6618689105403011</c:v>
                </c:pt>
                <c:pt idx="9">
                  <c:v>4.906293706293706</c:v>
                </c:pt>
                <c:pt idx="10">
                  <c:v>5.1450024618414574</c:v>
                </c:pt>
                <c:pt idx="11">
                  <c:v>4.8815724815724817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5-4C27-98AA-C93483D74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292240"/>
        <c:axId val="1972286000"/>
      </c:lineChart>
      <c:catAx>
        <c:axId val="197229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86000"/>
        <c:crosses val="autoZero"/>
        <c:auto val="1"/>
        <c:lblAlgn val="ctr"/>
        <c:lblOffset val="100"/>
        <c:noMultiLvlLbl val="0"/>
      </c:catAx>
      <c:valAx>
        <c:axId val="1972286000"/>
        <c:scaling>
          <c:orientation val="minMax"/>
          <c:max val="15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9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ROA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'Profitability Ratios cont.'!$A$10</c:f>
              <c:strCache>
                <c:ptCount val="1"/>
                <c:pt idx="0">
                  <c:v>ENPH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'Profitability Ratios cont.'!$B$9:$M$9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'Profitability Ratios cont.'!$B$10:$M$10</c:f>
              <c:numCache>
                <c:formatCode>0.00_ </c:formatCode>
                <c:ptCount val="12"/>
                <c:pt idx="0">
                  <c:v>-0.36597539661199247</c:v>
                </c:pt>
                <c:pt idx="1">
                  <c:v>-0.3039287664012349</c:v>
                </c:pt>
                <c:pt idx="2">
                  <c:v>-0.31251686550931795</c:v>
                </c:pt>
                <c:pt idx="3">
                  <c:v>-0.22210698643169993</c:v>
                </c:pt>
                <c:pt idx="4">
                  <c:v>-5.2906854499579478E-2</c:v>
                </c:pt>
                <c:pt idx="5">
                  <c:v>-0.13340341211154608</c:v>
                </c:pt>
                <c:pt idx="6">
                  <c:v>-0.41241991490194163</c:v>
                </c:pt>
                <c:pt idx="7">
                  <c:v>-0.26717588842840845</c:v>
                </c:pt>
                <c:pt idx="8">
                  <c:v>-3.4203396511706584E-2</c:v>
                </c:pt>
                <c:pt idx="9">
                  <c:v>0.22594335852881917</c:v>
                </c:pt>
                <c:pt idx="10">
                  <c:v>0.11165300949419299</c:v>
                </c:pt>
                <c:pt idx="11">
                  <c:v>6.9952425290584708E-2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8-4222-A88B-052E3790AD8D}"/>
            </c:ext>
          </c:extLst>
        </c:ser>
        <c:ser>
          <c:idx val="1"/>
          <c:order val="1"/>
          <c:tx>
            <c:strRef>
              <c:f>'Profitability Ratios cont.'!$A$11</c:f>
              <c:strCache>
                <c:ptCount val="1"/>
                <c:pt idx="0">
                  <c:v>MU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'Profitability Ratios cont.'!$B$9:$M$9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'Profitability Ratios cont.'!$B$11:$M$11</c:f>
              <c:numCache>
                <c:formatCode>0.00_ </c:formatCode>
                <c:ptCount val="12"/>
                <c:pt idx="0">
                  <c:v>0.12931327843190635</c:v>
                </c:pt>
                <c:pt idx="1">
                  <c:v>1.2879609544468547E-2</c:v>
                </c:pt>
                <c:pt idx="2">
                  <c:v>-7.1957007258514796E-2</c:v>
                </c:pt>
                <c:pt idx="3">
                  <c:v>6.2454231614185583E-2</c:v>
                </c:pt>
                <c:pt idx="4">
                  <c:v>0.13685660947639791</c:v>
                </c:pt>
                <c:pt idx="5">
                  <c:v>0.12007621256678955</c:v>
                </c:pt>
                <c:pt idx="6">
                  <c:v>-9.9854756717501821E-3</c:v>
                </c:pt>
                <c:pt idx="7">
                  <c:v>0.14404573239755492</c:v>
                </c:pt>
                <c:pt idx="8">
                  <c:v>0.32594061232017707</c:v>
                </c:pt>
                <c:pt idx="9">
                  <c:v>0.13005502485323298</c:v>
                </c:pt>
                <c:pt idx="10">
                  <c:v>5.0486232721040275E-2</c:v>
                </c:pt>
                <c:pt idx="11">
                  <c:v>9.9593875851756192E-2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8-4222-A88B-052E3790AD8D}"/>
            </c:ext>
          </c:extLst>
        </c:ser>
        <c:ser>
          <c:idx val="2"/>
          <c:order val="2"/>
          <c:tx>
            <c:strRef>
              <c:f>'Profitability Ratios cont.'!$A$12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'Profitability Ratios cont.'!$B$9:$M$9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'Profitability Ratios cont.'!$B$12:$M$12</c:f>
              <c:numCache>
                <c:formatCode>0.00_ </c:formatCode>
                <c:ptCount val="12"/>
                <c:pt idx="0">
                  <c:v>0.1814325958281898</c:v>
                </c:pt>
                <c:pt idx="1">
                  <c:v>0.18197668696129024</c:v>
                </c:pt>
                <c:pt idx="2">
                  <c:v>0.13046674016905549</c:v>
                </c:pt>
                <c:pt idx="3">
                  <c:v>0.10415989952142748</c:v>
                </c:pt>
                <c:pt idx="4">
                  <c:v>0.12727826351733437</c:v>
                </c:pt>
                <c:pt idx="5">
                  <c:v>0.11080386164071217</c:v>
                </c:pt>
                <c:pt idx="6">
                  <c:v>9.1028616305028814E-2</c:v>
                </c:pt>
                <c:pt idx="7">
                  <c:v>7.7899212163993217E-2</c:v>
                </c:pt>
                <c:pt idx="8">
                  <c:v>0.16452412025351079</c:v>
                </c:pt>
                <c:pt idx="9">
                  <c:v>0.15417069526237145</c:v>
                </c:pt>
                <c:pt idx="10">
                  <c:v>0.13651357689217525</c:v>
                </c:pt>
                <c:pt idx="11">
                  <c:v>0.11797679417597948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98-4222-A88B-052E3790A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015920"/>
        <c:axId val="1342004272"/>
      </c:lineChart>
      <c:catAx>
        <c:axId val="13420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04272"/>
        <c:crosses val="autoZero"/>
        <c:auto val="1"/>
        <c:lblAlgn val="ctr"/>
        <c:lblOffset val="100"/>
        <c:noMultiLvlLbl val="0"/>
      </c:catAx>
      <c:valAx>
        <c:axId val="13420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1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'Profitability Ratios cont.'!$A$16</c:f>
              <c:strCache>
                <c:ptCount val="1"/>
                <c:pt idx="0">
                  <c:v>ENPH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'Profitability Ratios cont.'!$B$15:$M$15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'Profitability Ratios cont.'!$B$16:$M$16</c:f>
              <c:numCache>
                <c:formatCode>0.00_ </c:formatCode>
                <c:ptCount val="12"/>
                <c:pt idx="0">
                  <c:v>-0.56591564668277849</c:v>
                </c:pt>
                <c:pt idx="1">
                  <c:v>-2.3107199084013166</c:v>
                </c:pt>
                <c:pt idx="2">
                  <c:v>-0.67457417703644873</c:v>
                </c:pt>
                <c:pt idx="3">
                  <c:v>-0.64450579515495199</c:v>
                </c:pt>
                <c:pt idx="4">
                  <c:v>-0.17149429204293748</c:v>
                </c:pt>
                <c:pt idx="5">
                  <c:v>-0.53275109170305679</c:v>
                </c:pt>
                <c:pt idx="6">
                  <c:v>-51.893846153846155</c:v>
                </c:pt>
                <c:pt idx="7">
                  <c:v>4.9520052596975672</c:v>
                </c:pt>
                <c:pt idx="8">
                  <c:v>-1.495241769547325</c:v>
                </c:pt>
                <c:pt idx="9">
                  <c:v>0.59199447489456747</c:v>
                </c:pt>
                <c:pt idx="10">
                  <c:v>0.27685317762860207</c:v>
                </c:pt>
                <c:pt idx="11">
                  <c:v>0.33812138513325024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2-43A4-BDB7-47DFE53D80E0}"/>
            </c:ext>
          </c:extLst>
        </c:ser>
        <c:ser>
          <c:idx val="1"/>
          <c:order val="1"/>
          <c:tx>
            <c:strRef>
              <c:f>'Profitability Ratios cont.'!$A$17</c:f>
              <c:strCache>
                <c:ptCount val="1"/>
                <c:pt idx="0">
                  <c:v>MU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'Profitability Ratios cont.'!$B$15:$M$15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'Profitability Ratios cont.'!$B$17:$M$17</c:f>
              <c:numCache>
                <c:formatCode>0.00_ </c:formatCode>
                <c:ptCount val="12"/>
                <c:pt idx="0">
                  <c:v>0.19356153219233904</c:v>
                </c:pt>
                <c:pt idx="1">
                  <c:v>1.9285424279334145E-2</c:v>
                </c:pt>
                <c:pt idx="2">
                  <c:v>-0.12249019840798384</c:v>
                </c:pt>
                <c:pt idx="3">
                  <c:v>0.11932840295822507</c:v>
                </c:pt>
                <c:pt idx="4">
                  <c:v>0.26605028946686254</c:v>
                </c:pt>
                <c:pt idx="5">
                  <c:v>0.21897424276758062</c:v>
                </c:pt>
                <c:pt idx="6">
                  <c:v>-2.1271658415841586E-2</c:v>
                </c:pt>
                <c:pt idx="7">
                  <c:v>0.26142783769902411</c:v>
                </c:pt>
                <c:pt idx="8">
                  <c:v>0.42630563261367749</c:v>
                </c:pt>
                <c:pt idx="9">
                  <c:v>0.17291270057111777</c:v>
                </c:pt>
                <c:pt idx="10">
                  <c:v>6.9494307108421374E-2</c:v>
                </c:pt>
                <c:pt idx="11">
                  <c:v>0.13340768898094826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92-43A4-BDB7-47DFE53D80E0}"/>
            </c:ext>
          </c:extLst>
        </c:ser>
        <c:ser>
          <c:idx val="2"/>
          <c:order val="2"/>
          <c:tx>
            <c:strRef>
              <c:f>'Profitability Ratios cont.'!$A$18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'Profitability Ratios cont.'!$B$15:$M$15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'Profitability Ratios cont.'!$B$18:$M$18</c:f>
              <c:numCache>
                <c:formatCode>0.00_ </c:formatCode>
                <c:ptCount val="12"/>
                <c:pt idx="0">
                  <c:v>0.23192393283431115</c:v>
                </c:pt>
                <c:pt idx="1">
                  <c:v>0.2818932282023916</c:v>
                </c:pt>
                <c:pt idx="2">
                  <c:v>0.21492881276487705</c:v>
                </c:pt>
                <c:pt idx="3">
                  <c:v>0.16513320516341665</c:v>
                </c:pt>
                <c:pt idx="4">
                  <c:v>0.20950505683343776</c:v>
                </c:pt>
                <c:pt idx="5">
                  <c:v>0.18695260702300073</c:v>
                </c:pt>
                <c:pt idx="6">
                  <c:v>0.15576963730256999</c:v>
                </c:pt>
                <c:pt idx="7">
                  <c:v>0.13910662281400774</c:v>
                </c:pt>
                <c:pt idx="8">
                  <c:v>0.28235183670184943</c:v>
                </c:pt>
                <c:pt idx="9">
                  <c:v>0.27157308009909165</c:v>
                </c:pt>
                <c:pt idx="10">
                  <c:v>0.25789135960907228</c:v>
                </c:pt>
                <c:pt idx="11">
                  <c:v>0.20827960709081569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92-43A4-BDB7-47DFE53D8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307327"/>
        <c:axId val="783307743"/>
      </c:lineChart>
      <c:catAx>
        <c:axId val="78330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07743"/>
        <c:crosses val="autoZero"/>
        <c:auto val="1"/>
        <c:lblAlgn val="ctr"/>
        <c:lblOffset val="100"/>
        <c:noMultiLvlLbl val="0"/>
      </c:catAx>
      <c:valAx>
        <c:axId val="78330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0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PE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'Market Ratios'!$A$3</c:f>
              <c:strCache>
                <c:ptCount val="1"/>
                <c:pt idx="0">
                  <c:v>ENPH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'Market Ratios'!$B$2:$M$2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'Market Ratios'!$B$3:$M$3</c:f>
              <c:numCache>
                <c:formatCode>0.00_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-3.9019414935370769</c:v>
                </c:pt>
                <c:pt idx="3">
                  <c:v>-10.306017057075598</c:v>
                </c:pt>
                <c:pt idx="4">
                  <c:v>-77.654401390958768</c:v>
                </c:pt>
                <c:pt idx="5">
                  <c:v>-7.2833851100443789</c:v>
                </c:pt>
                <c:pt idx="6">
                  <c:v>-0.93225356496990897</c:v>
                </c:pt>
                <c:pt idx="7">
                  <c:v>-4.5816237387148178</c:v>
                </c:pt>
                <c:pt idx="8">
                  <c:v>-43.543093661305583</c:v>
                </c:pt>
                <c:pt idx="9">
                  <c:v>19.962011132623424</c:v>
                </c:pt>
                <c:pt idx="10">
                  <c:v>168.87915325198702</c:v>
                </c:pt>
                <c:pt idx="11">
                  <c:v>168.40657797578532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A-464B-9CD9-DCCE1B43462A}"/>
            </c:ext>
          </c:extLst>
        </c:ser>
        <c:ser>
          <c:idx val="1"/>
          <c:order val="1"/>
          <c:tx>
            <c:strRef>
              <c:f>'Market Ratios'!$A$4</c:f>
              <c:strCache>
                <c:ptCount val="1"/>
                <c:pt idx="0">
                  <c:v>MU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'Market Ratios'!$B$2:$M$2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'Market Ratios'!$B$4:$M$4</c:f>
              <c:numCache>
                <c:formatCode>0.00_ </c:formatCode>
                <c:ptCount val="12"/>
                <c:pt idx="0">
                  <c:v>3.5749657894736839</c:v>
                </c:pt>
                <c:pt idx="1">
                  <c:v>29.736221052631578</c:v>
                </c:pt>
                <c:pt idx="2">
                  <c:v>-6.1002774005819589</c:v>
                </c:pt>
                <c:pt idx="3">
                  <c:v>11.869772194304858</c:v>
                </c:pt>
                <c:pt idx="4">
                  <c:v>11.433949334199417</c:v>
                </c:pt>
                <c:pt idx="5">
                  <c:v>5.9458468437392202</c:v>
                </c:pt>
                <c:pt idx="6">
                  <c:v>-62.929454545454547</c:v>
                </c:pt>
                <c:pt idx="7">
                  <c:v>6.9844086444007853</c:v>
                </c:pt>
                <c:pt idx="8">
                  <c:v>4.3326043287593716</c:v>
                </c:pt>
                <c:pt idx="9">
                  <c:v>7.7705284680717215</c:v>
                </c:pt>
                <c:pt idx="10">
                  <c:v>19.027782287822877</c:v>
                </c:pt>
                <c:pt idx="11">
                  <c:v>14.126396519365295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A-464B-9CD9-DCCE1B43462A}"/>
            </c:ext>
          </c:extLst>
        </c:ser>
        <c:ser>
          <c:idx val="2"/>
          <c:order val="2"/>
          <c:tx>
            <c:strRef>
              <c:f>'Market Ratios'!$A$5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'Market Ratios'!$B$2:$M$2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'Market Ratios'!$B$5:$M$5</c:f>
              <c:numCache>
                <c:formatCode>0.00_ </c:formatCode>
                <c:ptCount val="12"/>
                <c:pt idx="0">
                  <c:v>10.018251919050941</c:v>
                </c:pt>
                <c:pt idx="1">
                  <c:v>10.576587578506629</c:v>
                </c:pt>
                <c:pt idx="2">
                  <c:v>8.7244521981856256</c:v>
                </c:pt>
                <c:pt idx="3">
                  <c:v>11.091695743196093</c:v>
                </c:pt>
                <c:pt idx="4">
                  <c:v>15.551936496859733</c:v>
                </c:pt>
                <c:pt idx="5">
                  <c:v>14.417349965108164</c:v>
                </c:pt>
                <c:pt idx="6">
                  <c:v>14.964855198883463</c:v>
                </c:pt>
                <c:pt idx="7">
                  <c:v>18.87228890439637</c:v>
                </c:pt>
                <c:pt idx="8">
                  <c:v>18.416172365666434</c:v>
                </c:pt>
                <c:pt idx="9">
                  <c:v>22.482833217027213</c:v>
                </c:pt>
                <c:pt idx="10">
                  <c:v>16.678152477320307</c:v>
                </c:pt>
                <c:pt idx="11">
                  <c:v>18.216303210048849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A-464B-9CD9-DCCE1B434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974239"/>
        <c:axId val="782978399"/>
      </c:lineChart>
      <c:catAx>
        <c:axId val="78297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78399"/>
        <c:crosses val="autoZero"/>
        <c:auto val="1"/>
        <c:lblAlgn val="ctr"/>
        <c:lblOffset val="100"/>
        <c:noMultiLvlLbl val="0"/>
      </c:catAx>
      <c:valAx>
        <c:axId val="7829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7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MB</a:t>
            </a:r>
            <a:r>
              <a:rPr lang="en-US" altLang="zh-CN" b="1" baseline="0"/>
              <a:t> Ratio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'Market Ratios'!$A$15</c:f>
              <c:strCache>
                <c:ptCount val="1"/>
                <c:pt idx="0">
                  <c:v>ENPH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'Market Ratios'!$B$14:$M$14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'Market Ratios'!$B$15:$M$15</c:f>
              <c:numCache>
                <c:formatCode>0.00_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2.6321489718471449</c:v>
                </c:pt>
                <c:pt idx="3">
                  <c:v>6.6422877182510076</c:v>
                </c:pt>
                <c:pt idx="4">
                  <c:v>13.317286590560572</c:v>
                </c:pt>
                <c:pt idx="5">
                  <c:v>3.8802313686699317</c:v>
                </c:pt>
                <c:pt idx="6">
                  <c:v>48.378223076923078</c:v>
                </c:pt>
                <c:pt idx="7">
                  <c:v>-22.688224852071009</c:v>
                </c:pt>
                <c:pt idx="8">
                  <c:v>65.107452417695484</c:v>
                </c:pt>
                <c:pt idx="9">
                  <c:v>11.817400298296917</c:v>
                </c:pt>
                <c:pt idx="10">
                  <c:v>46.754730213040268</c:v>
                </c:pt>
                <c:pt idx="11">
                  <c:v>56.941865410723253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9-414F-9D2E-4F19891C2FF6}"/>
            </c:ext>
          </c:extLst>
        </c:ser>
        <c:ser>
          <c:idx val="1"/>
          <c:order val="1"/>
          <c:tx>
            <c:strRef>
              <c:f>'Market Ratios'!$A$16</c:f>
              <c:strCache>
                <c:ptCount val="1"/>
                <c:pt idx="0">
                  <c:v>MU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'Market Ratios'!$B$14:$M$14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'Market Ratios'!$B$16:$M$16</c:f>
              <c:numCache>
                <c:formatCode>0.00_ </c:formatCode>
                <c:ptCount val="12"/>
                <c:pt idx="0">
                  <c:v>0.84693703241895268</c:v>
                </c:pt>
                <c:pt idx="1">
                  <c:v>0.66704628099173557</c:v>
                </c:pt>
                <c:pt idx="2">
                  <c:v>0.81680337662337654</c:v>
                </c:pt>
                <c:pt idx="3">
                  <c:v>1.5502633996937212</c:v>
                </c:pt>
                <c:pt idx="4">
                  <c:v>3.2685108160802154</c:v>
                </c:pt>
                <c:pt idx="5">
                  <c:v>1.4011550967322388</c:v>
                </c:pt>
                <c:pt idx="6">
                  <c:v>1.4325827814569538</c:v>
                </c:pt>
                <c:pt idx="7">
                  <c:v>1.9091692175500778</c:v>
                </c:pt>
                <c:pt idx="8">
                  <c:v>1.8967721558184181</c:v>
                </c:pt>
                <c:pt idx="9">
                  <c:v>1.3769131295114407</c:v>
                </c:pt>
                <c:pt idx="10">
                  <c:v>1.3223225459021437</c:v>
                </c:pt>
                <c:pt idx="11">
                  <c:v>1.8845699132770355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9-414F-9D2E-4F19891C2FF6}"/>
            </c:ext>
          </c:extLst>
        </c:ser>
        <c:ser>
          <c:idx val="2"/>
          <c:order val="2"/>
          <c:tx>
            <c:strRef>
              <c:f>'Market Ratios'!$A$17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'Market Ratios'!$B$14:$M$14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'Market Ratios'!$B$17:$M$17</c:f>
              <c:numCache>
                <c:formatCode>0.00_ </c:formatCode>
                <c:ptCount val="12"/>
                <c:pt idx="0">
                  <c:v>2.3234723851911796</c:v>
                </c:pt>
                <c:pt idx="1">
                  <c:v>2.6409792860098888</c:v>
                </c:pt>
                <c:pt idx="2">
                  <c:v>1.9533449211960237</c:v>
                </c:pt>
                <c:pt idx="3">
                  <c:v>2.1826970612469103</c:v>
                </c:pt>
                <c:pt idx="4">
                  <c:v>3.1913971180524476</c:v>
                </c:pt>
                <c:pt idx="5">
                  <c:v>2.7057460915118274</c:v>
                </c:pt>
                <c:pt idx="6">
                  <c:v>2.5904795699574188</c:v>
                </c:pt>
                <c:pt idx="7">
                  <c:v>3.1346719019400453</c:v>
                </c:pt>
                <c:pt idx="8">
                  <c:v>2.8314713732011851</c:v>
                </c:pt>
                <c:pt idx="9">
                  <c:v>3.3255470685383979</c:v>
                </c:pt>
                <c:pt idx="10">
                  <c:v>2.359366470051087</c:v>
                </c:pt>
                <c:pt idx="11">
                  <c:v>2.1892180604040217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B9-414F-9D2E-4F19891C2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176208"/>
        <c:axId val="1979196592"/>
      </c:lineChart>
      <c:catAx>
        <c:axId val="19791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96592"/>
        <c:crosses val="autoZero"/>
        <c:auto val="1"/>
        <c:lblAlgn val="ctr"/>
        <c:lblOffset val="100"/>
        <c:noMultiLvlLbl val="0"/>
      </c:catAx>
      <c:valAx>
        <c:axId val="19791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7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'Liquidity ratios'!$A$33</c:f>
              <c:strCache>
                <c:ptCount val="1"/>
                <c:pt idx="0">
                  <c:v>ENPH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'Liquidity ratios'!$B$31:$M$31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'Liquidity ratios'!$B$33:$M$33</c:f>
              <c:numCache>
                <c:formatCode>General</c:formatCode>
                <c:ptCount val="12"/>
                <c:pt idx="0">
                  <c:v>3.6368249640233281</c:v>
                </c:pt>
                <c:pt idx="1">
                  <c:v>1.3231812106167653</c:v>
                </c:pt>
                <c:pt idx="2">
                  <c:v>2.157347511445872</c:v>
                </c:pt>
                <c:pt idx="3">
                  <c:v>2.1062190918627306</c:v>
                </c:pt>
                <c:pt idx="4">
                  <c:v>1.4845330971280619</c:v>
                </c:pt>
                <c:pt idx="5">
                  <c:v>1.0233774434438832</c:v>
                </c:pt>
                <c:pt idx="6">
                  <c:v>0.95180737447445996</c:v>
                </c:pt>
                <c:pt idx="7">
                  <c:v>1.0299647921866995</c:v>
                </c:pt>
                <c:pt idx="8">
                  <c:v>1.2583157222361903</c:v>
                </c:pt>
                <c:pt idx="9">
                  <c:v>2.2152415069915858</c:v>
                </c:pt>
                <c:pt idx="10">
                  <c:v>1.6132483713858248</c:v>
                </c:pt>
                <c:pt idx="11">
                  <c:v>3.0702348361513065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5-C444-BA08-5F42E27FE4AD}"/>
            </c:ext>
          </c:extLst>
        </c:ser>
        <c:ser>
          <c:idx val="2"/>
          <c:order val="2"/>
          <c:tx>
            <c:strRef>
              <c:f>'Liquidity ratios'!$A$34</c:f>
              <c:strCache>
                <c:ptCount val="1"/>
                <c:pt idx="0">
                  <c:v>MU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'Liquidity ratios'!$B$31:$M$31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'Liquidity ratios'!$B$34:$M$34</c:f>
              <c:numCache>
                <c:formatCode>General</c:formatCode>
                <c:ptCount val="12"/>
                <c:pt idx="0">
                  <c:v>1.6887490747594374</c:v>
                </c:pt>
                <c:pt idx="1">
                  <c:v>1.5129032258064516</c:v>
                </c:pt>
                <c:pt idx="2">
                  <c:v>1.7592510031208204</c:v>
                </c:pt>
                <c:pt idx="3">
                  <c:v>1.5180606060606061</c:v>
                </c:pt>
                <c:pt idx="4">
                  <c:v>1.6192059862814383</c:v>
                </c:pt>
                <c:pt idx="5">
                  <c:v>1.6020486555697824</c:v>
                </c:pt>
                <c:pt idx="6">
                  <c:v>1.366287487073423</c:v>
                </c:pt>
                <c:pt idx="7">
                  <c:v>1.7499062617172854</c:v>
                </c:pt>
                <c:pt idx="8">
                  <c:v>2.16266944734098</c:v>
                </c:pt>
                <c:pt idx="9">
                  <c:v>1.7816901408450705</c:v>
                </c:pt>
                <c:pt idx="10">
                  <c:v>1.8625470987189148</c:v>
                </c:pt>
                <c:pt idx="11">
                  <c:v>2.400373599003736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5-C444-BA08-5F42E27FE4AD}"/>
            </c:ext>
          </c:extLst>
        </c:ser>
        <c:ser>
          <c:idx val="3"/>
          <c:order val="3"/>
          <c:tx>
            <c:strRef>
              <c:f>'Liquidity ratios'!$A$35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'Liquidity ratios'!$B$31:$M$31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'Liquidity ratios'!$B$35:$M$35</c:f>
              <c:numCache>
                <c:formatCode>General</c:formatCode>
                <c:ptCount val="12"/>
                <c:pt idx="0">
                  <c:v>2.9863836174547016</c:v>
                </c:pt>
                <c:pt idx="1">
                  <c:v>1.8104423012969737</c:v>
                </c:pt>
                <c:pt idx="2">
                  <c:v>2.064195999379749</c:v>
                </c:pt>
                <c:pt idx="3">
                  <c:v>2.0571933962264151</c:v>
                </c:pt>
                <c:pt idx="4">
                  <c:v>1.4643236157063486</c:v>
                </c:pt>
                <c:pt idx="5">
                  <c:v>2.2460585944979896</c:v>
                </c:pt>
                <c:pt idx="6">
                  <c:v>1.4754703970052212</c:v>
                </c:pt>
                <c:pt idx="7">
                  <c:v>1.2925205212100339</c:v>
                </c:pt>
                <c:pt idx="8">
                  <c:v>1.2952002887044389</c:v>
                </c:pt>
                <c:pt idx="9">
                  <c:v>1.0082922456297625</c:v>
                </c:pt>
                <c:pt idx="10">
                  <c:v>1.5683121919689746</c:v>
                </c:pt>
                <c:pt idx="11">
                  <c:v>1.7093438205520355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C5-C444-BA08-5F42E27FE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71792"/>
        <c:axId val="500570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'Liquidity ratios'!$A$32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'Liquidity ratios'!$B$31:$M$31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'Liquidity ratios'!$B$32:$M$32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5C5-C444-BA08-5F42E27FE4AD}"/>
                  </c:ext>
                </c:extLst>
              </c15:ser>
            </c15:filteredLineSeries>
          </c:ext>
        </c:extLst>
      </c:lineChart>
      <c:catAx>
        <c:axId val="5005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70192"/>
        <c:crosses val="autoZero"/>
        <c:auto val="1"/>
        <c:lblAlgn val="ctr"/>
        <c:lblOffset val="100"/>
        <c:noMultiLvlLbl val="0"/>
      </c:catAx>
      <c:valAx>
        <c:axId val="5005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Net Profit Margin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58923884514435E-2"/>
          <c:y val="0.16708333333333336"/>
          <c:w val="0.87058552055992999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'Du-Pont Analysis'!$A$3</c:f>
              <c:strCache>
                <c:ptCount val="1"/>
                <c:pt idx="0">
                  <c:v>ENPH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'Du-Pont Analysis'!$B$2:$M$2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'Du-Pont Analysis'!$B$3:$M$3</c:f>
              <c:numCache>
                <c:formatCode>0.00_ </c:formatCode>
                <c:ptCount val="12"/>
                <c:pt idx="0">
                  <c:v>-0.35317299427514959</c:v>
                </c:pt>
                <c:pt idx="1">
                  <c:v>-0.2159533984738134</c:v>
                </c:pt>
                <c:pt idx="2">
                  <c:v>-0.176381543119283</c:v>
                </c:pt>
                <c:pt idx="3">
                  <c:v>-0.11128814753098615</c:v>
                </c:pt>
                <c:pt idx="4">
                  <c:v>-2.341351074718526E-2</c:v>
                </c:pt>
                <c:pt idx="5">
                  <c:v>-6.181122970253241E-2</c:v>
                </c:pt>
                <c:pt idx="6">
                  <c:v>-0.20912548707186498</c:v>
                </c:pt>
                <c:pt idx="7">
                  <c:v>-0.15792232480448412</c:v>
                </c:pt>
                <c:pt idx="8">
                  <c:v>-3.6775799518596657E-2</c:v>
                </c:pt>
                <c:pt idx="9">
                  <c:v>0.25811225740109844</c:v>
                </c:pt>
                <c:pt idx="10">
                  <c:v>0.17302514769022179</c:v>
                </c:pt>
                <c:pt idx="11">
                  <c:v>0.10524156524117452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0-46A5-B6AA-1FD20044580D}"/>
            </c:ext>
          </c:extLst>
        </c:ser>
        <c:ser>
          <c:idx val="1"/>
          <c:order val="1"/>
          <c:tx>
            <c:strRef>
              <c:f>'Du-Pont Analysis'!$A$4</c:f>
              <c:strCache>
                <c:ptCount val="1"/>
                <c:pt idx="0">
                  <c:v>MU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'Du-Pont Analysis'!$B$2:$M$2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'Du-Pont Analysis'!$B$4:$M$4</c:f>
              <c:numCache>
                <c:formatCode>0.00_ </c:formatCode>
                <c:ptCount val="12"/>
                <c:pt idx="0">
                  <c:v>0.22400377269511906</c:v>
                </c:pt>
                <c:pt idx="1">
                  <c:v>2.1620391442876651E-2</c:v>
                </c:pt>
                <c:pt idx="2">
                  <c:v>-0.12521253339810542</c:v>
                </c:pt>
                <c:pt idx="3">
                  <c:v>0.13159925052353136</c:v>
                </c:pt>
                <c:pt idx="4">
                  <c:v>0.18822594449199168</c:v>
                </c:pt>
                <c:pt idx="5">
                  <c:v>0.17903903162055335</c:v>
                </c:pt>
                <c:pt idx="6">
                  <c:v>-2.2179208000645212E-2</c:v>
                </c:pt>
                <c:pt idx="7">
                  <c:v>0.25046747367385103</c:v>
                </c:pt>
                <c:pt idx="8">
                  <c:v>0.46520351419828238</c:v>
                </c:pt>
                <c:pt idx="9">
                  <c:v>0.27163975049132699</c:v>
                </c:pt>
                <c:pt idx="10">
                  <c:v>0.12642873804525309</c:v>
                </c:pt>
                <c:pt idx="11">
                  <c:v>0.2115502616856163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0-46A5-B6AA-1FD20044580D}"/>
            </c:ext>
          </c:extLst>
        </c:ser>
        <c:ser>
          <c:idx val="2"/>
          <c:order val="2"/>
          <c:tx>
            <c:strRef>
              <c:f>'Du-Pont Analysis'!$A$5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'Du-Pont Analysis'!$B$2:$M$2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'Du-Pont Analysis'!$B$5:$M$5</c:f>
              <c:numCache>
                <c:formatCode>0.00_ </c:formatCode>
                <c:ptCount val="12"/>
                <c:pt idx="0">
                  <c:v>0.26279714829333151</c:v>
                </c:pt>
                <c:pt idx="1">
                  <c:v>0.23967110502046335</c:v>
                </c:pt>
                <c:pt idx="2">
                  <c:v>0.20631409234922479</c:v>
                </c:pt>
                <c:pt idx="3">
                  <c:v>0.18251498823707976</c:v>
                </c:pt>
                <c:pt idx="4">
                  <c:v>0.20948630749955252</c:v>
                </c:pt>
                <c:pt idx="5">
                  <c:v>0.20630476018426519</c:v>
                </c:pt>
                <c:pt idx="6">
                  <c:v>0.17370805058346103</c:v>
                </c:pt>
                <c:pt idx="7">
                  <c:v>0.15297716734914996</c:v>
                </c:pt>
                <c:pt idx="8">
                  <c:v>0.29715729448961159</c:v>
                </c:pt>
                <c:pt idx="9">
                  <c:v>0.2924755089279511</c:v>
                </c:pt>
                <c:pt idx="10">
                  <c:v>0.26839354283586114</c:v>
                </c:pt>
                <c:pt idx="11">
                  <c:v>0.25141729094958493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0-46A5-B6AA-1FD200445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459135"/>
        <c:axId val="788461215"/>
      </c:lineChart>
      <c:catAx>
        <c:axId val="78845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61215"/>
        <c:crosses val="autoZero"/>
        <c:auto val="1"/>
        <c:lblAlgn val="ctr"/>
        <c:lblOffset val="100"/>
        <c:noMultiLvlLbl val="0"/>
      </c:catAx>
      <c:valAx>
        <c:axId val="78846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5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Equity Multiplier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'Du-Pont Analysis'!$A$9</c:f>
              <c:strCache>
                <c:ptCount val="1"/>
                <c:pt idx="0">
                  <c:v>ENPH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'Du-Pont Analysis'!$B$8:$M$8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'Du-Pont Analysis'!$B$9:$M$9</c:f>
              <c:numCache>
                <c:formatCode>0.00_ </c:formatCode>
                <c:ptCount val="12"/>
                <c:pt idx="0">
                  <c:v>1.5463215612899872</c:v>
                </c:pt>
                <c:pt idx="1">
                  <c:v>7.6028338342636328</c:v>
                </c:pt>
                <c:pt idx="2">
                  <c:v>2.1585208719442237</c:v>
                </c:pt>
                <c:pt idx="3">
                  <c:v>2.9017808287320301</c:v>
                </c:pt>
                <c:pt idx="4">
                  <c:v>3.2414380644062022</c:v>
                </c:pt>
                <c:pt idx="5">
                  <c:v>3.9935342227798016</c:v>
                </c:pt>
                <c:pt idx="6">
                  <c:v>125.8276923076923</c:v>
                </c:pt>
                <c:pt idx="7">
                  <c:v>-18.534626342318649</c:v>
                </c:pt>
                <c:pt idx="8">
                  <c:v>43.716177983539097</c:v>
                </c:pt>
                <c:pt idx="9">
                  <c:v>2.6201012446181653</c:v>
                </c:pt>
                <c:pt idx="10">
                  <c:v>2.4795854485498756</c:v>
                </c:pt>
                <c:pt idx="11">
                  <c:v>4.833590597162039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3-410E-B92C-6F9C8BF83F0F}"/>
            </c:ext>
          </c:extLst>
        </c:ser>
        <c:ser>
          <c:idx val="1"/>
          <c:order val="1"/>
          <c:tx>
            <c:strRef>
              <c:f>'Du-Pont Analysis'!$A$10</c:f>
              <c:strCache>
                <c:ptCount val="1"/>
                <c:pt idx="0">
                  <c:v>MU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'Du-Pont Analysis'!$B$8:$M$8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'Du-Pont Analysis'!$B$10:$M$10</c:f>
              <c:numCache>
                <c:formatCode>0.00_ </c:formatCode>
                <c:ptCount val="12"/>
                <c:pt idx="0">
                  <c:v>1.4968418907905461</c:v>
                </c:pt>
                <c:pt idx="1">
                  <c:v>1.4973609419407228</c:v>
                </c:pt>
                <c:pt idx="2">
                  <c:v>1.7022692170607105</c:v>
                </c:pt>
                <c:pt idx="3">
                  <c:v>1.9106536078352989</c:v>
                </c:pt>
                <c:pt idx="4">
                  <c:v>1.9440076039056424</c:v>
                </c:pt>
                <c:pt idx="5">
                  <c:v>1.8236271621723694</c:v>
                </c:pt>
                <c:pt idx="6">
                  <c:v>2.1302599009900991</c:v>
                </c:pt>
                <c:pt idx="7">
                  <c:v>1.8148947098099641</c:v>
                </c:pt>
                <c:pt idx="8">
                  <c:v>1.3079242552164998</c:v>
                </c:pt>
                <c:pt idx="9">
                  <c:v>1.3295349469676367</c:v>
                </c:pt>
                <c:pt idx="10">
                  <c:v>1.3765001538619346</c:v>
                </c:pt>
                <c:pt idx="11">
                  <c:v>1.3395169917829421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3-410E-B92C-6F9C8BF83F0F}"/>
            </c:ext>
          </c:extLst>
        </c:ser>
        <c:ser>
          <c:idx val="2"/>
          <c:order val="2"/>
          <c:tx>
            <c:strRef>
              <c:f>'Du-Pont Analysis'!$A$11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'Du-Pont Analysis'!$B$8:$M$8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'Du-Pont Analysis'!$B$11:$M$11</c:f>
              <c:numCache>
                <c:formatCode>0.00_ </c:formatCode>
                <c:ptCount val="12"/>
                <c:pt idx="0">
                  <c:v>1.2782925348978353</c:v>
                </c:pt>
                <c:pt idx="1">
                  <c:v>1.5490623162205137</c:v>
                </c:pt>
                <c:pt idx="2">
                  <c:v>1.6473839423471281</c:v>
                </c:pt>
                <c:pt idx="3">
                  <c:v>1.5853817632518539</c:v>
                </c:pt>
                <c:pt idx="4">
                  <c:v>1.6460395596527342</c:v>
                </c:pt>
                <c:pt idx="5">
                  <c:v>1.6872390930670378</c:v>
                </c:pt>
                <c:pt idx="6">
                  <c:v>1.7112161386766527</c:v>
                </c:pt>
                <c:pt idx="7">
                  <c:v>1.7857256697431143</c:v>
                </c:pt>
                <c:pt idx="8">
                  <c:v>1.7161729007684776</c:v>
                </c:pt>
                <c:pt idx="9">
                  <c:v>1.761509083402147</c:v>
                </c:pt>
                <c:pt idx="10">
                  <c:v>1.8891260889952861</c:v>
                </c:pt>
                <c:pt idx="11">
                  <c:v>1.7654286043756748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03-410E-B92C-6F9C8BF83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660448"/>
        <c:axId val="1328667520"/>
      </c:lineChart>
      <c:catAx>
        <c:axId val="13286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667520"/>
        <c:crosses val="autoZero"/>
        <c:auto val="1"/>
        <c:lblAlgn val="ctr"/>
        <c:lblOffset val="100"/>
        <c:noMultiLvlLbl val="0"/>
      </c:catAx>
      <c:valAx>
        <c:axId val="13286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66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Total asset turnover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'Du-Pont Analysis'!$A$15</c:f>
              <c:strCache>
                <c:ptCount val="1"/>
                <c:pt idx="0">
                  <c:v>ENPH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'Du-Pont Analysis'!$B$14:$M$14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'Du-Pont Analysis'!$B$15:$M$15</c:f>
              <c:numCache>
                <c:formatCode>0.00_ </c:formatCode>
                <c:ptCount val="12"/>
                <c:pt idx="0">
                  <c:v>1.036249663888142</c:v>
                </c:pt>
                <c:pt idx="1">
                  <c:v>1.4073812616479358</c:v>
                </c:pt>
                <c:pt idx="2">
                  <c:v>1.7718229469053324</c:v>
                </c:pt>
                <c:pt idx="3">
                  <c:v>1.9957829414840276</c:v>
                </c:pt>
                <c:pt idx="4">
                  <c:v>2.2596719932716569</c:v>
                </c:pt>
                <c:pt idx="5">
                  <c:v>2.158239089459185</c:v>
                </c:pt>
                <c:pt idx="6">
                  <c:v>1.9721169364698978</c:v>
                </c:pt>
                <c:pt idx="7">
                  <c:v>1.6918183591787026</c:v>
                </c:pt>
                <c:pt idx="8">
                  <c:v>0.93005174488213993</c:v>
                </c:pt>
                <c:pt idx="9">
                  <c:v>0.87536857336345009</c:v>
                </c:pt>
                <c:pt idx="10">
                  <c:v>0.64529931622478753</c:v>
                </c:pt>
                <c:pt idx="11">
                  <c:v>0.66468438710769617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5-4F1E-A4E3-31C2DBB58AA2}"/>
            </c:ext>
          </c:extLst>
        </c:ser>
        <c:ser>
          <c:idx val="1"/>
          <c:order val="1"/>
          <c:tx>
            <c:strRef>
              <c:f>'Du-Pont Analysis'!$A$16</c:f>
              <c:strCache>
                <c:ptCount val="1"/>
                <c:pt idx="0">
                  <c:v>MU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'Du-Pont Analysis'!$B$14:$M$14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'Du-Pont Analysis'!$B$16:$M$16</c:f>
              <c:numCache>
                <c:formatCode>0.00_ </c:formatCode>
                <c:ptCount val="12"/>
                <c:pt idx="0">
                  <c:v>0.57728169876812085</c:v>
                </c:pt>
                <c:pt idx="1">
                  <c:v>0.5957158351409978</c:v>
                </c:pt>
                <c:pt idx="2">
                  <c:v>0.57467895030709104</c:v>
                </c:pt>
                <c:pt idx="3">
                  <c:v>0.4745789308505074</c:v>
                </c:pt>
                <c:pt idx="4">
                  <c:v>0.72708685216463687</c:v>
                </c:pt>
                <c:pt idx="5">
                  <c:v>0.67067058774800148</c:v>
                </c:pt>
                <c:pt idx="6">
                  <c:v>0.45021786492374727</c:v>
                </c:pt>
                <c:pt idx="7">
                  <c:v>0.5751075390536563</c:v>
                </c:pt>
                <c:pt idx="8">
                  <c:v>0.70064090741423823</c:v>
                </c:pt>
                <c:pt idx="9">
                  <c:v>0.47877758913412566</c:v>
                </c:pt>
                <c:pt idx="10">
                  <c:v>0.39932560825664143</c:v>
                </c:pt>
                <c:pt idx="11">
                  <c:v>0.47078115176128738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5-4F1E-A4E3-31C2DBB58AA2}"/>
            </c:ext>
          </c:extLst>
        </c:ser>
        <c:ser>
          <c:idx val="2"/>
          <c:order val="2"/>
          <c:tx>
            <c:strRef>
              <c:f>'Du-Pont Analysis'!$A$17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'Du-Pont Analysis'!$B$14:$M$14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'Du-Pont Analysis'!$B$17:$M$17</c:f>
              <c:numCache>
                <c:formatCode>0.00_ </c:formatCode>
                <c:ptCount val="12"/>
                <c:pt idx="0">
                  <c:v>0.69039027632703442</c:v>
                </c:pt>
                <c:pt idx="1">
                  <c:v>0.75927670524051238</c:v>
                </c:pt>
                <c:pt idx="2">
                  <c:v>0.63236950362177091</c:v>
                </c:pt>
                <c:pt idx="3">
                  <c:v>0.57069230602654886</c:v>
                </c:pt>
                <c:pt idx="4">
                  <c:v>0.60757318717647568</c:v>
                </c:pt>
                <c:pt idx="5">
                  <c:v>0.53708824528210353</c:v>
                </c:pt>
                <c:pt idx="6">
                  <c:v>0.52403222533023908</c:v>
                </c:pt>
                <c:pt idx="7">
                  <c:v>0.50922117015148194</c:v>
                </c:pt>
                <c:pt idx="8">
                  <c:v>0.55366004235599353</c:v>
                </c:pt>
                <c:pt idx="9">
                  <c:v>0.52712343617239454</c:v>
                </c:pt>
                <c:pt idx="10">
                  <c:v>0.50863212076477393</c:v>
                </c:pt>
                <c:pt idx="11">
                  <c:v>0.46924693894516822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5-4F1E-A4E3-31C2DBB58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771967"/>
        <c:axId val="418772383"/>
      </c:lineChart>
      <c:catAx>
        <c:axId val="41877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72383"/>
        <c:crosses val="autoZero"/>
        <c:auto val="1"/>
        <c:lblAlgn val="ctr"/>
        <c:lblOffset val="100"/>
        <c:noMultiLvlLbl val="0"/>
      </c:catAx>
      <c:valAx>
        <c:axId val="41877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7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DuPont</a:t>
            </a:r>
            <a:r>
              <a:rPr lang="en-US" altLang="zh-CN" b="1" baseline="0"/>
              <a:t> Analysis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'Du-Pont Analysis'!$A$21</c:f>
              <c:strCache>
                <c:ptCount val="1"/>
                <c:pt idx="0">
                  <c:v>ENPH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'Du-Pont Analysis'!$B$20:$M$20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'Du-Pont Analysis'!$B$21:$M$21</c:f>
              <c:numCache>
                <c:formatCode>0.00_ </c:formatCode>
                <c:ptCount val="12"/>
                <c:pt idx="0">
                  <c:v>-0.56591564668277849</c:v>
                </c:pt>
                <c:pt idx="1">
                  <c:v>-2.3107199084013166</c:v>
                </c:pt>
                <c:pt idx="2">
                  <c:v>-0.67457417703644862</c:v>
                </c:pt>
                <c:pt idx="3">
                  <c:v>-0.6445057951549521</c:v>
                </c:pt>
                <c:pt idx="4">
                  <c:v>-0.17149429204293745</c:v>
                </c:pt>
                <c:pt idx="5">
                  <c:v>-0.53275109170305668</c:v>
                </c:pt>
                <c:pt idx="6">
                  <c:v>-51.893846153846155</c:v>
                </c:pt>
                <c:pt idx="7">
                  <c:v>4.9520052596975681</c:v>
                </c:pt>
                <c:pt idx="8">
                  <c:v>-1.4952417695473252</c:v>
                </c:pt>
                <c:pt idx="9">
                  <c:v>0.59199447489456747</c:v>
                </c:pt>
                <c:pt idx="10">
                  <c:v>0.27685317762860207</c:v>
                </c:pt>
                <c:pt idx="11">
                  <c:v>0.3381213851332503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E-4D89-81FA-19DDC92F2DF6}"/>
            </c:ext>
          </c:extLst>
        </c:ser>
        <c:ser>
          <c:idx val="1"/>
          <c:order val="1"/>
          <c:tx>
            <c:strRef>
              <c:f>'Du-Pont Analysis'!$A$22</c:f>
              <c:strCache>
                <c:ptCount val="1"/>
                <c:pt idx="0">
                  <c:v>MU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'Du-Pont Analysis'!$B$20:$M$20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'Du-Pont Analysis'!$B$22:$M$22</c:f>
              <c:numCache>
                <c:formatCode>0.00_ </c:formatCode>
                <c:ptCount val="12"/>
                <c:pt idx="0">
                  <c:v>0.19356153219233901</c:v>
                </c:pt>
                <c:pt idx="1">
                  <c:v>1.9285424279334145E-2</c:v>
                </c:pt>
                <c:pt idx="2">
                  <c:v>-0.12249019840798386</c:v>
                </c:pt>
                <c:pt idx="3">
                  <c:v>0.11932840295822507</c:v>
                </c:pt>
                <c:pt idx="4">
                  <c:v>0.26605028946686249</c:v>
                </c:pt>
                <c:pt idx="5">
                  <c:v>0.21897424276758062</c:v>
                </c:pt>
                <c:pt idx="6">
                  <c:v>-2.1271658415841586E-2</c:v>
                </c:pt>
                <c:pt idx="7">
                  <c:v>0.26142783769902417</c:v>
                </c:pt>
                <c:pt idx="8">
                  <c:v>0.42630563261367749</c:v>
                </c:pt>
                <c:pt idx="9">
                  <c:v>0.17291270057111777</c:v>
                </c:pt>
                <c:pt idx="10">
                  <c:v>6.9494307108421374E-2</c:v>
                </c:pt>
                <c:pt idx="11">
                  <c:v>0.13340768898094826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E-4D89-81FA-19DDC92F2DF6}"/>
            </c:ext>
          </c:extLst>
        </c:ser>
        <c:ser>
          <c:idx val="2"/>
          <c:order val="2"/>
          <c:tx>
            <c:strRef>
              <c:f>'Du-Pont Analysis'!$A$23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'Du-Pont Analysis'!$B$20:$M$20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'Du-Pont Analysis'!$B$23:$M$23</c:f>
              <c:numCache>
                <c:formatCode>0.00_ </c:formatCode>
                <c:ptCount val="12"/>
                <c:pt idx="0">
                  <c:v>0.23192393283431115</c:v>
                </c:pt>
                <c:pt idx="1">
                  <c:v>0.2818932282023916</c:v>
                </c:pt>
                <c:pt idx="2">
                  <c:v>0.21492881276487705</c:v>
                </c:pt>
                <c:pt idx="3">
                  <c:v>0.16513320516341665</c:v>
                </c:pt>
                <c:pt idx="4">
                  <c:v>0.20950505683343773</c:v>
                </c:pt>
                <c:pt idx="5">
                  <c:v>0.18695260702300073</c:v>
                </c:pt>
                <c:pt idx="6">
                  <c:v>0.15576963730256999</c:v>
                </c:pt>
                <c:pt idx="7">
                  <c:v>0.13910662281400774</c:v>
                </c:pt>
                <c:pt idx="8">
                  <c:v>0.28235183670184949</c:v>
                </c:pt>
                <c:pt idx="9">
                  <c:v>0.27157308009909165</c:v>
                </c:pt>
                <c:pt idx="10">
                  <c:v>0.25789135960907233</c:v>
                </c:pt>
                <c:pt idx="11">
                  <c:v>0.20827960709081569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E-4D89-81FA-19DDC92F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286975"/>
        <c:axId val="399287807"/>
      </c:lineChart>
      <c:catAx>
        <c:axId val="39928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87807"/>
        <c:crosses val="autoZero"/>
        <c:auto val="1"/>
        <c:lblAlgn val="ctr"/>
        <c:lblOffset val="100"/>
        <c:noMultiLvlLbl val="0"/>
      </c:catAx>
      <c:valAx>
        <c:axId val="39928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8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DEBT TO ASSET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'Debt Ratios'!$A$5</c:f>
              <c:strCache>
                <c:ptCount val="1"/>
                <c:pt idx="0">
                  <c:v>ENPH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'Debt Ratios'!$B$3:$M$3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'Debt Ratios'!$B$5:$M$5</c:f>
              <c:numCache>
                <c:formatCode>_(* #,##0.00_);_(* \(#,##0.00\);_(* "-"??_);_(@_)</c:formatCode>
                <c:ptCount val="12"/>
                <c:pt idx="0">
                  <c:v>0.35330397956439902</c:v>
                </c:pt>
                <c:pt idx="1">
                  <c:v>0.86847009657197716</c:v>
                </c:pt>
                <c:pt idx="2">
                  <c:v>0.53671979131743142</c:v>
                </c:pt>
                <c:pt idx="3">
                  <c:v>0.65538403517643928</c:v>
                </c:pt>
                <c:pt idx="4">
                  <c:v>0.69149495374264092</c:v>
                </c:pt>
                <c:pt idx="5">
                  <c:v>0.74959523464308153</c:v>
                </c:pt>
                <c:pt idx="6">
                  <c:v>0.99205262385680049</c:v>
                </c:pt>
                <c:pt idx="7">
                  <c:v>1.0539530704062148</c:v>
                </c:pt>
                <c:pt idx="8">
                  <c:v>0.9771251731938565</c:v>
                </c:pt>
                <c:pt idx="9">
                  <c:v>0.61833535934763739</c:v>
                </c:pt>
                <c:pt idx="10">
                  <c:v>0.59670677992370647</c:v>
                </c:pt>
                <c:pt idx="11">
                  <c:v>0.79311446017229237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3-EA41-ABFC-C8FB6E80BB10}"/>
            </c:ext>
          </c:extLst>
        </c:ser>
        <c:ser>
          <c:idx val="2"/>
          <c:order val="2"/>
          <c:tx>
            <c:strRef>
              <c:f>'Debt Ratios'!$A$6</c:f>
              <c:strCache>
                <c:ptCount val="1"/>
                <c:pt idx="0">
                  <c:v>MU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'Debt Ratios'!$B$3:$M$3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'Debt Ratios'!$B$6:$M$6</c:f>
              <c:numCache>
                <c:formatCode>_(* #,##0.00_);_(* \(#,##0.00\);_(* "-"??_);_(@_)</c:formatCode>
                <c:ptCount val="12"/>
                <c:pt idx="0">
                  <c:v>0.3319267678486354</c:v>
                </c:pt>
                <c:pt idx="1">
                  <c:v>0.33215835140997829</c:v>
                </c:pt>
                <c:pt idx="2">
                  <c:v>0.41254885538805136</c:v>
                </c:pt>
                <c:pt idx="3">
                  <c:v>0.47661889318966422</c:v>
                </c:pt>
                <c:pt idx="4">
                  <c:v>0.48306516134767535</c:v>
                </c:pt>
                <c:pt idx="5">
                  <c:v>0.44961272418506398</c:v>
                </c:pt>
                <c:pt idx="6">
                  <c:v>0.53057371096586781</c:v>
                </c:pt>
                <c:pt idx="7">
                  <c:v>0.44840955399592486</c:v>
                </c:pt>
                <c:pt idx="8">
                  <c:v>0.23312430837329398</c:v>
                </c:pt>
                <c:pt idx="9">
                  <c:v>0.24585268067175323</c:v>
                </c:pt>
                <c:pt idx="10">
                  <c:v>0.27351987778978354</c:v>
                </c:pt>
                <c:pt idx="11">
                  <c:v>0.25346225084538393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3-EA41-ABFC-C8FB6E80BB10}"/>
            </c:ext>
          </c:extLst>
        </c:ser>
        <c:ser>
          <c:idx val="3"/>
          <c:order val="3"/>
          <c:tx>
            <c:strRef>
              <c:f>'Debt Ratios'!$A$7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'Debt Ratios'!$B$3:$M$3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'Debt Ratios'!$B$7:$M$7</c:f>
              <c:numCache>
                <c:formatCode>_(* #,##0.00_);_(* \(#,##0.00\);_(* "-"??_);_(@_)</c:formatCode>
                <c:ptCount val="12"/>
                <c:pt idx="0">
                  <c:v>0.28344886525496155</c:v>
                </c:pt>
                <c:pt idx="1">
                  <c:v>0.55366357794682153</c:v>
                </c:pt>
                <c:pt idx="2">
                  <c:v>0.70443741034486851</c:v>
                </c:pt>
                <c:pt idx="3">
                  <c:v>0.65432339375040605</c:v>
                </c:pt>
                <c:pt idx="4">
                  <c:v>0.68138022532515552</c:v>
                </c:pt>
                <c:pt idx="5">
                  <c:v>0.86382380051423857</c:v>
                </c:pt>
                <c:pt idx="6">
                  <c:v>0.89511766834028961</c:v>
                </c:pt>
                <c:pt idx="7">
                  <c:v>1.1118954312002531</c:v>
                </c:pt>
                <c:pt idx="8">
                  <c:v>1.0362370372685854</c:v>
                </c:pt>
                <c:pt idx="9">
                  <c:v>1.0937051360932877</c:v>
                </c:pt>
                <c:pt idx="10">
                  <c:v>1.1925782704404571</c:v>
                </c:pt>
                <c:pt idx="11">
                  <c:v>1.1371506953433963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3-EA41-ABFC-C8FB6E80B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676351"/>
        <c:axId val="11514992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'Debt Ratios'!$A$4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'Debt Ratios'!$B$3:$M$3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'Debt Ratios'!$B$4:$M$4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483-EA41-ABFC-C8FB6E80BB10}"/>
                  </c:ext>
                </c:extLst>
              </c15:ser>
            </c15:filteredLineSeries>
          </c:ext>
        </c:extLst>
      </c:lineChart>
      <c:catAx>
        <c:axId val="11506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99247"/>
        <c:crosses val="autoZero"/>
        <c:auto val="1"/>
        <c:lblAlgn val="ctr"/>
        <c:lblOffset val="100"/>
        <c:noMultiLvlLbl val="0"/>
      </c:catAx>
      <c:valAx>
        <c:axId val="11514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FINANCIAL LEVERAGE MULTIPLIER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'Debt Ratios'!$A$30</c:f>
              <c:strCache>
                <c:ptCount val="1"/>
                <c:pt idx="0">
                  <c:v>ENPH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'Debt Ratios'!$B$28:$M$28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'Debt Ratios'!$B$30:$M$30</c:f>
              <c:numCache>
                <c:formatCode>_(* #,##0.00_);_(* \(#,##0.00\);_(* "-"??_);_(@_)</c:formatCode>
                <c:ptCount val="12"/>
                <c:pt idx="0">
                  <c:v>1.5463215612899872</c:v>
                </c:pt>
                <c:pt idx="1">
                  <c:v>7.6028338342636328</c:v>
                </c:pt>
                <c:pt idx="2">
                  <c:v>2.1585208719442237</c:v>
                </c:pt>
                <c:pt idx="3">
                  <c:v>2.9017808287320301</c:v>
                </c:pt>
                <c:pt idx="4">
                  <c:v>3.2414380644062022</c:v>
                </c:pt>
                <c:pt idx="5">
                  <c:v>3.9935342227798016</c:v>
                </c:pt>
                <c:pt idx="6">
                  <c:v>125.8276923076923</c:v>
                </c:pt>
                <c:pt idx="7">
                  <c:v>-18.534626342318649</c:v>
                </c:pt>
                <c:pt idx="8">
                  <c:v>43.716177983539097</c:v>
                </c:pt>
                <c:pt idx="9">
                  <c:v>2.6201012446181653</c:v>
                </c:pt>
                <c:pt idx="10">
                  <c:v>2.4795854485498756</c:v>
                </c:pt>
                <c:pt idx="11">
                  <c:v>4.833590597162039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1-BD46-A0D2-5296CF2E18CB}"/>
            </c:ext>
          </c:extLst>
        </c:ser>
        <c:ser>
          <c:idx val="2"/>
          <c:order val="2"/>
          <c:tx>
            <c:strRef>
              <c:f>'Debt Ratios'!$A$31</c:f>
              <c:strCache>
                <c:ptCount val="1"/>
                <c:pt idx="0">
                  <c:v>MU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'Debt Ratios'!$B$28:$M$28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'Debt Ratios'!$B$31:$M$31</c:f>
              <c:numCache>
                <c:formatCode>_(* #,##0.00_);_(* \(#,##0.00\);_(* "-"??_);_(@_)</c:formatCode>
                <c:ptCount val="12"/>
                <c:pt idx="0">
                  <c:v>1.4968418907905461</c:v>
                </c:pt>
                <c:pt idx="1">
                  <c:v>1.4973609419407228</c:v>
                </c:pt>
                <c:pt idx="2">
                  <c:v>1.7022692170607105</c:v>
                </c:pt>
                <c:pt idx="3">
                  <c:v>1.9106536078352989</c:v>
                </c:pt>
                <c:pt idx="4">
                  <c:v>1.9440076039056424</c:v>
                </c:pt>
                <c:pt idx="5">
                  <c:v>1.8236271621723694</c:v>
                </c:pt>
                <c:pt idx="6">
                  <c:v>2.1302599009900991</c:v>
                </c:pt>
                <c:pt idx="7">
                  <c:v>1.8148947098099641</c:v>
                </c:pt>
                <c:pt idx="8">
                  <c:v>1.3079242552164998</c:v>
                </c:pt>
                <c:pt idx="9">
                  <c:v>1.3295349469676367</c:v>
                </c:pt>
                <c:pt idx="10">
                  <c:v>1.3765001538619346</c:v>
                </c:pt>
                <c:pt idx="11">
                  <c:v>1.3395169917829421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1-BD46-A0D2-5296CF2E18CB}"/>
            </c:ext>
          </c:extLst>
        </c:ser>
        <c:ser>
          <c:idx val="3"/>
          <c:order val="3"/>
          <c:tx>
            <c:strRef>
              <c:f>'Debt Ratios'!$A$32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'Debt Ratios'!$B$28:$M$28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'Debt Ratios'!$B$32:$M$32</c:f>
              <c:numCache>
                <c:formatCode>_(* #,##0.00_);_(* \(#,##0.00\);_(* "-"??_);_(@_)</c:formatCode>
                <c:ptCount val="12"/>
                <c:pt idx="0">
                  <c:v>1.2782925348978353</c:v>
                </c:pt>
                <c:pt idx="1">
                  <c:v>1.5490623162205137</c:v>
                </c:pt>
                <c:pt idx="2">
                  <c:v>1.6473839423471281</c:v>
                </c:pt>
                <c:pt idx="3">
                  <c:v>1.5853817632518539</c:v>
                </c:pt>
                <c:pt idx="4">
                  <c:v>1.6460395596527342</c:v>
                </c:pt>
                <c:pt idx="5">
                  <c:v>1.6872390930670378</c:v>
                </c:pt>
                <c:pt idx="6">
                  <c:v>1.7112161386766527</c:v>
                </c:pt>
                <c:pt idx="7">
                  <c:v>1.7857256697431143</c:v>
                </c:pt>
                <c:pt idx="8">
                  <c:v>1.7161729007684776</c:v>
                </c:pt>
                <c:pt idx="9">
                  <c:v>1.761509083402147</c:v>
                </c:pt>
                <c:pt idx="10">
                  <c:v>1.8891260889952861</c:v>
                </c:pt>
                <c:pt idx="11">
                  <c:v>1.7654286043756748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1-BD46-A0D2-5296CF2E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566543"/>
        <c:axId val="12205681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'Debt Ratios'!$A$29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'Debt Ratios'!$B$28:$M$28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'Debt Ratios'!$B$29:$M$29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241-BD46-A0D2-5296CF2E18CB}"/>
                  </c:ext>
                </c:extLst>
              </c15:ser>
            </c15:filteredLineSeries>
          </c:ext>
        </c:extLst>
      </c:lineChart>
      <c:catAx>
        <c:axId val="122056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68191"/>
        <c:crosses val="autoZero"/>
        <c:auto val="1"/>
        <c:lblAlgn val="ctr"/>
        <c:lblOffset val="100"/>
        <c:noMultiLvlLbl val="0"/>
      </c:catAx>
      <c:valAx>
        <c:axId val="12205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6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INTEREST EARNED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'Debt Ratios'!$A$58</c:f>
              <c:strCache>
                <c:ptCount val="1"/>
                <c:pt idx="0">
                  <c:v>ENPH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'Debt Ratios'!$B$56:$M$56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'Debt Ratios'!$B$58:$M$58</c:f>
              <c:numCache>
                <c:formatCode>_(* #,##0.00_);_(* \(#,##0.00\);_(* "-"??_);_(@_)</c:formatCode>
                <c:ptCount val="12"/>
                <c:pt idx="0">
                  <c:v>67.46280087527353</c:v>
                </c:pt>
                <c:pt idx="1">
                  <c:v>49.741516966067863</c:v>
                </c:pt>
                <c:pt idx="2">
                  <c:v>33.666563082660041</c:v>
                </c:pt>
                <c:pt idx="3">
                  <c:v>113.30705596107056</c:v>
                </c:pt>
                <c:pt idx="4">
                  <c:v>184.59688674181427</c:v>
                </c:pt>
                <c:pt idx="5">
                  <c:v>713.07185628742513</c:v>
                </c:pt>
                <c:pt idx="6">
                  <c:v>116.33285250631086</c:v>
                </c:pt>
                <c:pt idx="7">
                  <c:v>36.059223790322584</c:v>
                </c:pt>
                <c:pt idx="8">
                  <c:v>32.813596263622209</c:v>
                </c:pt>
                <c:pt idx="9">
                  <c:v>64.424001651016411</c:v>
                </c:pt>
                <c:pt idx="10">
                  <c:v>36.875624970239514</c:v>
                </c:pt>
                <c:pt idx="11">
                  <c:v>30.608810240963855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A-2144-8D41-DA7828D839FE}"/>
            </c:ext>
          </c:extLst>
        </c:ser>
        <c:ser>
          <c:idx val="2"/>
          <c:order val="2"/>
          <c:tx>
            <c:strRef>
              <c:f>'Debt Ratios'!$A$59</c:f>
              <c:strCache>
                <c:ptCount val="1"/>
                <c:pt idx="0">
                  <c:v>MU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'Debt Ratios'!$B$56:$M$56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'Debt Ratios'!$B$59:$M$59</c:f>
              <c:numCache>
                <c:formatCode>_(* #,##0.00_);_(* \(#,##0.00\);_(* "-"??_);_(@_)</c:formatCode>
                <c:ptCount val="12"/>
                <c:pt idx="0">
                  <c:v>47.651685393258425</c:v>
                </c:pt>
                <c:pt idx="1">
                  <c:v>70.870967741935488</c:v>
                </c:pt>
                <c:pt idx="2">
                  <c:v>46</c:v>
                </c:pt>
                <c:pt idx="3">
                  <c:v>39.277056277056275</c:v>
                </c:pt>
                <c:pt idx="4">
                  <c:v>46.471590909090907</c:v>
                </c:pt>
                <c:pt idx="5">
                  <c:v>43.644204851752022</c:v>
                </c:pt>
                <c:pt idx="6">
                  <c:v>28.372997711670479</c:v>
                </c:pt>
                <c:pt idx="7">
                  <c:v>33.813643926788686</c:v>
                </c:pt>
                <c:pt idx="8">
                  <c:v>88.862573099415201</c:v>
                </c:pt>
                <c:pt idx="9">
                  <c:v>182.859375</c:v>
                </c:pt>
                <c:pt idx="10">
                  <c:v>110.48969072164948</c:v>
                </c:pt>
                <c:pt idx="11">
                  <c:v>151.39344262295083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A-2144-8D41-DA7828D839FE}"/>
            </c:ext>
          </c:extLst>
        </c:ser>
        <c:ser>
          <c:idx val="3"/>
          <c:order val="3"/>
          <c:tx>
            <c:strRef>
              <c:f>'Debt Ratios'!$A$60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'Debt Ratios'!$B$56:$M$56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'Debt Ratios'!$B$60:$M$60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1317.0487804878048</c:v>
                </c:pt>
                <c:pt idx="2">
                  <c:v>592.67777777777781</c:v>
                </c:pt>
                <c:pt idx="3">
                  <c:v>216.01639344262296</c:v>
                </c:pt>
                <c:pt idx="4">
                  <c:v>290.98958333333331</c:v>
                </c:pt>
                <c:pt idx="5">
                  <c:v>164.25816023738872</c:v>
                </c:pt>
                <c:pt idx="6">
                  <c:v>81.019099590723059</c:v>
                </c:pt>
                <c:pt idx="7">
                  <c:v>97.153250773993804</c:v>
                </c:pt>
                <c:pt idx="8">
                  <c:v>151.38461538461539</c:v>
                </c:pt>
                <c:pt idx="9">
                  <c:v>147.16768916155419</c:v>
                </c:pt>
                <c:pt idx="10">
                  <c:v>123.79491255961844</c:v>
                </c:pt>
                <c:pt idx="11">
                  <c:v>132.36850921273032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A-2144-8D41-DA7828D83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470239"/>
        <c:axId val="11669816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'Debt Ratios'!$A$57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'Debt Ratios'!$B$56:$M$56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'Debt Ratios'!$B$57:$M$57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F1A-2144-8D41-DA7828D839FE}"/>
                  </c:ext>
                </c:extLst>
              </c15:ser>
            </c15:filteredLineSeries>
          </c:ext>
        </c:extLst>
      </c:lineChart>
      <c:catAx>
        <c:axId val="116647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81679"/>
        <c:crosses val="autoZero"/>
        <c:auto val="1"/>
        <c:lblAlgn val="ctr"/>
        <c:lblOffset val="100"/>
        <c:noMultiLvlLbl val="0"/>
      </c:catAx>
      <c:valAx>
        <c:axId val="116698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7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INVENTORY TURNOVER</a:t>
            </a:r>
            <a:r>
              <a:rPr lang="en-GB" baseline="0"/>
              <a:t> RATIO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'Activity Ratios'!$A$4</c:f>
              <c:strCache>
                <c:ptCount val="1"/>
                <c:pt idx="0">
                  <c:v>ENPH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'Activity Ratios'!$B$3:$M$3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'Activity Ratios'!$B$4:$M$4</c:f>
              <c:numCache>
                <c:formatCode>0.00_ </c:formatCode>
                <c:ptCount val="12"/>
                <c:pt idx="0">
                  <c:v>13.638796726387968</c:v>
                </c:pt>
                <c:pt idx="1">
                  <c:v>13.316975418596366</c:v>
                </c:pt>
                <c:pt idx="2">
                  <c:v>10.919619009222396</c:v>
                </c:pt>
                <c:pt idx="3">
                  <c:v>14.043787696019301</c:v>
                </c:pt>
                <c:pt idx="4">
                  <c:v>15.928855951829551</c:v>
                </c:pt>
                <c:pt idx="5">
                  <c:v>8.7561029411764704</c:v>
                </c:pt>
                <c:pt idx="6">
                  <c:v>10.093585732165206</c:v>
                </c:pt>
                <c:pt idx="7">
                  <c:v>11.006807954152082</c:v>
                </c:pt>
                <c:pt idx="8">
                  <c:v>19.435605827749431</c:v>
                </c:pt>
                <c:pt idx="9">
                  <c:v>19.476322685300723</c:v>
                </c:pt>
                <c:pt idx="10">
                  <c:v>18.542883823388564</c:v>
                </c:pt>
                <c:pt idx="11">
                  <c:v>18.575927419354837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8-284C-9A8A-811EC7F384C6}"/>
            </c:ext>
          </c:extLst>
        </c:ser>
        <c:ser>
          <c:idx val="1"/>
          <c:order val="1"/>
          <c:tx>
            <c:strRef>
              <c:f>'Activity Ratios'!$A$5</c:f>
              <c:strCache>
                <c:ptCount val="1"/>
                <c:pt idx="0">
                  <c:v>MU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'Activity Ratios'!$B$3:$M$3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'Activity Ratios'!$B$5:$M$5</c:f>
              <c:numCache>
                <c:formatCode>0.00_ </c:formatCode>
                <c:ptCount val="12"/>
                <c:pt idx="0">
                  <c:v>4.7920903954802263</c:v>
                </c:pt>
                <c:pt idx="1">
                  <c:v>4.6519774011299431</c:v>
                </c:pt>
                <c:pt idx="2">
                  <c:v>4.3620192307692305</c:v>
                </c:pt>
                <c:pt idx="3">
                  <c:v>9.0275938189845473</c:v>
                </c:pt>
                <c:pt idx="4">
                  <c:v>6.1124952812382034</c:v>
                </c:pt>
                <c:pt idx="5">
                  <c:v>5.0505091649694505</c:v>
                </c:pt>
                <c:pt idx="6">
                  <c:v>8.684615384615384</c:v>
                </c:pt>
                <c:pt idx="7">
                  <c:v>10.519556940117688</c:v>
                </c:pt>
                <c:pt idx="8">
                  <c:v>7.4947166186359269</c:v>
                </c:pt>
                <c:pt idx="9">
                  <c:v>5.9624478442280946</c:v>
                </c:pt>
                <c:pt idx="10">
                  <c:v>5.4132473622508792</c:v>
                </c:pt>
                <c:pt idx="11">
                  <c:v>5.4856429463171033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8-284C-9A8A-811EC7F384C6}"/>
            </c:ext>
          </c:extLst>
        </c:ser>
        <c:ser>
          <c:idx val="2"/>
          <c:order val="2"/>
          <c:tx>
            <c:strRef>
              <c:f>'Activity Ratios'!$A$6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'Activity Ratios'!$B$3:$M$3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'Activity Ratios'!$B$6:$M$6</c:f>
              <c:numCache>
                <c:formatCode>0.00_ </c:formatCode>
                <c:ptCount val="12"/>
                <c:pt idx="0">
                  <c:v>11.611125898323131</c:v>
                </c:pt>
                <c:pt idx="1">
                  <c:v>13.183349609375</c:v>
                </c:pt>
                <c:pt idx="2">
                  <c:v>11.267638360794255</c:v>
                </c:pt>
                <c:pt idx="3">
                  <c:v>12.633748801534036</c:v>
                </c:pt>
                <c:pt idx="4">
                  <c:v>13.075122864498011</c:v>
                </c:pt>
                <c:pt idx="5">
                  <c:v>10.713179794851944</c:v>
                </c:pt>
                <c:pt idx="6">
                  <c:v>10.694579506573024</c:v>
                </c:pt>
                <c:pt idx="7">
                  <c:v>8.9876843763425462</c:v>
                </c:pt>
                <c:pt idx="8">
                  <c:v>9.7680959602922925</c:v>
                </c:pt>
                <c:pt idx="9">
                  <c:v>8.2302150045745659</c:v>
                </c:pt>
                <c:pt idx="10">
                  <c:v>9.2401803726118423</c:v>
                </c:pt>
                <c:pt idx="11">
                  <c:v>7.333333333333333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8-284C-9A8A-811EC7F38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135855"/>
        <c:axId val="1231677871"/>
      </c:lineChart>
      <c:catAx>
        <c:axId val="121413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677871"/>
        <c:crosses val="autoZero"/>
        <c:auto val="1"/>
        <c:lblAlgn val="ctr"/>
        <c:lblOffset val="100"/>
        <c:noMultiLvlLbl val="0"/>
      </c:catAx>
      <c:valAx>
        <c:axId val="123167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COLLECTION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'Activity Ratios'!$A$27</c:f>
              <c:strCache>
                <c:ptCount val="1"/>
                <c:pt idx="0">
                  <c:v>ENPH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'Activity Ratios'!$B$26:$M$26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'Activity Ratios'!$B$27:$M$27</c:f>
              <c:numCache>
                <c:formatCode>0.00_ </c:formatCode>
                <c:ptCount val="12"/>
                <c:pt idx="0">
                  <c:v>47.497770065357358</c:v>
                </c:pt>
                <c:pt idx="1">
                  <c:v>43.380717347832771</c:v>
                </c:pt>
                <c:pt idx="2">
                  <c:v>46.733840076057561</c:v>
                </c:pt>
                <c:pt idx="3">
                  <c:v>50.2935846009809</c:v>
                </c:pt>
                <c:pt idx="4">
                  <c:v>47.886721294314697</c:v>
                </c:pt>
                <c:pt idx="5">
                  <c:v>47.099180123667253</c:v>
                </c:pt>
                <c:pt idx="6">
                  <c:v>69.040782290888458</c:v>
                </c:pt>
                <c:pt idx="7">
                  <c:v>83.347742219550895</c:v>
                </c:pt>
                <c:pt idx="8">
                  <c:v>91.132531416154521</c:v>
                </c:pt>
                <c:pt idx="9">
                  <c:v>85.011916717520933</c:v>
                </c:pt>
                <c:pt idx="10">
                  <c:v>85.857539464764187</c:v>
                </c:pt>
                <c:pt idx="11">
                  <c:v>88.110833986349263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A-C144-B156-6FE074EA5D49}"/>
            </c:ext>
          </c:extLst>
        </c:ser>
        <c:ser>
          <c:idx val="1"/>
          <c:order val="1"/>
          <c:tx>
            <c:strRef>
              <c:f>'Activity Ratios'!$A$28</c:f>
              <c:strCache>
                <c:ptCount val="1"/>
                <c:pt idx="0">
                  <c:v>MU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'Activity Ratios'!$B$26:$M$26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'Activity Ratios'!$B$28:$M$28</c:f>
              <c:numCache>
                <c:formatCode>0.00_ </c:formatCode>
                <c:ptCount val="12"/>
                <c:pt idx="0">
                  <c:v>63.588416021847969</c:v>
                </c:pt>
                <c:pt idx="1">
                  <c:v>66.359606509594357</c:v>
                </c:pt>
                <c:pt idx="2">
                  <c:v>51.855505345530695</c:v>
                </c:pt>
                <c:pt idx="3">
                  <c:v>51.967538818926513</c:v>
                </c:pt>
                <c:pt idx="4">
                  <c:v>65.507040513833999</c:v>
                </c:pt>
                <c:pt idx="5">
                  <c:v>73.800709734656024</c:v>
                </c:pt>
                <c:pt idx="6">
                  <c:v>37.142997736443263</c:v>
                </c:pt>
                <c:pt idx="7">
                  <c:v>45.146095883649764</c:v>
                </c:pt>
                <c:pt idx="8">
                  <c:v>85.425531914893625</c:v>
                </c:pt>
                <c:pt idx="9">
                  <c:v>54.40517844646606</c:v>
                </c:pt>
                <c:pt idx="10">
                  <c:v>51.5387114239307</c:v>
                </c:pt>
                <c:pt idx="11">
                  <c:v>63.024741530658694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A-C144-B156-6FE074EA5D49}"/>
            </c:ext>
          </c:extLst>
        </c:ser>
        <c:ser>
          <c:idx val="2"/>
          <c:order val="2"/>
          <c:tx>
            <c:strRef>
              <c:f>'Activity Ratios'!$A$29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'Activity Ratios'!$B$26:$M$26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'Activity Ratios'!$B$29:$M$29</c:f>
              <c:numCache>
                <c:formatCode>0.00_ </c:formatCode>
                <c:ptCount val="12"/>
                <c:pt idx="0">
                  <c:v>23.988606927538225</c:v>
                </c:pt>
                <c:pt idx="1">
                  <c:v>24.671753180614459</c:v>
                </c:pt>
                <c:pt idx="2">
                  <c:v>26.228323428507153</c:v>
                </c:pt>
                <c:pt idx="3">
                  <c:v>24.805152917963117</c:v>
                </c:pt>
                <c:pt idx="4">
                  <c:v>28.921693216395205</c:v>
                </c:pt>
                <c:pt idx="5">
                  <c:v>31.564537982115436</c:v>
                </c:pt>
                <c:pt idx="6">
                  <c:v>28.825332143398384</c:v>
                </c:pt>
                <c:pt idx="7">
                  <c:v>32.608706043562087</c:v>
                </c:pt>
                <c:pt idx="8">
                  <c:v>34.630899954832877</c:v>
                </c:pt>
                <c:pt idx="9">
                  <c:v>38.845758354755787</c:v>
                </c:pt>
                <c:pt idx="10">
                  <c:v>31.790488910578294</c:v>
                </c:pt>
                <c:pt idx="11">
                  <c:v>43.680464162785988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A-C144-B156-6FE074EA5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220223"/>
        <c:axId val="1236705247"/>
      </c:lineChart>
      <c:catAx>
        <c:axId val="123622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05247"/>
        <c:crosses val="autoZero"/>
        <c:auto val="1"/>
        <c:lblAlgn val="ctr"/>
        <c:lblOffset val="100"/>
        <c:noMultiLvlLbl val="0"/>
      </c:catAx>
      <c:valAx>
        <c:axId val="12367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22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ASSET TURNOVER PERIOD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'Activity Ratios'!$A$51</c:f>
              <c:strCache>
                <c:ptCount val="1"/>
                <c:pt idx="0">
                  <c:v>ENPH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'Activity Ratios'!$B$50:$M$50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'Activity Ratios'!$B$51:$M$51</c:f>
              <c:numCache>
                <c:formatCode>0.00_ </c:formatCode>
                <c:ptCount val="12"/>
                <c:pt idx="0">
                  <c:v>1.036249663888142</c:v>
                </c:pt>
                <c:pt idx="1">
                  <c:v>1.4073812616479358</c:v>
                </c:pt>
                <c:pt idx="2">
                  <c:v>1.7718229469053324</c:v>
                </c:pt>
                <c:pt idx="3">
                  <c:v>1.9957829414840276</c:v>
                </c:pt>
                <c:pt idx="4">
                  <c:v>2.2596719932716569</c:v>
                </c:pt>
                <c:pt idx="5">
                  <c:v>2.158239089459185</c:v>
                </c:pt>
                <c:pt idx="6">
                  <c:v>1.9721169364698978</c:v>
                </c:pt>
                <c:pt idx="7">
                  <c:v>1.6918183591787026</c:v>
                </c:pt>
                <c:pt idx="8">
                  <c:v>0.93005174488213993</c:v>
                </c:pt>
                <c:pt idx="9">
                  <c:v>0.87536857336345009</c:v>
                </c:pt>
                <c:pt idx="10">
                  <c:v>0.64529931622478753</c:v>
                </c:pt>
                <c:pt idx="11">
                  <c:v>0.66468438710769617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2-0B44-9BE2-0EE3068B6487}"/>
            </c:ext>
          </c:extLst>
        </c:ser>
        <c:ser>
          <c:idx val="1"/>
          <c:order val="1"/>
          <c:tx>
            <c:strRef>
              <c:f>'Activity Ratios'!$A$52</c:f>
              <c:strCache>
                <c:ptCount val="1"/>
                <c:pt idx="0">
                  <c:v>MU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'Activity Ratios'!$B$50:$M$50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'Activity Ratios'!$B$52:$M$52</c:f>
              <c:numCache>
                <c:formatCode>0.00_ </c:formatCode>
                <c:ptCount val="12"/>
                <c:pt idx="0">
                  <c:v>0.57728169876812085</c:v>
                </c:pt>
                <c:pt idx="1">
                  <c:v>0.5957158351409978</c:v>
                </c:pt>
                <c:pt idx="2">
                  <c:v>0.57467895030709104</c:v>
                </c:pt>
                <c:pt idx="3">
                  <c:v>0.4745789308505074</c:v>
                </c:pt>
                <c:pt idx="4">
                  <c:v>0.72708685216463687</c:v>
                </c:pt>
                <c:pt idx="5">
                  <c:v>0.67067058774800148</c:v>
                </c:pt>
                <c:pt idx="6">
                  <c:v>0.45021786492374727</c:v>
                </c:pt>
                <c:pt idx="7">
                  <c:v>0.5751075390536563</c:v>
                </c:pt>
                <c:pt idx="8">
                  <c:v>0.70064090741423823</c:v>
                </c:pt>
                <c:pt idx="9">
                  <c:v>0.47877758913412566</c:v>
                </c:pt>
                <c:pt idx="10">
                  <c:v>0.39932560825664143</c:v>
                </c:pt>
                <c:pt idx="11">
                  <c:v>0.47078115176128738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2-0B44-9BE2-0EE3068B6487}"/>
            </c:ext>
          </c:extLst>
        </c:ser>
        <c:ser>
          <c:idx val="2"/>
          <c:order val="2"/>
          <c:tx>
            <c:strRef>
              <c:f>'Activity Ratios'!$A$53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'Activity Ratios'!$B$50:$M$50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'Activity Ratios'!$B$53:$M$53</c:f>
              <c:numCache>
                <c:formatCode>0.00_ </c:formatCode>
                <c:ptCount val="12"/>
                <c:pt idx="0">
                  <c:v>0.69039027632703442</c:v>
                </c:pt>
                <c:pt idx="1">
                  <c:v>0.75927670524051238</c:v>
                </c:pt>
                <c:pt idx="2">
                  <c:v>0.63236950362177091</c:v>
                </c:pt>
                <c:pt idx="3">
                  <c:v>0.57069230602654886</c:v>
                </c:pt>
                <c:pt idx="4">
                  <c:v>0.60757318717647568</c:v>
                </c:pt>
                <c:pt idx="5">
                  <c:v>0.53708824528210353</c:v>
                </c:pt>
                <c:pt idx="6">
                  <c:v>0.52403222533023908</c:v>
                </c:pt>
                <c:pt idx="7">
                  <c:v>0.50922117015148194</c:v>
                </c:pt>
                <c:pt idx="8">
                  <c:v>0.55366004235599353</c:v>
                </c:pt>
                <c:pt idx="9">
                  <c:v>0.52712343617239454</c:v>
                </c:pt>
                <c:pt idx="10">
                  <c:v>0.50863212076477393</c:v>
                </c:pt>
                <c:pt idx="11">
                  <c:v>0.46924693894516822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2-0B44-9BE2-0EE3068B6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470031"/>
        <c:axId val="1240347487"/>
      </c:lineChart>
      <c:catAx>
        <c:axId val="123947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47487"/>
        <c:crosses val="autoZero"/>
        <c:auto val="1"/>
        <c:lblAlgn val="ctr"/>
        <c:lblOffset val="100"/>
        <c:noMultiLvlLbl val="0"/>
      </c:catAx>
      <c:valAx>
        <c:axId val="124034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7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PAYMENT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'Activity Ratios'!$A$75</c:f>
              <c:strCache>
                <c:ptCount val="1"/>
                <c:pt idx="0">
                  <c:v>ENPH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'Activity Ratios'!$B$74:$M$74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'Activity Ratios'!$B$75:$M$75</c:f>
              <c:numCache>
                <c:formatCode>0.00_ </c:formatCode>
                <c:ptCount val="12"/>
                <c:pt idx="0">
                  <c:v>38.600817372407199</c:v>
                </c:pt>
                <c:pt idx="1">
                  <c:v>31.558489329400828</c:v>
                </c:pt>
                <c:pt idx="2">
                  <c:v>18.987991397373058</c:v>
                </c:pt>
                <c:pt idx="3">
                  <c:v>11.541941884335568</c:v>
                </c:pt>
                <c:pt idx="4">
                  <c:v>23.684923699637107</c:v>
                </c:pt>
                <c:pt idx="5">
                  <c:v>26.123754020305164</c:v>
                </c:pt>
                <c:pt idx="6">
                  <c:v>35.862872801783062</c:v>
                </c:pt>
                <c:pt idx="7">
                  <c:v>36.666323043268591</c:v>
                </c:pt>
                <c:pt idx="8">
                  <c:v>56.331814055585959</c:v>
                </c:pt>
                <c:pt idx="9">
                  <c:v>33.600674639975786</c:v>
                </c:pt>
                <c:pt idx="10">
                  <c:v>34.221887206637184</c:v>
                </c:pt>
                <c:pt idx="11">
                  <c:v>30.045935419077036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E-9D4B-AA78-60B0972E0CDE}"/>
            </c:ext>
          </c:extLst>
        </c:ser>
        <c:ser>
          <c:idx val="1"/>
          <c:order val="1"/>
          <c:tx>
            <c:strRef>
              <c:f>'Activity Ratios'!$A$76</c:f>
              <c:strCache>
                <c:ptCount val="1"/>
                <c:pt idx="0">
                  <c:v>MU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'Activity Ratios'!$B$74:$M$74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'Activity Ratios'!$B$76:$M$76</c:f>
              <c:numCache>
                <c:formatCode>0.00_ </c:formatCode>
                <c:ptCount val="12"/>
                <c:pt idx="0">
                  <c:v>33.185593991807011</c:v>
                </c:pt>
                <c:pt idx="1">
                  <c:v>52.617804226378425</c:v>
                </c:pt>
                <c:pt idx="2">
                  <c:v>32.907527829824758</c:v>
                </c:pt>
                <c:pt idx="3">
                  <c:v>23.384276806455556</c:v>
                </c:pt>
                <c:pt idx="4">
                  <c:v>25.224493577075101</c:v>
                </c:pt>
                <c:pt idx="5">
                  <c:v>30.026615049600771</c:v>
                </c:pt>
                <c:pt idx="6">
                  <c:v>21.301545123511467</c:v>
                </c:pt>
                <c:pt idx="7">
                  <c:v>16.009509394228555</c:v>
                </c:pt>
                <c:pt idx="8">
                  <c:v>26.3855421686747</c:v>
                </c:pt>
                <c:pt idx="9">
                  <c:v>28.556333100069978</c:v>
                </c:pt>
                <c:pt idx="10">
                  <c:v>28.865367262227036</c:v>
                </c:pt>
                <c:pt idx="11">
                  <c:v>20.695753950191822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E-9D4B-AA78-60B0972E0CDE}"/>
            </c:ext>
          </c:extLst>
        </c:ser>
        <c:ser>
          <c:idx val="2"/>
          <c:order val="2"/>
          <c:tx>
            <c:strRef>
              <c:f>'Activity Ratios'!$A$77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'Activity Ratios'!$B$74:$M$74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'Activity Ratios'!$B$77:$M$77</c:f>
              <c:numCache>
                <c:formatCode>0.00_ </c:formatCode>
                <c:ptCount val="12"/>
                <c:pt idx="0">
                  <c:v>19.160763817252366</c:v>
                </c:pt>
                <c:pt idx="1">
                  <c:v>19.980740384081184</c:v>
                </c:pt>
                <c:pt idx="2">
                  <c:v>20.685682683114301</c:v>
                </c:pt>
                <c:pt idx="3">
                  <c:v>20.560161645291036</c:v>
                </c:pt>
                <c:pt idx="4">
                  <c:v>17.952747449436192</c:v>
                </c:pt>
                <c:pt idx="5">
                  <c:v>13.603016890976424</c:v>
                </c:pt>
                <c:pt idx="6">
                  <c:v>15.211662485055651</c:v>
                </c:pt>
                <c:pt idx="7">
                  <c:v>17.028409362502192</c:v>
                </c:pt>
                <c:pt idx="8">
                  <c:v>19.700767841011743</c:v>
                </c:pt>
                <c:pt idx="9">
                  <c:v>20.936844299312167</c:v>
                </c:pt>
                <c:pt idx="10">
                  <c:v>26.16082551016477</c:v>
                </c:pt>
                <c:pt idx="11">
                  <c:v>26.544530775460618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E-9D4B-AA78-60B0972E0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838463"/>
        <c:axId val="1241530495"/>
      </c:lineChart>
      <c:catAx>
        <c:axId val="123183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530495"/>
        <c:crosses val="autoZero"/>
        <c:auto val="1"/>
        <c:lblAlgn val="ctr"/>
        <c:lblOffset val="100"/>
        <c:noMultiLvlLbl val="0"/>
      </c:catAx>
      <c:valAx>
        <c:axId val="12415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3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469900"/>
    <xdr:pic>
      <xdr:nvPicPr>
        <xdr:cNvPr id="2" name="Logo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46990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244475</xdr:colOff>
      <xdr:row>23</xdr:row>
      <xdr:rowOff>107950</xdr:rowOff>
    </xdr:from>
    <xdr:to>
      <xdr:col>7</xdr:col>
      <xdr:colOff>73025</xdr:colOff>
      <xdr:row>40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C9C1CD-4143-1D31-B578-A27B78198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301625</xdr:colOff>
      <xdr:row>23</xdr:row>
      <xdr:rowOff>107950</xdr:rowOff>
    </xdr:from>
    <xdr:to>
      <xdr:col>14</xdr:col>
      <xdr:colOff>473075</xdr:colOff>
      <xdr:row>40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7DB5340-41D1-B9F4-727C-0E7030CBE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23</xdr:row>
      <xdr:rowOff>107950</xdr:rowOff>
    </xdr:from>
    <xdr:to>
      <xdr:col>6</xdr:col>
      <xdr:colOff>92075</xdr:colOff>
      <xdr:row>40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2F972B-19E9-8020-BB22-DD87A9C73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339725</xdr:colOff>
      <xdr:row>23</xdr:row>
      <xdr:rowOff>114300</xdr:rowOff>
    </xdr:from>
    <xdr:to>
      <xdr:col>13</xdr:col>
      <xdr:colOff>511175</xdr:colOff>
      <xdr:row>41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DA46EAB-FEC9-84AE-9D6A-1539124F5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73025</xdr:colOff>
      <xdr:row>41</xdr:row>
      <xdr:rowOff>76200</xdr:rowOff>
    </xdr:from>
    <xdr:to>
      <xdr:col>6</xdr:col>
      <xdr:colOff>98425</xdr:colOff>
      <xdr:row>58</xdr:row>
      <xdr:rowOff>120650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A413D36-F447-68EA-AA37-3E0603D4C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333375</xdr:colOff>
      <xdr:row>41</xdr:row>
      <xdr:rowOff>88900</xdr:rowOff>
    </xdr:from>
    <xdr:to>
      <xdr:col>13</xdr:col>
      <xdr:colOff>504825</xdr:colOff>
      <xdr:row>58</xdr:row>
      <xdr:rowOff>133350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DA8F161-142B-C785-F369-EF5C345A9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469900"/>
    <xdr:pic>
      <xdr:nvPicPr>
        <xdr:cNvPr id="2" name="Logo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4699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24025" cy="469900"/>
    <xdr:pic>
      <xdr:nvPicPr>
        <xdr:cNvPr id="2" name="Logo" descr="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24025" cy="46990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71575" cy="469900"/>
    <xdr:pic>
      <xdr:nvPicPr>
        <xdr:cNvPr id="2" name="Logo" descr="Log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71575" cy="46990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431004</xdr:colOff>
      <xdr:row>8</xdr:row>
      <xdr:rowOff>111917</xdr:rowOff>
    </xdr:from>
    <xdr:to>
      <xdr:col>10</xdr:col>
      <xdr:colOff>609599</xdr:colOff>
      <xdr:row>26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235742</xdr:colOff>
      <xdr:row>37</xdr:row>
      <xdr:rowOff>16667</xdr:rowOff>
    </xdr:from>
    <xdr:to>
      <xdr:col>10</xdr:col>
      <xdr:colOff>590549</xdr:colOff>
      <xdr:row>54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374650</xdr:colOff>
      <xdr:row>9</xdr:row>
      <xdr:rowOff>158750</xdr:rowOff>
    </xdr:from>
    <xdr:to>
      <xdr:col>8</xdr:col>
      <xdr:colOff>819150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755650</xdr:colOff>
      <xdr:row>34</xdr:row>
      <xdr:rowOff>95250</xdr:rowOff>
    </xdr:from>
    <xdr:to>
      <xdr:col>8</xdr:col>
      <xdr:colOff>374650</xdr:colOff>
      <xdr:row>51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450850</xdr:colOff>
      <xdr:row>62</xdr:row>
      <xdr:rowOff>44450</xdr:rowOff>
    </xdr:from>
    <xdr:to>
      <xdr:col>9</xdr:col>
      <xdr:colOff>69850</xdr:colOff>
      <xdr:row>78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586555</xdr:colOff>
      <xdr:row>7</xdr:row>
      <xdr:rowOff>27043</xdr:rowOff>
    </xdr:from>
    <xdr:to>
      <xdr:col>9</xdr:col>
      <xdr:colOff>459828</xdr:colOff>
      <xdr:row>21</xdr:row>
      <xdr:rowOff>61585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54A43-A1AA-B0D1-D051-AF9201F1C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544130</xdr:colOff>
      <xdr:row>30</xdr:row>
      <xdr:rowOff>22937</xdr:rowOff>
    </xdr:from>
    <xdr:to>
      <xdr:col>9</xdr:col>
      <xdr:colOff>472145</xdr:colOff>
      <xdr:row>44</xdr:row>
      <xdr:rowOff>131379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5144EC-DBAB-B095-DB5A-DFB2F6C4B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500337</xdr:colOff>
      <xdr:row>54</xdr:row>
      <xdr:rowOff>94100</xdr:rowOff>
    </xdr:from>
    <xdr:to>
      <xdr:col>9</xdr:col>
      <xdr:colOff>451616</xdr:colOff>
      <xdr:row>69</xdr:row>
      <xdr:rowOff>41057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3E361F-6A5D-7369-195E-CD54A0DA7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484462</xdr:colOff>
      <xdr:row>79</xdr:row>
      <xdr:rowOff>41055</xdr:rowOff>
    </xdr:from>
    <xdr:to>
      <xdr:col>9</xdr:col>
      <xdr:colOff>398244</xdr:colOff>
      <xdr:row>93</xdr:row>
      <xdr:rowOff>139590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F204BC-8E43-AC6D-6575-25F03EE86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616050</xdr:colOff>
      <xdr:row>85</xdr:row>
      <xdr:rowOff>124660</xdr:rowOff>
    </xdr:from>
    <xdr:to>
      <xdr:col>9</xdr:col>
      <xdr:colOff>461211</xdr:colOff>
      <xdr:row>102</xdr:row>
      <xdr:rowOff>150394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8</xdr:row>
      <xdr:rowOff>12065</xdr:rowOff>
    </xdr:from>
    <xdr:to>
      <xdr:col>9</xdr:col>
      <xdr:colOff>539706</xdr:colOff>
      <xdr:row>24</xdr:row>
      <xdr:rowOff>61989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13970</xdr:colOff>
      <xdr:row>34</xdr:row>
      <xdr:rowOff>12065</xdr:rowOff>
    </xdr:from>
    <xdr:to>
      <xdr:col>9</xdr:col>
      <xdr:colOff>520526</xdr:colOff>
      <xdr:row>50</xdr:row>
      <xdr:rowOff>53628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9458</xdr:colOff>
      <xdr:row>60</xdr:row>
      <xdr:rowOff>14372</xdr:rowOff>
    </xdr:from>
    <xdr:to>
      <xdr:col>9</xdr:col>
      <xdr:colOff>506200</xdr:colOff>
      <xdr:row>76</xdr:row>
      <xdr:rowOff>55936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13970</xdr:colOff>
      <xdr:row>113</xdr:row>
      <xdr:rowOff>31550</xdr:rowOff>
    </xdr:from>
    <xdr:to>
      <xdr:col>9</xdr:col>
      <xdr:colOff>511342</xdr:colOff>
      <xdr:row>130</xdr:row>
      <xdr:rowOff>70184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79374</xdr:colOff>
      <xdr:row>19</xdr:row>
      <xdr:rowOff>38100</xdr:rowOff>
    </xdr:from>
    <xdr:to>
      <xdr:col>8</xdr:col>
      <xdr:colOff>387349</xdr:colOff>
      <xdr:row>36</xdr:row>
      <xdr:rowOff>101600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A07848E-AA61-D86B-5EF0-FF93DF640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476251</xdr:colOff>
      <xdr:row>19</xdr:row>
      <xdr:rowOff>38100</xdr:rowOff>
    </xdr:from>
    <xdr:to>
      <xdr:col>17</xdr:col>
      <xdr:colOff>488951</xdr:colOff>
      <xdr:row>36</xdr:row>
      <xdr:rowOff>95250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F21D479-3DD3-8395-40DE-307B55A0F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73024</xdr:colOff>
      <xdr:row>37</xdr:row>
      <xdr:rowOff>63500</xdr:rowOff>
    </xdr:from>
    <xdr:to>
      <xdr:col>8</xdr:col>
      <xdr:colOff>374650</xdr:colOff>
      <xdr:row>54</xdr:row>
      <xdr:rowOff>101600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8F1B2CD-2F88-D20D-A322-4BFF2677F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yalmehta/Downloads/Corporate%20analysis%20data%20set%20(2)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NJ/Downloads/CorporateAnalysis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 ENPHASE"/>
      <sheetName val="ENPH"/>
      <sheetName val="IS MU"/>
      <sheetName val="MU"/>
      <sheetName val="IS INTC"/>
      <sheetName val="INTC"/>
      <sheetName val="ACTIVITY RATIOS"/>
      <sheetName val="Liquidity ratios"/>
    </sheetNames>
    <sheetDataSet>
      <sheetData sheetId="0" refreshError="1">
        <row r="16">
          <cell r="B16">
            <v>1382049</v>
          </cell>
          <cell r="C16">
            <v>774425</v>
          </cell>
          <cell r="D16">
            <v>624333</v>
          </cell>
          <cell r="E16">
            <v>316159</v>
          </cell>
          <cell r="F16">
            <v>286166</v>
          </cell>
          <cell r="G16">
            <v>322591</v>
          </cell>
          <cell r="H16">
            <v>357249</v>
          </cell>
          <cell r="I16">
            <v>343904</v>
          </cell>
          <cell r="J16">
            <v>232846</v>
          </cell>
          <cell r="K16">
            <v>216678</v>
          </cell>
          <cell r="L16">
            <v>149523</v>
          </cell>
          <cell r="M16">
            <v>61661</v>
          </cell>
        </row>
      </sheetData>
      <sheetData sheetId="1" refreshError="1">
        <row r="19">
          <cell r="B19">
            <v>333626</v>
          </cell>
          <cell r="C19">
            <v>182165</v>
          </cell>
          <cell r="D19">
            <v>145413</v>
          </cell>
          <cell r="E19">
            <v>78938</v>
          </cell>
          <cell r="F19">
            <v>65346</v>
          </cell>
          <cell r="G19">
            <v>61019</v>
          </cell>
          <cell r="H19">
            <v>46099</v>
          </cell>
          <cell r="I19">
            <v>45119</v>
          </cell>
          <cell r="J19">
            <v>32084</v>
          </cell>
          <cell r="K19">
            <v>27743</v>
          </cell>
          <cell r="L19">
            <v>17771</v>
          </cell>
          <cell r="M19">
            <v>8024</v>
          </cell>
        </row>
        <row r="22">
          <cell r="B22">
            <v>74400</v>
          </cell>
          <cell r="C22">
            <v>41764</v>
          </cell>
          <cell r="D22">
            <v>32056</v>
          </cell>
          <cell r="E22">
            <v>16267</v>
          </cell>
          <cell r="F22">
            <v>25999</v>
          </cell>
          <cell r="G22">
            <v>31960</v>
          </cell>
          <cell r="H22">
            <v>40800</v>
          </cell>
          <cell r="I22">
            <v>21590</v>
          </cell>
          <cell r="J22">
            <v>16580</v>
          </cell>
          <cell r="K22">
            <v>19843</v>
          </cell>
          <cell r="L22">
            <v>11228</v>
          </cell>
          <cell r="M22">
            <v>4521</v>
          </cell>
        </row>
        <row r="43">
          <cell r="B43">
            <v>113767</v>
          </cell>
          <cell r="C43">
            <v>72609</v>
          </cell>
          <cell r="D43">
            <v>57474</v>
          </cell>
          <cell r="E43">
            <v>48794</v>
          </cell>
          <cell r="F43">
            <v>28747</v>
          </cell>
          <cell r="G43">
            <v>31696</v>
          </cell>
          <cell r="H43">
            <v>25569</v>
          </cell>
          <cell r="I43">
            <v>22316</v>
          </cell>
          <cell r="J43">
            <v>7363</v>
          </cell>
          <cell r="K43">
            <v>11272</v>
          </cell>
          <cell r="L43">
            <v>12928</v>
          </cell>
          <cell r="M43">
            <v>6521</v>
          </cell>
        </row>
      </sheetData>
      <sheetData sheetId="2" refreshError="1">
        <row r="16">
          <cell r="B16">
            <v>30758000</v>
          </cell>
          <cell r="C16">
            <v>27705000</v>
          </cell>
          <cell r="D16">
            <v>21435000</v>
          </cell>
          <cell r="E16">
            <v>23406000</v>
          </cell>
          <cell r="F16">
            <v>30391000</v>
          </cell>
          <cell r="G16">
            <v>20322000</v>
          </cell>
          <cell r="H16">
            <v>12399000</v>
          </cell>
          <cell r="I16">
            <v>16192000</v>
          </cell>
          <cell r="J16">
            <v>16358000</v>
          </cell>
          <cell r="K16">
            <v>9073000</v>
          </cell>
          <cell r="L16">
            <v>8234000</v>
          </cell>
          <cell r="M16">
            <v>8788000</v>
          </cell>
          <cell r="N16">
            <v>8482000</v>
          </cell>
        </row>
      </sheetData>
      <sheetData sheetId="3" refreshError="1">
        <row r="20">
          <cell r="B20">
            <v>5311000</v>
          </cell>
          <cell r="C20">
            <v>3912000</v>
          </cell>
          <cell r="D20">
            <v>3195000</v>
          </cell>
          <cell r="E20">
            <v>5478000</v>
          </cell>
          <cell r="F20">
            <v>3759000</v>
          </cell>
          <cell r="G20">
            <v>2068000</v>
          </cell>
          <cell r="H20">
            <v>2507000</v>
          </cell>
          <cell r="I20">
            <v>2906000</v>
          </cell>
          <cell r="J20">
            <v>2329000</v>
          </cell>
          <cell r="K20">
            <v>1289000</v>
          </cell>
          <cell r="L20">
            <v>1497000</v>
          </cell>
          <cell r="M20">
            <v>1531000</v>
          </cell>
        </row>
        <row r="24">
          <cell r="C24">
            <v>5607000</v>
          </cell>
          <cell r="D24">
            <v>5118000</v>
          </cell>
          <cell r="E24">
            <v>3595000</v>
          </cell>
          <cell r="F24">
            <v>3123000</v>
          </cell>
          <cell r="G24">
            <v>2889000</v>
          </cell>
          <cell r="H24">
            <v>2340000</v>
          </cell>
          <cell r="I24">
            <v>2455000</v>
          </cell>
          <cell r="J24">
            <v>2649000</v>
          </cell>
          <cell r="K24">
            <v>1812000</v>
          </cell>
          <cell r="L24">
            <v>2080000</v>
          </cell>
          <cell r="M24">
            <v>1770000</v>
          </cell>
        </row>
        <row r="46">
          <cell r="B46">
            <v>1744000</v>
          </cell>
          <cell r="C46">
            <v>2191000</v>
          </cell>
          <cell r="D46">
            <v>1677000</v>
          </cell>
          <cell r="E46">
            <v>1692000</v>
          </cell>
          <cell r="F46">
            <v>1333000</v>
          </cell>
          <cell r="G46">
            <v>1186000</v>
          </cell>
          <cell r="H46">
            <v>1020000</v>
          </cell>
          <cell r="I46">
            <v>1119000</v>
          </cell>
          <cell r="J46">
            <v>1048000</v>
          </cell>
          <cell r="K46">
            <v>818000</v>
          </cell>
          <cell r="L46">
            <v>1187000</v>
          </cell>
          <cell r="M46">
            <v>799000</v>
          </cell>
        </row>
      </sheetData>
      <sheetData sheetId="4" refreshError="1">
        <row r="16">
          <cell r="B16">
            <v>79024</v>
          </cell>
          <cell r="C16">
            <v>77867</v>
          </cell>
          <cell r="D16">
            <v>71965</v>
          </cell>
          <cell r="E16">
            <v>70848</v>
          </cell>
          <cell r="F16">
            <v>62761</v>
          </cell>
          <cell r="G16">
            <v>59387</v>
          </cell>
          <cell r="H16">
            <v>55355</v>
          </cell>
          <cell r="I16">
            <v>55870</v>
          </cell>
          <cell r="J16">
            <v>52708</v>
          </cell>
          <cell r="K16">
            <v>53341</v>
          </cell>
          <cell r="L16">
            <v>53999</v>
          </cell>
          <cell r="M16">
            <v>43623</v>
          </cell>
        </row>
      </sheetData>
      <sheetData sheetId="5" refreshError="1">
        <row r="16">
          <cell r="B16">
            <v>9457</v>
          </cell>
          <cell r="C16">
            <v>6782</v>
          </cell>
          <cell r="D16">
            <v>7659</v>
          </cell>
          <cell r="E16">
            <v>6722</v>
          </cell>
          <cell r="F16">
            <v>5607</v>
          </cell>
          <cell r="G16">
            <v>4690</v>
          </cell>
          <cell r="H16">
            <v>4787</v>
          </cell>
          <cell r="I16">
            <v>4427</v>
          </cell>
          <cell r="J16">
            <v>3582</v>
          </cell>
          <cell r="K16">
            <v>3833</v>
          </cell>
          <cell r="L16">
            <v>3650</v>
          </cell>
          <cell r="M16">
            <v>2867</v>
          </cell>
        </row>
        <row r="20">
          <cell r="B20">
            <v>10776</v>
          </cell>
          <cell r="C20">
            <v>8427</v>
          </cell>
          <cell r="D20">
            <v>8744</v>
          </cell>
          <cell r="E20">
            <v>7253</v>
          </cell>
          <cell r="F20">
            <v>6983</v>
          </cell>
          <cell r="G20">
            <v>5553</v>
          </cell>
          <cell r="H20">
            <v>5167</v>
          </cell>
          <cell r="I20">
            <v>4273</v>
          </cell>
          <cell r="J20">
            <v>4172</v>
          </cell>
          <cell r="K20">
            <v>4734</v>
          </cell>
          <cell r="L20">
            <v>4096</v>
          </cell>
          <cell r="M20">
            <v>3757</v>
          </cell>
        </row>
        <row r="50">
          <cell r="B50">
            <v>5747</v>
          </cell>
          <cell r="C50">
            <v>5581</v>
          </cell>
          <cell r="D50">
            <v>4128</v>
          </cell>
          <cell r="E50">
            <v>3824</v>
          </cell>
          <cell r="F50">
            <v>2928</v>
          </cell>
          <cell r="G50">
            <v>2475</v>
          </cell>
          <cell r="H50">
            <v>2063</v>
          </cell>
          <cell r="I50">
            <v>2748</v>
          </cell>
          <cell r="J50">
            <v>2969</v>
          </cell>
          <cell r="K50">
            <v>3023</v>
          </cell>
          <cell r="L50">
            <v>2956</v>
          </cell>
          <cell r="M50">
            <v>2290</v>
          </cell>
        </row>
      </sheetData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ke"/>
      <sheetName val="Columbia"/>
      <sheetName val="Skechers"/>
      <sheetName val="Under Armor"/>
      <sheetName val="Liquidity ratio"/>
      <sheetName val="Activity ratio"/>
      <sheetName val="Profitability Ratios"/>
      <sheetName val="Profitability Ratios cont."/>
      <sheetName val="Debt Ratios"/>
      <sheetName val="Market Ratios"/>
      <sheetName val="Du-pont analysis"/>
    </sheetNames>
    <sheetDataSet>
      <sheetData sheetId="0"/>
      <sheetData sheetId="1"/>
      <sheetData sheetId="2">
        <row r="120">
          <cell r="F120">
            <v>138093</v>
          </cell>
          <cell r="G120">
            <v>139023</v>
          </cell>
          <cell r="H120">
            <v>142299</v>
          </cell>
          <cell r="I120">
            <v>145473</v>
          </cell>
          <cell r="J120">
            <v>148485</v>
          </cell>
          <cell r="K120">
            <v>151089</v>
          </cell>
          <cell r="L120">
            <v>151839</v>
          </cell>
          <cell r="M120">
            <v>152847</v>
          </cell>
          <cell r="N120">
            <v>154169</v>
          </cell>
          <cell r="O120">
            <v>155651</v>
          </cell>
          <cell r="P120">
            <v>155815</v>
          </cell>
        </row>
        <row r="195">
          <cell r="F195">
            <v>-99</v>
          </cell>
          <cell r="G195">
            <v>-413</v>
          </cell>
          <cell r="H195">
            <v>-9121</v>
          </cell>
          <cell r="I195">
            <v>-14287</v>
          </cell>
          <cell r="J195">
            <v>-10243</v>
          </cell>
          <cell r="K195">
            <v>-11667</v>
          </cell>
          <cell r="L195">
            <v>-12028</v>
          </cell>
          <cell r="M195">
            <v>-32656</v>
          </cell>
          <cell r="N195">
            <v>-15653</v>
          </cell>
          <cell r="O195">
            <v>-1783</v>
          </cell>
          <cell r="P195">
            <v>-1683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86"/>
  <sheetViews>
    <sheetView topLeftCell="A13" zoomScale="89" zoomScaleNormal="89" workbookViewId="0">
      <selection activeCell="B86" sqref="B86:M86"/>
    </sheetView>
  </sheetViews>
  <sheetFormatPr defaultColWidth="8.796875" defaultRowHeight="12.75"/>
  <cols>
    <col min="1" max="1" width="74.59765625" customWidth="1"/>
    <col min="2" max="7" width="12.19921875" customWidth="1"/>
    <col min="8" max="8" width="10.59765625" customWidth="1"/>
    <col min="9" max="10" width="12.19921875" customWidth="1"/>
    <col min="11" max="11" width="12.33203125" customWidth="1"/>
    <col min="12" max="13" width="12.19921875" customWidth="1"/>
    <col min="14" max="178" width="12" customWidth="1"/>
  </cols>
  <sheetData>
    <row r="4" spans="1:13">
      <c r="A4" s="11" t="s">
        <v>0</v>
      </c>
    </row>
    <row r="5" spans="1:13" ht="20.65">
      <c r="A5" s="12" t="s">
        <v>1</v>
      </c>
    </row>
    <row r="7" spans="1:13">
      <c r="A7" s="13" t="s">
        <v>2</v>
      </c>
    </row>
    <row r="8" spans="1:13" ht="13.15">
      <c r="A8" s="14" t="s">
        <v>3</v>
      </c>
    </row>
    <row r="9" spans="1:13" ht="13.15">
      <c r="A9" s="15" t="s">
        <v>4</v>
      </c>
      <c r="B9" s="16" t="s">
        <v>5</v>
      </c>
      <c r="C9" s="16" t="s">
        <v>6</v>
      </c>
      <c r="D9" s="16" t="s">
        <v>7</v>
      </c>
      <c r="E9" s="16" t="s">
        <v>8</v>
      </c>
      <c r="F9" s="16" t="s">
        <v>9</v>
      </c>
      <c r="G9" s="16" t="s">
        <v>10</v>
      </c>
      <c r="H9" s="16" t="s">
        <v>11</v>
      </c>
      <c r="I9" s="16" t="s">
        <v>12</v>
      </c>
      <c r="J9" s="16" t="s">
        <v>13</v>
      </c>
      <c r="K9" s="16" t="s">
        <v>14</v>
      </c>
      <c r="L9" s="16" t="s">
        <v>15</v>
      </c>
      <c r="M9" s="16" t="s">
        <v>16</v>
      </c>
    </row>
    <row r="10" spans="1:13" ht="13.15">
      <c r="A10" s="15" t="s">
        <v>17</v>
      </c>
      <c r="B10" s="16" t="s">
        <v>18</v>
      </c>
      <c r="C10" s="16" t="s">
        <v>18</v>
      </c>
      <c r="D10" s="16" t="s">
        <v>18</v>
      </c>
      <c r="E10" s="16" t="s">
        <v>18</v>
      </c>
      <c r="F10" s="16" t="s">
        <v>18</v>
      </c>
      <c r="G10" s="16" t="s">
        <v>18</v>
      </c>
      <c r="H10" s="16" t="s">
        <v>18</v>
      </c>
      <c r="I10" s="16" t="s">
        <v>18</v>
      </c>
      <c r="J10" s="16" t="s">
        <v>18</v>
      </c>
      <c r="K10" s="16" t="s">
        <v>18</v>
      </c>
      <c r="L10" s="16" t="s">
        <v>18</v>
      </c>
      <c r="M10" s="16" t="s">
        <v>18</v>
      </c>
    </row>
    <row r="11" spans="1:13" ht="26.25">
      <c r="A11" s="15" t="s">
        <v>19</v>
      </c>
      <c r="B11" s="16" t="s">
        <v>20</v>
      </c>
      <c r="C11" s="16" t="s">
        <v>20</v>
      </c>
      <c r="D11" s="16" t="s">
        <v>20</v>
      </c>
      <c r="E11" s="16" t="s">
        <v>20</v>
      </c>
      <c r="F11" s="16" t="s">
        <v>20</v>
      </c>
      <c r="G11" s="16" t="s">
        <v>20</v>
      </c>
      <c r="H11" s="16" t="s">
        <v>21</v>
      </c>
      <c r="I11" s="16" t="s">
        <v>20</v>
      </c>
      <c r="J11" s="16" t="s">
        <v>20</v>
      </c>
      <c r="K11" s="16" t="s">
        <v>22</v>
      </c>
      <c r="L11" s="16" t="s">
        <v>20</v>
      </c>
      <c r="M11" s="16" t="s">
        <v>20</v>
      </c>
    </row>
    <row r="12" spans="1:13" ht="13.15">
      <c r="A12" s="15" t="s">
        <v>23</v>
      </c>
      <c r="B12" s="16" t="s">
        <v>24</v>
      </c>
      <c r="C12" s="16" t="s">
        <v>24</v>
      </c>
      <c r="D12" s="16" t="s">
        <v>24</v>
      </c>
      <c r="E12" s="16" t="s">
        <v>24</v>
      </c>
      <c r="F12" s="16" t="s">
        <v>24</v>
      </c>
      <c r="G12" s="16" t="s">
        <v>24</v>
      </c>
      <c r="H12" s="16" t="s">
        <v>24</v>
      </c>
      <c r="I12" s="16" t="s">
        <v>24</v>
      </c>
      <c r="J12" s="16" t="s">
        <v>24</v>
      </c>
      <c r="K12" s="16" t="s">
        <v>24</v>
      </c>
      <c r="L12" s="16" t="s">
        <v>24</v>
      </c>
      <c r="M12" s="16" t="s">
        <v>24</v>
      </c>
    </row>
    <row r="13" spans="1:13" ht="13.15">
      <c r="A13" s="15" t="s">
        <v>25</v>
      </c>
      <c r="B13" s="16" t="s">
        <v>26</v>
      </c>
      <c r="C13" s="16" t="s">
        <v>26</v>
      </c>
      <c r="D13" s="16" t="s">
        <v>26</v>
      </c>
      <c r="E13" s="16" t="s">
        <v>26</v>
      </c>
      <c r="F13" s="16" t="s">
        <v>26</v>
      </c>
      <c r="G13" s="16" t="s">
        <v>26</v>
      </c>
      <c r="H13" s="16" t="s">
        <v>26</v>
      </c>
      <c r="I13" s="16" t="s">
        <v>26</v>
      </c>
      <c r="J13" s="16" t="s">
        <v>26</v>
      </c>
      <c r="K13" s="16" t="s">
        <v>26</v>
      </c>
      <c r="L13" s="16" t="s">
        <v>26</v>
      </c>
      <c r="M13" s="16" t="s">
        <v>26</v>
      </c>
    </row>
    <row r="14" spans="1:13">
      <c r="A14" s="17" t="s">
        <v>27</v>
      </c>
      <c r="B14" s="4">
        <v>39993</v>
      </c>
      <c r="C14" s="4">
        <v>51524</v>
      </c>
      <c r="D14" s="4">
        <v>45294</v>
      </c>
      <c r="E14" s="4">
        <v>38190</v>
      </c>
      <c r="F14" s="4">
        <v>42032</v>
      </c>
      <c r="G14" s="4">
        <v>28452</v>
      </c>
      <c r="H14" s="4">
        <v>17764</v>
      </c>
      <c r="I14" s="4">
        <v>29144</v>
      </c>
      <c r="J14" s="4">
        <v>106237</v>
      </c>
      <c r="K14" s="4">
        <v>251409</v>
      </c>
      <c r="L14" s="4">
        <v>679379</v>
      </c>
      <c r="M14" s="4">
        <v>119316</v>
      </c>
    </row>
    <row r="15" spans="1:13">
      <c r="A15" s="17" t="s">
        <v>28</v>
      </c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4">
        <v>897335</v>
      </c>
    </row>
    <row r="16" spans="1:13">
      <c r="A16" s="17" t="s">
        <v>30</v>
      </c>
      <c r="B16" s="18" t="s">
        <v>29</v>
      </c>
      <c r="C16" s="18" t="s">
        <v>29</v>
      </c>
      <c r="D16" s="18" t="s">
        <v>29</v>
      </c>
      <c r="E16" s="18" t="s">
        <v>29</v>
      </c>
      <c r="F16" s="18" t="s">
        <v>29</v>
      </c>
      <c r="G16" s="18" t="s">
        <v>29</v>
      </c>
      <c r="H16" s="18" t="s">
        <v>29</v>
      </c>
      <c r="I16" s="18" t="s">
        <v>29</v>
      </c>
      <c r="J16" s="18" t="s">
        <v>29</v>
      </c>
      <c r="K16" s="4">
        <v>44700</v>
      </c>
      <c r="L16" s="18" t="s">
        <v>29</v>
      </c>
      <c r="M16" s="18" t="s">
        <v>29</v>
      </c>
    </row>
    <row r="17" spans="1:13">
      <c r="A17" s="17" t="s">
        <v>31</v>
      </c>
      <c r="B17" s="4">
        <v>8040</v>
      </c>
      <c r="C17" s="4">
        <v>17915</v>
      </c>
      <c r="D17" s="4">
        <v>28920</v>
      </c>
      <c r="E17" s="4">
        <v>34084</v>
      </c>
      <c r="F17" s="4">
        <v>45688</v>
      </c>
      <c r="G17" s="4">
        <v>47907</v>
      </c>
      <c r="H17" s="4">
        <v>63940</v>
      </c>
      <c r="I17" s="4">
        <v>67724</v>
      </c>
      <c r="J17" s="4">
        <v>81076</v>
      </c>
      <c r="K17" s="4">
        <v>145977</v>
      </c>
      <c r="L17" s="4">
        <v>182627</v>
      </c>
      <c r="M17" s="4">
        <v>335216</v>
      </c>
    </row>
    <row r="18" spans="1:13">
      <c r="A18" s="17" t="s">
        <v>32</v>
      </c>
      <c r="B18" s="4">
        <v>16</v>
      </c>
      <c r="C18" s="4">
        <v>144</v>
      </c>
      <c r="D18" s="4">
        <v>1177</v>
      </c>
      <c r="E18" s="4">
        <v>2000</v>
      </c>
      <c r="F18" s="4">
        <v>569</v>
      </c>
      <c r="G18" s="4">
        <v>1808</v>
      </c>
      <c r="H18" s="4">
        <v>2921</v>
      </c>
      <c r="I18" s="4">
        <v>2378</v>
      </c>
      <c r="J18" s="4">
        <v>2138</v>
      </c>
      <c r="K18" s="4">
        <v>564</v>
      </c>
      <c r="L18" s="4">
        <v>462</v>
      </c>
      <c r="M18" s="4">
        <v>1590</v>
      </c>
    </row>
    <row r="19" spans="1:13">
      <c r="A19" s="17" t="s">
        <v>33</v>
      </c>
      <c r="B19" s="4">
        <v>8024</v>
      </c>
      <c r="C19" s="4">
        <v>17771</v>
      </c>
      <c r="D19" s="4">
        <v>27743</v>
      </c>
      <c r="E19" s="4">
        <v>32084</v>
      </c>
      <c r="F19" s="4">
        <v>45119</v>
      </c>
      <c r="G19" s="4">
        <v>46099</v>
      </c>
      <c r="H19" s="4">
        <v>61019</v>
      </c>
      <c r="I19" s="4">
        <v>65346</v>
      </c>
      <c r="J19" s="4">
        <v>78938</v>
      </c>
      <c r="K19" s="4">
        <v>145413</v>
      </c>
      <c r="L19" s="4">
        <v>182165</v>
      </c>
      <c r="M19" s="4">
        <v>333626</v>
      </c>
    </row>
    <row r="20" spans="1:13">
      <c r="A20" s="17" t="s">
        <v>34</v>
      </c>
      <c r="B20" s="4">
        <v>761</v>
      </c>
      <c r="C20" s="4">
        <v>1848</v>
      </c>
      <c r="D20" s="4">
        <v>2223</v>
      </c>
      <c r="E20" s="4">
        <v>1428</v>
      </c>
      <c r="F20" s="4">
        <v>3429</v>
      </c>
      <c r="G20" s="4">
        <v>2202</v>
      </c>
      <c r="H20" s="4">
        <v>5095</v>
      </c>
      <c r="I20" s="4">
        <v>2341</v>
      </c>
      <c r="J20" s="4">
        <v>970</v>
      </c>
      <c r="K20" s="4">
        <v>4197</v>
      </c>
      <c r="L20" s="4">
        <v>10140</v>
      </c>
      <c r="M20" s="4">
        <v>25429</v>
      </c>
    </row>
    <row r="21" spans="1:13">
      <c r="A21" s="17" t="s">
        <v>35</v>
      </c>
      <c r="B21" s="4">
        <v>3760</v>
      </c>
      <c r="C21" s="4">
        <v>9380</v>
      </c>
      <c r="D21" s="4">
        <v>17620</v>
      </c>
      <c r="E21" s="4">
        <v>15152</v>
      </c>
      <c r="F21" s="4">
        <v>18161</v>
      </c>
      <c r="G21" s="4">
        <v>38598</v>
      </c>
      <c r="H21" s="4">
        <v>26865</v>
      </c>
      <c r="I21" s="4">
        <v>23658</v>
      </c>
      <c r="J21" s="4">
        <v>15297</v>
      </c>
      <c r="K21" s="4">
        <v>27859</v>
      </c>
      <c r="L21" s="4">
        <v>31624</v>
      </c>
      <c r="M21" s="4">
        <v>48971</v>
      </c>
    </row>
    <row r="22" spans="1:13">
      <c r="A22" s="17" t="s">
        <v>36</v>
      </c>
      <c r="B22" s="4">
        <v>4521</v>
      </c>
      <c r="C22" s="4">
        <v>11228</v>
      </c>
      <c r="D22" s="4">
        <v>19843</v>
      </c>
      <c r="E22" s="4">
        <v>16580</v>
      </c>
      <c r="F22" s="4">
        <v>21590</v>
      </c>
      <c r="G22" s="4">
        <v>40800</v>
      </c>
      <c r="H22" s="4">
        <v>31960</v>
      </c>
      <c r="I22" s="4">
        <v>25999</v>
      </c>
      <c r="J22" s="4">
        <v>16267</v>
      </c>
      <c r="K22" s="4">
        <v>32056</v>
      </c>
      <c r="L22" s="4">
        <v>41764</v>
      </c>
      <c r="M22" s="4">
        <v>74400</v>
      </c>
    </row>
    <row r="23" spans="1:13">
      <c r="A23" s="17" t="s">
        <v>37</v>
      </c>
      <c r="B23" s="4">
        <v>418</v>
      </c>
      <c r="C23" s="4">
        <v>1264</v>
      </c>
      <c r="D23" s="4">
        <v>2118</v>
      </c>
      <c r="E23" s="4">
        <v>3655</v>
      </c>
      <c r="F23" s="4">
        <v>6155</v>
      </c>
      <c r="G23" s="4">
        <v>6417</v>
      </c>
      <c r="H23" s="4">
        <v>7121</v>
      </c>
      <c r="I23" s="4">
        <v>9957</v>
      </c>
      <c r="J23" s="4">
        <v>20860</v>
      </c>
      <c r="K23" s="4">
        <v>26079</v>
      </c>
      <c r="L23" s="4">
        <v>29756</v>
      </c>
      <c r="M23" s="4">
        <v>37784</v>
      </c>
    </row>
    <row r="24" spans="1:13">
      <c r="A24" s="22" t="s">
        <v>38</v>
      </c>
      <c r="B24" s="23">
        <v>52956</v>
      </c>
      <c r="C24" s="23">
        <v>81787</v>
      </c>
      <c r="D24" s="23">
        <v>94998</v>
      </c>
      <c r="E24" s="23">
        <v>90509</v>
      </c>
      <c r="F24" s="23">
        <v>114896</v>
      </c>
      <c r="G24" s="23">
        <v>121768</v>
      </c>
      <c r="H24" s="23">
        <v>117864</v>
      </c>
      <c r="I24" s="23">
        <v>130446</v>
      </c>
      <c r="J24" s="23">
        <v>222302</v>
      </c>
      <c r="K24" s="23">
        <v>499657</v>
      </c>
      <c r="L24" s="23">
        <v>933064</v>
      </c>
      <c r="M24" s="23">
        <v>1462461</v>
      </c>
    </row>
    <row r="25" spans="1:13">
      <c r="A25" s="17" t="s">
        <v>39</v>
      </c>
      <c r="B25" s="4">
        <v>4777</v>
      </c>
      <c r="C25" s="4">
        <v>11243</v>
      </c>
      <c r="D25" s="4">
        <v>18723</v>
      </c>
      <c r="E25" s="4">
        <v>21853</v>
      </c>
      <c r="F25" s="4">
        <v>28923</v>
      </c>
      <c r="G25" s="4">
        <v>34694</v>
      </c>
      <c r="H25" s="4">
        <v>38486</v>
      </c>
      <c r="I25" s="4">
        <v>41148</v>
      </c>
      <c r="J25" s="4">
        <v>43566</v>
      </c>
      <c r="K25" s="4">
        <v>48114</v>
      </c>
      <c r="L25" s="4">
        <v>63411</v>
      </c>
      <c r="M25" s="4">
        <v>95365</v>
      </c>
    </row>
    <row r="26" spans="1:13">
      <c r="A26" s="17" t="s">
        <v>40</v>
      </c>
      <c r="B26" s="4">
        <v>530</v>
      </c>
      <c r="C26" s="4">
        <v>990</v>
      </c>
      <c r="D26" s="4">
        <v>2788</v>
      </c>
      <c r="E26" s="4">
        <v>2837</v>
      </c>
      <c r="F26" s="4">
        <v>3032</v>
      </c>
      <c r="G26" s="4">
        <v>3556</v>
      </c>
      <c r="H26" s="4">
        <v>2635</v>
      </c>
      <c r="I26" s="4">
        <v>2188</v>
      </c>
      <c r="J26" s="4">
        <v>2239</v>
      </c>
      <c r="K26" s="4">
        <v>2404</v>
      </c>
      <c r="L26" s="4">
        <v>2532</v>
      </c>
      <c r="M26" s="4">
        <v>3197</v>
      </c>
    </row>
    <row r="27" spans="1:13">
      <c r="A27" s="17" t="s">
        <v>41</v>
      </c>
      <c r="B27" s="4">
        <v>721</v>
      </c>
      <c r="C27" s="4">
        <v>1200</v>
      </c>
      <c r="D27" s="4">
        <v>1688</v>
      </c>
      <c r="E27" s="4">
        <v>1842</v>
      </c>
      <c r="F27" s="4">
        <v>2194</v>
      </c>
      <c r="G27" s="4">
        <v>2699</v>
      </c>
      <c r="H27" s="4">
        <v>2913</v>
      </c>
      <c r="I27" s="4">
        <v>2627</v>
      </c>
      <c r="J27" s="4">
        <v>2958</v>
      </c>
      <c r="K27" s="4">
        <v>1698</v>
      </c>
      <c r="L27" s="4">
        <v>2972</v>
      </c>
      <c r="M27" s="4">
        <v>5861</v>
      </c>
    </row>
    <row r="28" spans="1:13">
      <c r="A28" s="17" t="s">
        <v>42</v>
      </c>
      <c r="B28" s="4">
        <v>1709</v>
      </c>
      <c r="C28" s="4">
        <v>2515</v>
      </c>
      <c r="D28" s="4">
        <v>5760</v>
      </c>
      <c r="E28" s="4">
        <v>7343</v>
      </c>
      <c r="F28" s="4">
        <v>8905</v>
      </c>
      <c r="G28" s="4">
        <v>11041</v>
      </c>
      <c r="H28" s="4">
        <v>11324</v>
      </c>
      <c r="I28" s="4">
        <v>11749</v>
      </c>
      <c r="J28" s="4">
        <v>12114</v>
      </c>
      <c r="K28" s="4">
        <v>11656</v>
      </c>
      <c r="L28" s="4">
        <v>17004</v>
      </c>
      <c r="M28" s="4">
        <v>28118</v>
      </c>
    </row>
    <row r="29" spans="1:13">
      <c r="A29" s="17" t="s">
        <v>43</v>
      </c>
      <c r="B29" s="18" t="s">
        <v>29</v>
      </c>
      <c r="C29" s="18" t="s">
        <v>29</v>
      </c>
      <c r="D29" s="18" t="s">
        <v>29</v>
      </c>
      <c r="E29" s="18" t="s">
        <v>29</v>
      </c>
      <c r="F29" s="18" t="s">
        <v>29</v>
      </c>
      <c r="G29" s="18" t="s">
        <v>29</v>
      </c>
      <c r="H29" s="18" t="s">
        <v>29</v>
      </c>
      <c r="I29" s="18" t="s">
        <v>29</v>
      </c>
      <c r="J29" s="18" t="s">
        <v>29</v>
      </c>
      <c r="K29" s="18" t="s">
        <v>29</v>
      </c>
      <c r="L29" s="18" t="s">
        <v>29</v>
      </c>
      <c r="M29" s="4">
        <v>12546</v>
      </c>
    </row>
    <row r="30" spans="1:13">
      <c r="A30" s="17" t="s">
        <v>44</v>
      </c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4">
        <v>114</v>
      </c>
    </row>
    <row r="31" spans="1:13">
      <c r="A31" s="17" t="s">
        <v>45</v>
      </c>
      <c r="B31" s="4">
        <v>483</v>
      </c>
      <c r="C31" s="4">
        <v>694</v>
      </c>
      <c r="D31" s="4">
        <v>5642</v>
      </c>
      <c r="E31" s="4">
        <v>5881</v>
      </c>
      <c r="F31" s="4">
        <v>6636</v>
      </c>
      <c r="G31" s="4">
        <v>8643</v>
      </c>
      <c r="H31" s="4">
        <v>9477</v>
      </c>
      <c r="I31" s="4">
        <v>8537</v>
      </c>
      <c r="J31" s="4">
        <v>8482</v>
      </c>
      <c r="K31" s="4">
        <v>8713</v>
      </c>
      <c r="L31" s="4">
        <v>9021</v>
      </c>
      <c r="M31" s="18" t="s">
        <v>29</v>
      </c>
    </row>
    <row r="32" spans="1:13">
      <c r="A32" s="17" t="s">
        <v>46</v>
      </c>
      <c r="B32" s="4">
        <v>590</v>
      </c>
      <c r="C32" s="4">
        <v>7499</v>
      </c>
      <c r="D32" s="4">
        <v>1419</v>
      </c>
      <c r="E32" s="4">
        <v>1703</v>
      </c>
      <c r="F32" s="4">
        <v>4911</v>
      </c>
      <c r="G32" s="4">
        <v>2994</v>
      </c>
      <c r="H32" s="4">
        <v>6275</v>
      </c>
      <c r="I32" s="4">
        <v>4672</v>
      </c>
      <c r="J32" s="4">
        <v>3536</v>
      </c>
      <c r="K32" s="4">
        <v>8446</v>
      </c>
      <c r="L32" s="4">
        <v>9747</v>
      </c>
      <c r="M32" s="4">
        <v>14332</v>
      </c>
    </row>
    <row r="33" spans="1:13">
      <c r="A33" s="17" t="s">
        <v>47</v>
      </c>
      <c r="B33" s="4">
        <v>8810</v>
      </c>
      <c r="C33" s="4">
        <v>24141</v>
      </c>
      <c r="D33" s="4">
        <v>36020</v>
      </c>
      <c r="E33" s="4">
        <v>41459</v>
      </c>
      <c r="F33" s="4">
        <v>54601</v>
      </c>
      <c r="G33" s="4">
        <v>63627</v>
      </c>
      <c r="H33" s="4">
        <v>71110</v>
      </c>
      <c r="I33" s="4">
        <v>70921</v>
      </c>
      <c r="J33" s="4">
        <v>72895</v>
      </c>
      <c r="K33" s="4">
        <v>81031</v>
      </c>
      <c r="L33" s="4">
        <v>104687</v>
      </c>
      <c r="M33" s="4">
        <v>159533</v>
      </c>
    </row>
    <row r="34" spans="1:13">
      <c r="A34" s="17" t="s">
        <v>48</v>
      </c>
      <c r="B34" s="4">
        <v>2707</v>
      </c>
      <c r="C34" s="4">
        <v>5730</v>
      </c>
      <c r="D34" s="4">
        <v>10479</v>
      </c>
      <c r="E34" s="18" t="s">
        <v>29</v>
      </c>
      <c r="F34" s="18" t="s">
        <v>29</v>
      </c>
      <c r="G34" s="18" t="s">
        <v>29</v>
      </c>
      <c r="H34" s="18" t="s">
        <v>29</v>
      </c>
      <c r="I34" s="18" t="s">
        <v>29</v>
      </c>
      <c r="J34" s="18" t="s">
        <v>29</v>
      </c>
      <c r="K34" s="18" t="s">
        <v>29</v>
      </c>
      <c r="L34" s="18" t="s">
        <v>29</v>
      </c>
      <c r="M34" s="18" t="s">
        <v>29</v>
      </c>
    </row>
    <row r="35" spans="1:13">
      <c r="A35" s="17" t="s">
        <v>49</v>
      </c>
      <c r="B35" s="18" t="s">
        <v>29</v>
      </c>
      <c r="C35" s="18" t="s">
        <v>29</v>
      </c>
      <c r="D35" s="18" t="s">
        <v>29</v>
      </c>
      <c r="E35" s="4">
        <v>16606</v>
      </c>
      <c r="F35" s="4">
        <v>23777</v>
      </c>
      <c r="G35" s="4">
        <v>31509</v>
      </c>
      <c r="H35" s="4">
        <v>39670</v>
      </c>
      <c r="I35" s="4">
        <v>44438</v>
      </c>
      <c r="J35" s="4">
        <v>51897</v>
      </c>
      <c r="K35" s="4">
        <v>52095</v>
      </c>
      <c r="L35" s="4">
        <v>61702</v>
      </c>
      <c r="M35" s="4">
        <v>77366</v>
      </c>
    </row>
    <row r="36" spans="1:13">
      <c r="A36" s="17" t="s">
        <v>50</v>
      </c>
      <c r="B36" s="4">
        <v>6103</v>
      </c>
      <c r="C36" s="4">
        <v>18411</v>
      </c>
      <c r="D36" s="4">
        <v>25541</v>
      </c>
      <c r="E36" s="4">
        <v>24853</v>
      </c>
      <c r="F36" s="4">
        <v>30824</v>
      </c>
      <c r="G36" s="4">
        <v>32118</v>
      </c>
      <c r="H36" s="4">
        <v>31440</v>
      </c>
      <c r="I36" s="4">
        <v>26483</v>
      </c>
      <c r="J36" s="4">
        <v>20998</v>
      </c>
      <c r="K36" s="4">
        <v>28936</v>
      </c>
      <c r="L36" s="4">
        <v>42985</v>
      </c>
      <c r="M36" s="4">
        <v>82167</v>
      </c>
    </row>
    <row r="37" spans="1:13">
      <c r="A37" s="17" t="s">
        <v>51</v>
      </c>
      <c r="B37" s="18" t="s">
        <v>29</v>
      </c>
      <c r="C37" s="18" t="s">
        <v>29</v>
      </c>
      <c r="D37" s="18" t="s">
        <v>29</v>
      </c>
      <c r="E37" s="18" t="s">
        <v>29</v>
      </c>
      <c r="F37" s="18" t="s">
        <v>29</v>
      </c>
      <c r="G37" s="18" t="s">
        <v>29</v>
      </c>
      <c r="H37" s="18" t="s">
        <v>29</v>
      </c>
      <c r="I37" s="18" t="s">
        <v>29</v>
      </c>
      <c r="J37" s="18" t="s">
        <v>29</v>
      </c>
      <c r="K37" s="4">
        <v>10117</v>
      </c>
      <c r="L37" s="4">
        <v>17683</v>
      </c>
      <c r="M37" s="4">
        <v>14420</v>
      </c>
    </row>
    <row r="38" spans="1:13">
      <c r="A38" s="17" t="s">
        <v>52</v>
      </c>
      <c r="B38" s="18" t="s">
        <v>29</v>
      </c>
      <c r="C38" s="18" t="s">
        <v>29</v>
      </c>
      <c r="D38" s="18" t="s">
        <v>29</v>
      </c>
      <c r="E38" s="18" t="s">
        <v>29</v>
      </c>
      <c r="F38" s="4">
        <v>1811</v>
      </c>
      <c r="G38" s="4">
        <v>2220</v>
      </c>
      <c r="H38" s="4">
        <v>945</v>
      </c>
      <c r="I38" s="4">
        <v>515</v>
      </c>
      <c r="J38" s="4">
        <v>35306</v>
      </c>
      <c r="K38" s="4">
        <v>30579</v>
      </c>
      <c r="L38" s="4">
        <v>28808</v>
      </c>
      <c r="M38" s="4">
        <v>97758</v>
      </c>
    </row>
    <row r="39" spans="1:13">
      <c r="A39" s="17" t="s">
        <v>53</v>
      </c>
      <c r="B39" s="18" t="s">
        <v>29</v>
      </c>
      <c r="C39" s="18" t="s">
        <v>29</v>
      </c>
      <c r="D39" s="18" t="s">
        <v>29</v>
      </c>
      <c r="E39" s="18" t="s">
        <v>29</v>
      </c>
      <c r="F39" s="4">
        <v>3745</v>
      </c>
      <c r="G39" s="4">
        <v>3745</v>
      </c>
      <c r="H39" s="4">
        <v>3664</v>
      </c>
      <c r="I39" s="4">
        <v>3664</v>
      </c>
      <c r="J39" s="4">
        <v>24783</v>
      </c>
      <c r="K39" s="4">
        <v>24783</v>
      </c>
      <c r="L39" s="4">
        <v>24783</v>
      </c>
      <c r="M39" s="4">
        <v>181254</v>
      </c>
    </row>
    <row r="40" spans="1:13">
      <c r="A40" s="17" t="s">
        <v>54</v>
      </c>
      <c r="B40" s="4">
        <v>445</v>
      </c>
      <c r="C40" s="4">
        <v>6044</v>
      </c>
      <c r="D40" s="4">
        <v>1752</v>
      </c>
      <c r="E40" s="4">
        <v>1307</v>
      </c>
      <c r="F40" s="4">
        <v>916</v>
      </c>
      <c r="G40" s="4">
        <v>5677</v>
      </c>
      <c r="H40" s="4">
        <v>9663</v>
      </c>
      <c r="I40" s="4">
        <v>8039</v>
      </c>
      <c r="J40" s="4">
        <v>36548</v>
      </c>
      <c r="K40" s="4">
        <v>44620</v>
      </c>
      <c r="L40" s="4">
        <v>59875</v>
      </c>
      <c r="M40" s="4">
        <v>118726</v>
      </c>
    </row>
    <row r="41" spans="1:13">
      <c r="A41" s="17" t="s">
        <v>55</v>
      </c>
      <c r="B41" s="18" t="s">
        <v>29</v>
      </c>
      <c r="C41" s="18" t="s">
        <v>29</v>
      </c>
      <c r="D41" s="18" t="s">
        <v>29</v>
      </c>
      <c r="E41" s="18" t="s">
        <v>29</v>
      </c>
      <c r="F41" s="18" t="s">
        <v>29</v>
      </c>
      <c r="G41" s="18" t="s">
        <v>29</v>
      </c>
      <c r="H41" s="18" t="s">
        <v>29</v>
      </c>
      <c r="I41" s="18" t="s">
        <v>29</v>
      </c>
      <c r="J41" s="18" t="s">
        <v>29</v>
      </c>
      <c r="K41" s="4">
        <v>74531</v>
      </c>
      <c r="L41" s="4">
        <v>92904</v>
      </c>
      <c r="M41" s="4">
        <v>122470</v>
      </c>
    </row>
    <row r="42" spans="1:13">
      <c r="A42" s="22" t="s">
        <v>56</v>
      </c>
      <c r="B42" s="23">
        <v>59504</v>
      </c>
      <c r="C42" s="23">
        <v>106242</v>
      </c>
      <c r="D42" s="23">
        <v>122291</v>
      </c>
      <c r="E42" s="23">
        <v>116669</v>
      </c>
      <c r="F42" s="23">
        <v>152192</v>
      </c>
      <c r="G42" s="23">
        <v>165528</v>
      </c>
      <c r="H42" s="23">
        <v>163576</v>
      </c>
      <c r="I42" s="23">
        <v>169147</v>
      </c>
      <c r="J42" s="23">
        <v>339937</v>
      </c>
      <c r="K42" s="23">
        <v>713223</v>
      </c>
      <c r="L42" s="23">
        <v>1200102</v>
      </c>
      <c r="M42" s="23">
        <v>2079256</v>
      </c>
    </row>
    <row r="43" spans="1:13">
      <c r="A43" s="17" t="s">
        <v>57</v>
      </c>
      <c r="B43" s="4">
        <v>6521</v>
      </c>
      <c r="C43" s="4">
        <v>12928</v>
      </c>
      <c r="D43" s="4">
        <v>11272</v>
      </c>
      <c r="E43" s="4">
        <v>7363</v>
      </c>
      <c r="F43" s="4">
        <v>22316</v>
      </c>
      <c r="G43" s="4">
        <v>25569</v>
      </c>
      <c r="H43" s="4">
        <v>31696</v>
      </c>
      <c r="I43" s="4">
        <v>28747</v>
      </c>
      <c r="J43" s="4">
        <v>48794</v>
      </c>
      <c r="K43" s="4">
        <v>57474</v>
      </c>
      <c r="L43" s="4">
        <v>72609</v>
      </c>
      <c r="M43" s="4">
        <v>113767</v>
      </c>
    </row>
    <row r="44" spans="1:13">
      <c r="A44" s="17" t="s">
        <v>58</v>
      </c>
      <c r="B44" s="18" t="s">
        <v>29</v>
      </c>
      <c r="C44" s="18" t="s">
        <v>29</v>
      </c>
      <c r="D44" s="18" t="s">
        <v>29</v>
      </c>
      <c r="E44" s="18" t="s">
        <v>29</v>
      </c>
      <c r="F44" s="4">
        <v>14871</v>
      </c>
      <c r="G44" s="4">
        <v>5402</v>
      </c>
      <c r="H44" s="4">
        <v>4227</v>
      </c>
      <c r="I44" s="4">
        <v>3608</v>
      </c>
      <c r="J44" s="4">
        <v>4107</v>
      </c>
      <c r="K44" s="4">
        <v>5524</v>
      </c>
      <c r="L44" s="4">
        <v>6634</v>
      </c>
      <c r="M44" s="4">
        <v>13062</v>
      </c>
    </row>
    <row r="45" spans="1:13">
      <c r="A45" s="17" t="s">
        <v>59</v>
      </c>
      <c r="B45" s="18" t="s">
        <v>29</v>
      </c>
      <c r="C45" s="18" t="s">
        <v>29</v>
      </c>
      <c r="D45" s="18" t="s">
        <v>29</v>
      </c>
      <c r="E45" s="18" t="s">
        <v>29</v>
      </c>
      <c r="F45" s="4">
        <v>5083</v>
      </c>
      <c r="G45" s="4">
        <v>8274</v>
      </c>
      <c r="H45" s="4">
        <v>11786</v>
      </c>
      <c r="I45" s="4">
        <v>8988</v>
      </c>
      <c r="J45" s="4">
        <v>8527</v>
      </c>
      <c r="K45" s="4">
        <v>24198</v>
      </c>
      <c r="L45" s="4">
        <v>36622</v>
      </c>
      <c r="M45" s="4">
        <v>79038</v>
      </c>
    </row>
    <row r="46" spans="1:13">
      <c r="A46" s="17" t="s">
        <v>60</v>
      </c>
      <c r="B46" s="18" t="s">
        <v>29</v>
      </c>
      <c r="C46" s="18" t="s">
        <v>29</v>
      </c>
      <c r="D46" s="18" t="s">
        <v>29</v>
      </c>
      <c r="E46" s="18" t="s">
        <v>29</v>
      </c>
      <c r="F46" s="18" t="s">
        <v>29</v>
      </c>
      <c r="G46" s="4">
        <v>3063</v>
      </c>
      <c r="H46" s="4">
        <v>2321</v>
      </c>
      <c r="I46" s="4">
        <v>3853</v>
      </c>
      <c r="J46" s="4">
        <v>7286</v>
      </c>
      <c r="K46" s="4">
        <v>4908</v>
      </c>
      <c r="L46" s="4">
        <v>10300</v>
      </c>
      <c r="M46" s="4">
        <v>20522</v>
      </c>
    </row>
    <row r="47" spans="1:13">
      <c r="A47" s="17" t="s">
        <v>61</v>
      </c>
      <c r="B47" s="18" t="s">
        <v>29</v>
      </c>
      <c r="C47" s="18" t="s">
        <v>29</v>
      </c>
      <c r="D47" s="18" t="s">
        <v>29</v>
      </c>
      <c r="E47" s="18" t="s">
        <v>29</v>
      </c>
      <c r="F47" s="18" t="s">
        <v>29</v>
      </c>
      <c r="G47" s="18" t="s">
        <v>29</v>
      </c>
      <c r="H47" s="18" t="s">
        <v>29</v>
      </c>
      <c r="I47" s="18" t="s">
        <v>29</v>
      </c>
      <c r="J47" s="18" t="s">
        <v>29</v>
      </c>
      <c r="K47" s="4">
        <v>3170</v>
      </c>
      <c r="L47" s="4">
        <v>4542</v>
      </c>
      <c r="M47" s="4">
        <v>3830</v>
      </c>
    </row>
    <row r="48" spans="1:13">
      <c r="A48" s="17" t="s">
        <v>62</v>
      </c>
      <c r="B48" s="18" t="s">
        <v>29</v>
      </c>
      <c r="C48" s="18" t="s">
        <v>29</v>
      </c>
      <c r="D48" s="18" t="s">
        <v>29</v>
      </c>
      <c r="E48" s="18" t="s">
        <v>29</v>
      </c>
      <c r="F48" s="18" t="s">
        <v>29</v>
      </c>
      <c r="G48" s="18" t="s">
        <v>29</v>
      </c>
      <c r="H48" s="18" t="s">
        <v>29</v>
      </c>
      <c r="I48" s="18" t="s">
        <v>29</v>
      </c>
      <c r="J48" s="18" t="s">
        <v>29</v>
      </c>
      <c r="K48" s="18" t="s">
        <v>29</v>
      </c>
      <c r="L48" s="4">
        <v>5500</v>
      </c>
      <c r="M48" s="4">
        <v>14653</v>
      </c>
    </row>
    <row r="49" spans="1:13">
      <c r="A49" s="17" t="s">
        <v>63</v>
      </c>
      <c r="B49" s="18" t="s">
        <v>29</v>
      </c>
      <c r="C49" s="18" t="s">
        <v>29</v>
      </c>
      <c r="D49" s="18" t="s">
        <v>29</v>
      </c>
      <c r="E49" s="18" t="s">
        <v>29</v>
      </c>
      <c r="F49" s="18" t="s">
        <v>29</v>
      </c>
      <c r="G49" s="18" t="s">
        <v>29</v>
      </c>
      <c r="H49" s="18" t="s">
        <v>29</v>
      </c>
      <c r="I49" s="18" t="s">
        <v>29</v>
      </c>
      <c r="J49" s="18" t="s">
        <v>29</v>
      </c>
      <c r="K49" s="18" t="s">
        <v>29</v>
      </c>
      <c r="L49" s="18" t="s">
        <v>29</v>
      </c>
      <c r="M49" s="4">
        <v>3710</v>
      </c>
    </row>
    <row r="50" spans="1:13">
      <c r="A50" s="17" t="s">
        <v>64</v>
      </c>
      <c r="B50" s="18" t="s">
        <v>29</v>
      </c>
      <c r="C50" s="18" t="s">
        <v>29</v>
      </c>
      <c r="D50" s="18" t="s">
        <v>29</v>
      </c>
      <c r="E50" s="18" t="s">
        <v>29</v>
      </c>
      <c r="F50" s="18" t="s">
        <v>29</v>
      </c>
      <c r="G50" s="18" t="s">
        <v>29</v>
      </c>
      <c r="H50" s="18" t="s">
        <v>29</v>
      </c>
      <c r="I50" s="18" t="s">
        <v>29</v>
      </c>
      <c r="J50" s="18" t="s">
        <v>29</v>
      </c>
      <c r="K50" s="18" t="s">
        <v>29</v>
      </c>
      <c r="L50" s="18" t="s">
        <v>29</v>
      </c>
      <c r="M50" s="4">
        <v>8602</v>
      </c>
    </row>
    <row r="51" spans="1:13">
      <c r="A51" s="17" t="s">
        <v>65</v>
      </c>
      <c r="B51" s="18" t="s">
        <v>29</v>
      </c>
      <c r="C51" s="18" t="s">
        <v>29</v>
      </c>
      <c r="D51" s="18" t="s">
        <v>29</v>
      </c>
      <c r="E51" s="18" t="s">
        <v>29</v>
      </c>
      <c r="F51" s="4">
        <v>6082</v>
      </c>
      <c r="G51" s="4">
        <v>2553</v>
      </c>
      <c r="H51" s="4">
        <v>4603</v>
      </c>
      <c r="I51" s="4">
        <v>5998</v>
      </c>
      <c r="J51" s="4">
        <v>9090</v>
      </c>
      <c r="K51" s="4">
        <v>9292</v>
      </c>
      <c r="L51" s="4">
        <v>12944</v>
      </c>
      <c r="M51" s="4">
        <v>14495</v>
      </c>
    </row>
    <row r="52" spans="1:13">
      <c r="A52" s="17" t="s">
        <v>66</v>
      </c>
      <c r="B52" s="4">
        <v>2910</v>
      </c>
      <c r="C52" s="4">
        <v>10100</v>
      </c>
      <c r="D52" s="4">
        <v>19266</v>
      </c>
      <c r="E52" s="4">
        <v>19722</v>
      </c>
      <c r="F52" s="4">
        <v>26036</v>
      </c>
      <c r="G52" s="4">
        <v>19292</v>
      </c>
      <c r="H52" s="4">
        <v>22937</v>
      </c>
      <c r="I52" s="4">
        <v>22447</v>
      </c>
      <c r="J52" s="4">
        <v>29010</v>
      </c>
      <c r="K52" s="4">
        <v>47092</v>
      </c>
      <c r="L52" s="4">
        <v>76542</v>
      </c>
      <c r="M52" s="4">
        <v>157912</v>
      </c>
    </row>
    <row r="53" spans="1:13">
      <c r="A53" s="17" t="s">
        <v>67</v>
      </c>
      <c r="B53" s="4">
        <v>595</v>
      </c>
      <c r="C53" s="4">
        <v>23414</v>
      </c>
      <c r="D53" s="4">
        <v>933</v>
      </c>
      <c r="E53" s="4">
        <v>2773</v>
      </c>
      <c r="F53" s="4">
        <v>2747</v>
      </c>
      <c r="G53" s="4">
        <v>3915</v>
      </c>
      <c r="H53" s="4">
        <v>6411</v>
      </c>
      <c r="I53" s="4">
        <v>15691</v>
      </c>
      <c r="J53" s="4">
        <v>33119</v>
      </c>
      <c r="K53" s="4">
        <v>81783</v>
      </c>
      <c r="L53" s="4">
        <v>47665</v>
      </c>
      <c r="M53" s="4">
        <v>62670</v>
      </c>
    </row>
    <row r="54" spans="1:13">
      <c r="A54" s="17" t="s">
        <v>68</v>
      </c>
      <c r="B54" s="18" t="s">
        <v>29</v>
      </c>
      <c r="C54" s="18" t="s">
        <v>29</v>
      </c>
      <c r="D54" s="18" t="s">
        <v>29</v>
      </c>
      <c r="E54" s="18" t="s">
        <v>29</v>
      </c>
      <c r="F54" s="4">
        <v>7607</v>
      </c>
      <c r="G54" s="4">
        <v>7072</v>
      </c>
      <c r="H54" s="4">
        <v>8596</v>
      </c>
      <c r="I54" s="4">
        <v>7427</v>
      </c>
      <c r="J54" s="4">
        <v>8083</v>
      </c>
      <c r="K54" s="4">
        <v>10078</v>
      </c>
      <c r="L54" s="4">
        <v>11260</v>
      </c>
      <c r="M54" s="4">
        <v>19395</v>
      </c>
    </row>
    <row r="55" spans="1:13">
      <c r="A55" s="17" t="s">
        <v>69</v>
      </c>
      <c r="B55" s="18" t="s">
        <v>29</v>
      </c>
      <c r="C55" s="18" t="s">
        <v>29</v>
      </c>
      <c r="D55" s="18" t="s">
        <v>29</v>
      </c>
      <c r="E55" s="18" t="s">
        <v>29</v>
      </c>
      <c r="F55" s="18" t="s">
        <v>29</v>
      </c>
      <c r="G55" s="4">
        <v>17000</v>
      </c>
      <c r="H55" s="4">
        <v>10100</v>
      </c>
      <c r="I55" s="18" t="s">
        <v>29</v>
      </c>
      <c r="J55" s="18" t="s">
        <v>29</v>
      </c>
      <c r="K55" s="18" t="s">
        <v>29</v>
      </c>
      <c r="L55" s="18" t="s">
        <v>29</v>
      </c>
      <c r="M55" s="18" t="s">
        <v>29</v>
      </c>
    </row>
    <row r="56" spans="1:13">
      <c r="A56" s="17" t="s">
        <v>70</v>
      </c>
      <c r="B56" s="4">
        <v>2567</v>
      </c>
      <c r="C56" s="4">
        <v>4529</v>
      </c>
      <c r="D56" s="4">
        <v>2384</v>
      </c>
      <c r="E56" s="4">
        <v>3507</v>
      </c>
      <c r="F56" s="18" t="s">
        <v>29</v>
      </c>
      <c r="G56" s="18" t="s">
        <v>29</v>
      </c>
      <c r="H56" s="4">
        <v>3032</v>
      </c>
      <c r="I56" s="18" t="s">
        <v>29</v>
      </c>
      <c r="J56" s="18" t="s">
        <v>29</v>
      </c>
      <c r="K56" s="18" t="s">
        <v>29</v>
      </c>
      <c r="L56" s="18" t="s">
        <v>29</v>
      </c>
      <c r="M56" s="18" t="s">
        <v>29</v>
      </c>
    </row>
    <row r="57" spans="1:13">
      <c r="A57" s="17" t="s">
        <v>71</v>
      </c>
      <c r="B57" s="18" t="s">
        <v>29</v>
      </c>
      <c r="C57" s="18" t="s">
        <v>29</v>
      </c>
      <c r="D57" s="18" t="s">
        <v>29</v>
      </c>
      <c r="E57" s="18" t="s">
        <v>29</v>
      </c>
      <c r="F57" s="18" t="s">
        <v>29</v>
      </c>
      <c r="G57" s="18" t="s">
        <v>29</v>
      </c>
      <c r="H57" s="18" t="s">
        <v>29</v>
      </c>
      <c r="I57" s="4">
        <v>17429</v>
      </c>
      <c r="J57" s="4">
        <v>28155</v>
      </c>
      <c r="K57" s="4">
        <v>2884</v>
      </c>
      <c r="L57" s="4">
        <v>325967</v>
      </c>
      <c r="M57" s="4">
        <v>86052</v>
      </c>
    </row>
    <row r="58" spans="1:13">
      <c r="A58" s="17" t="s">
        <v>72</v>
      </c>
      <c r="B58" s="4">
        <v>610</v>
      </c>
      <c r="C58" s="4">
        <v>1399</v>
      </c>
      <c r="D58" s="18" t="s">
        <v>29</v>
      </c>
      <c r="E58" s="18" t="s">
        <v>29</v>
      </c>
      <c r="F58" s="18" t="s">
        <v>29</v>
      </c>
      <c r="G58" s="18" t="s">
        <v>29</v>
      </c>
      <c r="H58" s="18" t="s">
        <v>29</v>
      </c>
      <c r="I58" s="18" t="s">
        <v>29</v>
      </c>
      <c r="J58" s="18" t="s">
        <v>29</v>
      </c>
      <c r="K58" s="18" t="s">
        <v>29</v>
      </c>
      <c r="L58" s="18" t="s">
        <v>29</v>
      </c>
      <c r="M58" s="18" t="s">
        <v>29</v>
      </c>
    </row>
    <row r="59" spans="1:13">
      <c r="A59" s="22" t="s">
        <v>73</v>
      </c>
      <c r="B59" s="23">
        <v>13203</v>
      </c>
      <c r="C59" s="23">
        <v>52370</v>
      </c>
      <c r="D59" s="23">
        <v>33855</v>
      </c>
      <c r="E59" s="23">
        <v>33365</v>
      </c>
      <c r="F59" s="23">
        <v>58706</v>
      </c>
      <c r="G59" s="23">
        <v>72848</v>
      </c>
      <c r="H59" s="23">
        <v>82772</v>
      </c>
      <c r="I59" s="23">
        <v>91741</v>
      </c>
      <c r="J59" s="23">
        <v>147161</v>
      </c>
      <c r="K59" s="23">
        <v>199311</v>
      </c>
      <c r="L59" s="23">
        <v>534043</v>
      </c>
      <c r="M59" s="23">
        <v>439796</v>
      </c>
    </row>
    <row r="60" spans="1:13">
      <c r="A60" s="17" t="s">
        <v>74</v>
      </c>
      <c r="B60" s="4">
        <v>1044</v>
      </c>
      <c r="C60" s="4">
        <v>3670</v>
      </c>
      <c r="D60" s="4">
        <v>7537</v>
      </c>
      <c r="E60" s="4">
        <v>11284</v>
      </c>
      <c r="F60" s="4">
        <v>16612</v>
      </c>
      <c r="G60" s="4">
        <v>25115</v>
      </c>
      <c r="H60" s="4">
        <v>33893</v>
      </c>
      <c r="I60" s="4">
        <v>29941</v>
      </c>
      <c r="J60" s="4">
        <v>76911</v>
      </c>
      <c r="K60" s="4">
        <v>100204</v>
      </c>
      <c r="L60" s="4">
        <v>125473</v>
      </c>
      <c r="M60" s="4">
        <v>187186</v>
      </c>
    </row>
    <row r="61" spans="1:13">
      <c r="A61" s="17" t="s">
        <v>75</v>
      </c>
      <c r="B61" s="4">
        <v>2328</v>
      </c>
      <c r="C61" s="4">
        <v>6733</v>
      </c>
      <c r="D61" s="4">
        <v>15260</v>
      </c>
      <c r="E61" s="4">
        <v>25490</v>
      </c>
      <c r="F61" s="4">
        <v>26333</v>
      </c>
      <c r="G61" s="4">
        <v>23475</v>
      </c>
      <c r="H61" s="4">
        <v>22818</v>
      </c>
      <c r="I61" s="4">
        <v>22389</v>
      </c>
      <c r="J61" s="4">
        <v>23211</v>
      </c>
      <c r="K61" s="4">
        <v>27020</v>
      </c>
      <c r="L61" s="4">
        <v>34653</v>
      </c>
      <c r="M61" s="4">
        <v>53982</v>
      </c>
    </row>
    <row r="62" spans="1:13">
      <c r="A62" s="17" t="s">
        <v>76</v>
      </c>
      <c r="B62" s="4">
        <v>112</v>
      </c>
      <c r="C62" s="4">
        <v>145</v>
      </c>
      <c r="D62" s="4">
        <v>307</v>
      </c>
      <c r="E62" s="4">
        <v>1154</v>
      </c>
      <c r="F62" s="4">
        <v>3589</v>
      </c>
      <c r="G62" s="4">
        <v>2641</v>
      </c>
      <c r="H62" s="4">
        <v>2025</v>
      </c>
      <c r="I62" s="4">
        <v>1880</v>
      </c>
      <c r="J62" s="4">
        <v>3250</v>
      </c>
      <c r="K62" s="4">
        <v>11817</v>
      </c>
      <c r="L62" s="4">
        <v>17042</v>
      </c>
      <c r="M62" s="4">
        <v>16530</v>
      </c>
    </row>
    <row r="63" spans="1:13">
      <c r="A63" s="17" t="s">
        <v>77</v>
      </c>
      <c r="B63" s="18" t="s">
        <v>29</v>
      </c>
      <c r="C63" s="18" t="s">
        <v>29</v>
      </c>
      <c r="D63" s="18" t="s">
        <v>29</v>
      </c>
      <c r="E63" s="18" t="s">
        <v>29</v>
      </c>
      <c r="F63" s="18" t="s">
        <v>29</v>
      </c>
      <c r="G63" s="18" t="s">
        <v>29</v>
      </c>
      <c r="H63" s="18" t="s">
        <v>29</v>
      </c>
      <c r="I63" s="18" t="s">
        <v>29</v>
      </c>
      <c r="J63" s="4">
        <v>65000</v>
      </c>
      <c r="K63" s="4">
        <v>137000</v>
      </c>
      <c r="L63" s="4">
        <v>413140</v>
      </c>
      <c r="M63" s="4">
        <v>1314675</v>
      </c>
    </row>
    <row r="64" spans="1:13">
      <c r="A64" s="17" t="s">
        <v>78</v>
      </c>
      <c r="B64" s="18" t="s">
        <v>29</v>
      </c>
      <c r="C64" s="18" t="s">
        <v>29</v>
      </c>
      <c r="D64" s="18" t="s">
        <v>29</v>
      </c>
      <c r="E64" s="18" t="s">
        <v>29</v>
      </c>
      <c r="F64" s="18" t="s">
        <v>29</v>
      </c>
      <c r="G64" s="18" t="s">
        <v>29</v>
      </c>
      <c r="H64" s="18" t="s">
        <v>29</v>
      </c>
      <c r="I64" s="18" t="s">
        <v>29</v>
      </c>
      <c r="J64" s="4">
        <v>-2361</v>
      </c>
      <c r="K64" s="4">
        <v>-35958</v>
      </c>
      <c r="L64" s="4">
        <v>-84200</v>
      </c>
      <c r="M64" s="4">
        <v>-277029</v>
      </c>
    </row>
    <row r="65" spans="1:13">
      <c r="A65" s="17" t="s">
        <v>79</v>
      </c>
      <c r="B65" s="18" t="s">
        <v>29</v>
      </c>
      <c r="C65" s="18" t="s">
        <v>29</v>
      </c>
      <c r="D65" s="18" t="s">
        <v>29</v>
      </c>
      <c r="E65" s="18" t="s">
        <v>29</v>
      </c>
      <c r="F65" s="18" t="s">
        <v>29</v>
      </c>
      <c r="G65" s="18" t="s">
        <v>29</v>
      </c>
      <c r="H65" s="18" t="s">
        <v>29</v>
      </c>
      <c r="I65" s="18" t="s">
        <v>29</v>
      </c>
      <c r="J65" s="4">
        <v>62639</v>
      </c>
      <c r="K65" s="4">
        <v>101042</v>
      </c>
      <c r="L65" s="4">
        <v>328940</v>
      </c>
      <c r="M65" s="4">
        <v>1037646</v>
      </c>
    </row>
    <row r="66" spans="1:13">
      <c r="A66" s="17" t="s">
        <v>80</v>
      </c>
      <c r="B66" s="4">
        <v>6903</v>
      </c>
      <c r="C66" s="4">
        <v>9935</v>
      </c>
      <c r="D66" s="4">
        <v>7400</v>
      </c>
      <c r="E66" s="4">
        <v>7400</v>
      </c>
      <c r="F66" s="18" t="s">
        <v>29</v>
      </c>
      <c r="G66" s="18" t="s">
        <v>29</v>
      </c>
      <c r="H66" s="4">
        <v>25000</v>
      </c>
      <c r="I66" s="4">
        <v>50000</v>
      </c>
      <c r="J66" s="4">
        <v>41524</v>
      </c>
      <c r="K66" s="18" t="s">
        <v>29</v>
      </c>
      <c r="L66" s="18" t="s">
        <v>29</v>
      </c>
      <c r="M66" s="18" t="s">
        <v>29</v>
      </c>
    </row>
    <row r="67" spans="1:13">
      <c r="A67" s="17" t="s">
        <v>81</v>
      </c>
      <c r="B67" s="18" t="s">
        <v>29</v>
      </c>
      <c r="C67" s="4">
        <v>4742</v>
      </c>
      <c r="D67" s="4">
        <v>3661</v>
      </c>
      <c r="E67" s="4">
        <v>1277</v>
      </c>
      <c r="F67" s="18" t="s">
        <v>29</v>
      </c>
      <c r="G67" s="18" t="s">
        <v>29</v>
      </c>
      <c r="H67" s="18" t="s">
        <v>29</v>
      </c>
      <c r="I67" s="18" t="s">
        <v>29</v>
      </c>
      <c r="J67" s="18" t="s">
        <v>29</v>
      </c>
      <c r="K67" s="18" t="s">
        <v>29</v>
      </c>
      <c r="L67" s="18" t="s">
        <v>29</v>
      </c>
      <c r="M67" s="18" t="s">
        <v>29</v>
      </c>
    </row>
    <row r="68" spans="1:13">
      <c r="A68" s="17" t="s">
        <v>82</v>
      </c>
      <c r="B68" s="18" t="s">
        <v>29</v>
      </c>
      <c r="C68" s="18" t="s">
        <v>29</v>
      </c>
      <c r="D68" s="18" t="s">
        <v>29</v>
      </c>
      <c r="E68" s="18" t="s">
        <v>29</v>
      </c>
      <c r="F68" s="18" t="s">
        <v>29</v>
      </c>
      <c r="G68" s="18" t="s">
        <v>29</v>
      </c>
      <c r="H68" s="4">
        <v>-1200</v>
      </c>
      <c r="I68" s="4">
        <v>-2111</v>
      </c>
      <c r="J68" s="4">
        <v>-1059</v>
      </c>
      <c r="K68" s="18" t="s">
        <v>29</v>
      </c>
      <c r="L68" s="18" t="s">
        <v>29</v>
      </c>
      <c r="M68" s="18" t="s">
        <v>29</v>
      </c>
    </row>
    <row r="69" spans="1:13">
      <c r="A69" s="17" t="s">
        <v>83</v>
      </c>
      <c r="B69" s="18" t="s">
        <v>29</v>
      </c>
      <c r="C69" s="18" t="s">
        <v>29</v>
      </c>
      <c r="D69" s="18" t="s">
        <v>29</v>
      </c>
      <c r="E69" s="18" t="s">
        <v>29</v>
      </c>
      <c r="F69" s="18" t="s">
        <v>29</v>
      </c>
      <c r="G69" s="18" t="s">
        <v>29</v>
      </c>
      <c r="H69" s="18" t="s">
        <v>29</v>
      </c>
      <c r="I69" s="4">
        <v>47889</v>
      </c>
      <c r="J69" s="4">
        <v>40465</v>
      </c>
      <c r="K69" s="18" t="s">
        <v>29</v>
      </c>
      <c r="L69" s="18" t="s">
        <v>29</v>
      </c>
      <c r="M69" s="18" t="s">
        <v>29</v>
      </c>
    </row>
    <row r="70" spans="1:13">
      <c r="A70" s="17" t="s">
        <v>84</v>
      </c>
      <c r="B70" s="18" t="s">
        <v>29</v>
      </c>
      <c r="C70" s="18" t="s">
        <v>29</v>
      </c>
      <c r="D70" s="18" t="s">
        <v>29</v>
      </c>
      <c r="E70" s="18" t="s">
        <v>29</v>
      </c>
      <c r="F70" s="18" t="s">
        <v>29</v>
      </c>
      <c r="G70" s="18" t="s">
        <v>29</v>
      </c>
      <c r="H70" s="18" t="s">
        <v>29</v>
      </c>
      <c r="I70" s="4">
        <v>2562</v>
      </c>
      <c r="J70" s="4">
        <v>6679</v>
      </c>
      <c r="K70" s="4">
        <v>4501</v>
      </c>
      <c r="L70" s="18" t="s">
        <v>29</v>
      </c>
      <c r="M70" s="18" t="s">
        <v>29</v>
      </c>
    </row>
    <row r="71" spans="1:13">
      <c r="A71" s="17" t="s">
        <v>85</v>
      </c>
      <c r="B71" s="18" t="s">
        <v>29</v>
      </c>
      <c r="C71" s="18" t="s">
        <v>29</v>
      </c>
      <c r="D71" s="18" t="s">
        <v>29</v>
      </c>
      <c r="E71" s="18" t="s">
        <v>29</v>
      </c>
      <c r="F71" s="18" t="s">
        <v>29</v>
      </c>
      <c r="G71" s="18" t="s">
        <v>29</v>
      </c>
      <c r="H71" s="18" t="s">
        <v>29</v>
      </c>
      <c r="I71" s="4">
        <v>-700</v>
      </c>
      <c r="J71" s="18" t="s">
        <v>29</v>
      </c>
      <c r="K71" s="18" t="s">
        <v>29</v>
      </c>
      <c r="L71" s="18" t="s">
        <v>29</v>
      </c>
      <c r="M71" s="18" t="s">
        <v>29</v>
      </c>
    </row>
    <row r="72" spans="1:13">
      <c r="A72" s="17" t="s">
        <v>86</v>
      </c>
      <c r="B72" s="18" t="s">
        <v>29</v>
      </c>
      <c r="C72" s="18" t="s">
        <v>29</v>
      </c>
      <c r="D72" s="18" t="s">
        <v>29</v>
      </c>
      <c r="E72" s="18" t="s">
        <v>29</v>
      </c>
      <c r="F72" s="18" t="s">
        <v>29</v>
      </c>
      <c r="G72" s="18" t="s">
        <v>29</v>
      </c>
      <c r="H72" s="18" t="s">
        <v>29</v>
      </c>
      <c r="I72" s="4">
        <v>1862</v>
      </c>
      <c r="J72" s="4">
        <v>6679</v>
      </c>
      <c r="K72" s="4">
        <v>4501</v>
      </c>
      <c r="L72" s="4">
        <v>1925</v>
      </c>
      <c r="M72" s="18" t="s">
        <v>29</v>
      </c>
    </row>
    <row r="73" spans="1:13">
      <c r="A73" s="17" t="s">
        <v>87</v>
      </c>
      <c r="B73" s="4">
        <v>6903</v>
      </c>
      <c r="C73" s="4">
        <v>14677</v>
      </c>
      <c r="D73" s="4">
        <v>11061</v>
      </c>
      <c r="E73" s="4">
        <v>8677</v>
      </c>
      <c r="F73" s="18" t="s">
        <v>29</v>
      </c>
      <c r="G73" s="18" t="s">
        <v>29</v>
      </c>
      <c r="H73" s="4">
        <v>23800</v>
      </c>
      <c r="I73" s="4">
        <v>49751</v>
      </c>
      <c r="J73" s="4">
        <v>109783</v>
      </c>
      <c r="K73" s="4">
        <v>105543</v>
      </c>
      <c r="L73" s="4">
        <v>330865</v>
      </c>
      <c r="M73" s="4">
        <v>1037646</v>
      </c>
    </row>
    <row r="74" spans="1:13">
      <c r="A74" s="17" t="s">
        <v>88</v>
      </c>
      <c r="B74" s="4">
        <v>-2567</v>
      </c>
      <c r="C74" s="4">
        <v>-4529</v>
      </c>
      <c r="D74" s="4">
        <v>-2384</v>
      </c>
      <c r="E74" s="4">
        <v>-3507</v>
      </c>
      <c r="F74" s="18" t="s">
        <v>29</v>
      </c>
      <c r="G74" s="18" t="s">
        <v>29</v>
      </c>
      <c r="H74" s="4">
        <v>-3032</v>
      </c>
      <c r="I74" s="18" t="s">
        <v>29</v>
      </c>
      <c r="J74" s="18" t="s">
        <v>29</v>
      </c>
      <c r="K74" s="18" t="s">
        <v>29</v>
      </c>
      <c r="L74" s="18" t="s">
        <v>29</v>
      </c>
      <c r="M74" s="18" t="s">
        <v>29</v>
      </c>
    </row>
    <row r="75" spans="1:13">
      <c r="A75" s="17" t="s">
        <v>89</v>
      </c>
      <c r="B75" s="18" t="s">
        <v>29</v>
      </c>
      <c r="C75" s="18" t="s">
        <v>29</v>
      </c>
      <c r="D75" s="18" t="s">
        <v>29</v>
      </c>
      <c r="E75" s="18" t="s">
        <v>29</v>
      </c>
      <c r="F75" s="18" t="s">
        <v>29</v>
      </c>
      <c r="G75" s="18" t="s">
        <v>29</v>
      </c>
      <c r="H75" s="18" t="s">
        <v>29</v>
      </c>
      <c r="I75" s="4">
        <v>-15715</v>
      </c>
      <c r="J75" s="4">
        <v>-25417</v>
      </c>
      <c r="K75" s="18" t="s">
        <v>29</v>
      </c>
      <c r="L75" s="18" t="s">
        <v>29</v>
      </c>
      <c r="M75" s="18" t="s">
        <v>29</v>
      </c>
    </row>
    <row r="76" spans="1:13">
      <c r="A76" s="17" t="s">
        <v>90</v>
      </c>
      <c r="B76" s="18" t="s">
        <v>29</v>
      </c>
      <c r="C76" s="18" t="s">
        <v>29</v>
      </c>
      <c r="D76" s="18" t="s">
        <v>29</v>
      </c>
      <c r="E76" s="18" t="s">
        <v>29</v>
      </c>
      <c r="F76" s="18" t="s">
        <v>29</v>
      </c>
      <c r="G76" s="18" t="s">
        <v>29</v>
      </c>
      <c r="H76" s="18" t="s">
        <v>29</v>
      </c>
      <c r="I76" s="4">
        <v>-1714</v>
      </c>
      <c r="J76" s="4">
        <v>-2738</v>
      </c>
      <c r="K76" s="4">
        <v>-2884</v>
      </c>
      <c r="L76" s="4">
        <v>-325967</v>
      </c>
      <c r="M76" s="4">
        <v>-86052</v>
      </c>
    </row>
    <row r="77" spans="1:13">
      <c r="A77" s="17" t="s">
        <v>91</v>
      </c>
      <c r="B77" s="4">
        <v>4336</v>
      </c>
      <c r="C77" s="4">
        <v>10148</v>
      </c>
      <c r="D77" s="4">
        <v>8677</v>
      </c>
      <c r="E77" s="4">
        <v>5170</v>
      </c>
      <c r="F77" s="18" t="s">
        <v>29</v>
      </c>
      <c r="G77" s="18" t="s">
        <v>29</v>
      </c>
      <c r="H77" s="4">
        <v>20768</v>
      </c>
      <c r="I77" s="4">
        <v>32322</v>
      </c>
      <c r="J77" s="4">
        <v>81628</v>
      </c>
      <c r="K77" s="4">
        <v>102659</v>
      </c>
      <c r="L77" s="4">
        <v>4898</v>
      </c>
      <c r="M77" s="4">
        <v>951594</v>
      </c>
    </row>
    <row r="78" spans="1:13">
      <c r="A78" s="17" t="s">
        <v>77</v>
      </c>
      <c r="B78" s="18" t="s">
        <v>29</v>
      </c>
      <c r="C78" s="4">
        <v>19202</v>
      </c>
      <c r="D78" s="18" t="s">
        <v>29</v>
      </c>
      <c r="E78" s="18" t="s">
        <v>29</v>
      </c>
      <c r="F78" s="18" t="s">
        <v>29</v>
      </c>
      <c r="G78" s="18" t="s">
        <v>29</v>
      </c>
      <c r="H78" s="18" t="s">
        <v>29</v>
      </c>
      <c r="I78" s="18" t="s">
        <v>29</v>
      </c>
      <c r="J78" s="18" t="s">
        <v>29</v>
      </c>
      <c r="K78" s="18" t="s">
        <v>29</v>
      </c>
      <c r="L78" s="18" t="s">
        <v>29</v>
      </c>
      <c r="M78" s="18" t="s">
        <v>29</v>
      </c>
    </row>
    <row r="79" spans="1:13">
      <c r="A79" s="17" t="s">
        <v>92</v>
      </c>
      <c r="B79" s="4">
        <v>7820</v>
      </c>
      <c r="C79" s="4">
        <v>39898</v>
      </c>
      <c r="D79" s="4">
        <v>31781</v>
      </c>
      <c r="E79" s="4">
        <v>43098</v>
      </c>
      <c r="F79" s="4">
        <v>46534</v>
      </c>
      <c r="G79" s="18" t="s">
        <v>29</v>
      </c>
      <c r="H79" s="18" t="s">
        <v>29</v>
      </c>
      <c r="I79" s="18" t="s">
        <v>29</v>
      </c>
      <c r="J79" s="18" t="s">
        <v>29</v>
      </c>
      <c r="K79" s="18" t="s">
        <v>29</v>
      </c>
      <c r="L79" s="18" t="s">
        <v>29</v>
      </c>
      <c r="M79" s="18" t="s">
        <v>29</v>
      </c>
    </row>
    <row r="80" spans="1:13">
      <c r="A80" s="22" t="s">
        <v>93</v>
      </c>
      <c r="B80" s="23">
        <v>21023</v>
      </c>
      <c r="C80" s="23">
        <v>92268</v>
      </c>
      <c r="D80" s="23">
        <v>65636</v>
      </c>
      <c r="E80" s="23">
        <v>76463</v>
      </c>
      <c r="F80" s="23">
        <v>105240</v>
      </c>
      <c r="G80" s="23">
        <v>124079</v>
      </c>
      <c r="H80" s="23">
        <v>162276</v>
      </c>
      <c r="I80" s="23">
        <v>178273</v>
      </c>
      <c r="J80" s="23">
        <v>332161</v>
      </c>
      <c r="K80" s="23">
        <v>441011</v>
      </c>
      <c r="L80" s="23">
        <v>716109</v>
      </c>
      <c r="M80" s="23">
        <v>1649088</v>
      </c>
    </row>
    <row r="81" spans="1:13">
      <c r="A81" s="17" t="s">
        <v>94</v>
      </c>
      <c r="B81" s="4">
        <v>93596</v>
      </c>
      <c r="C81" s="4">
        <v>93596</v>
      </c>
      <c r="D81" s="18" t="s">
        <v>29</v>
      </c>
      <c r="E81" s="18" t="s">
        <v>29</v>
      </c>
      <c r="F81" s="18" t="s">
        <v>29</v>
      </c>
      <c r="G81" s="18" t="s">
        <v>29</v>
      </c>
      <c r="H81" s="18" t="s">
        <v>29</v>
      </c>
      <c r="I81" s="18" t="s">
        <v>29</v>
      </c>
      <c r="J81" s="18" t="s">
        <v>29</v>
      </c>
      <c r="K81" s="18" t="s">
        <v>29</v>
      </c>
      <c r="L81" s="18" t="s">
        <v>29</v>
      </c>
      <c r="M81" s="18" t="s">
        <v>29</v>
      </c>
    </row>
    <row r="82" spans="1:13">
      <c r="A82" s="17" t="s">
        <v>95</v>
      </c>
      <c r="B82" s="18" t="s">
        <v>29</v>
      </c>
      <c r="C82" s="18" t="s">
        <v>29</v>
      </c>
      <c r="D82" s="18" t="s">
        <v>29</v>
      </c>
      <c r="E82" s="18" t="s">
        <v>29</v>
      </c>
      <c r="F82" s="18" t="s">
        <v>29</v>
      </c>
      <c r="G82" s="18" t="s">
        <v>29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</row>
    <row r="83" spans="1:13">
      <c r="A83" s="17" t="s">
        <v>96</v>
      </c>
      <c r="B83" s="4">
        <v>1403</v>
      </c>
      <c r="C83" s="4">
        <v>9103</v>
      </c>
      <c r="D83" s="4">
        <v>183629</v>
      </c>
      <c r="E83" s="4">
        <v>192916</v>
      </c>
      <c r="F83" s="4">
        <v>208022</v>
      </c>
      <c r="G83" s="4">
        <v>224732</v>
      </c>
      <c r="H83" s="4">
        <v>252126</v>
      </c>
      <c r="I83" s="4">
        <v>287256</v>
      </c>
      <c r="J83" s="4">
        <v>353335</v>
      </c>
      <c r="K83" s="4">
        <v>458315</v>
      </c>
      <c r="L83" s="4">
        <v>534744</v>
      </c>
      <c r="M83" s="4">
        <v>837924</v>
      </c>
    </row>
    <row r="84" spans="1:13">
      <c r="A84" s="17" t="s">
        <v>97</v>
      </c>
      <c r="B84" s="4">
        <v>-56518</v>
      </c>
      <c r="C84" s="4">
        <v>-88808</v>
      </c>
      <c r="D84" s="4">
        <v>-127026</v>
      </c>
      <c r="E84" s="4">
        <v>-152939</v>
      </c>
      <c r="F84" s="4">
        <v>-160991</v>
      </c>
      <c r="G84" s="4">
        <v>-183073</v>
      </c>
      <c r="H84" s="4">
        <v>-250535</v>
      </c>
      <c r="I84" s="4">
        <v>-295727</v>
      </c>
      <c r="J84" s="4">
        <v>-346302</v>
      </c>
      <c r="K84" s="4">
        <v>-185181</v>
      </c>
      <c r="L84" s="4">
        <v>-51186</v>
      </c>
      <c r="M84" s="4">
        <v>-405737</v>
      </c>
    </row>
    <row r="85" spans="1:13">
      <c r="A85" s="17" t="s">
        <v>98</v>
      </c>
      <c r="B85" s="18" t="s">
        <v>29</v>
      </c>
      <c r="C85" s="4">
        <v>83</v>
      </c>
      <c r="D85" s="4">
        <v>52</v>
      </c>
      <c r="E85" s="4">
        <v>229</v>
      </c>
      <c r="F85" s="4">
        <v>-79</v>
      </c>
      <c r="G85" s="4">
        <v>-210</v>
      </c>
      <c r="H85" s="4">
        <v>-292</v>
      </c>
      <c r="I85" s="4">
        <v>-656</v>
      </c>
      <c r="J85" s="4">
        <v>742</v>
      </c>
      <c r="K85" s="4">
        <v>-923</v>
      </c>
      <c r="L85" s="4">
        <v>434</v>
      </c>
      <c r="M85" s="4">
        <v>-2020</v>
      </c>
    </row>
    <row r="86" spans="1:13">
      <c r="A86" s="22" t="s">
        <v>99</v>
      </c>
      <c r="B86" s="23">
        <v>38481</v>
      </c>
      <c r="C86" s="23">
        <v>13974</v>
      </c>
      <c r="D86" s="23">
        <v>56655</v>
      </c>
      <c r="E86" s="23">
        <v>40206</v>
      </c>
      <c r="F86" s="23">
        <v>46952</v>
      </c>
      <c r="G86" s="23">
        <v>41449</v>
      </c>
      <c r="H86" s="23">
        <v>1300</v>
      </c>
      <c r="I86" s="23">
        <v>-9126</v>
      </c>
      <c r="J86" s="23">
        <v>7776</v>
      </c>
      <c r="K86" s="23">
        <v>272212</v>
      </c>
      <c r="L86" s="23">
        <v>483993</v>
      </c>
      <c r="M86" s="23">
        <v>430168</v>
      </c>
    </row>
  </sheetData>
  <sheetProtection formatCells="0" formatColumns="0" formatRows="0" insertColumns="0" insertRows="0" insertHyperlinks="0" deleteColumns="0" deleteRows="0" sort="0" autoFilter="0" pivotTables="0"/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18"/>
  <sheetViews>
    <sheetView topLeftCell="B4" zoomScale="95" zoomScaleNormal="95" workbookViewId="0">
      <selection activeCell="L127" sqref="L127"/>
    </sheetView>
  </sheetViews>
  <sheetFormatPr defaultColWidth="8.796875" defaultRowHeight="12.75"/>
  <cols>
    <col min="1" max="1" width="31.59765625" customWidth="1"/>
    <col min="2" max="2" width="26.46484375" bestFit="1" customWidth="1"/>
    <col min="4" max="18" width="9.33203125" customWidth="1"/>
  </cols>
  <sheetData>
    <row r="1" spans="1:18" ht="13.15">
      <c r="A1" s="1" t="s">
        <v>406</v>
      </c>
      <c r="B1" s="29" t="s">
        <v>406</v>
      </c>
    </row>
    <row r="2" spans="1:18" ht="13.15">
      <c r="A2" s="1"/>
    </row>
    <row r="3" spans="1:18" ht="13.15">
      <c r="A3" s="2"/>
      <c r="B3" s="3" t="s">
        <v>395</v>
      </c>
      <c r="C3" s="3">
        <v>2010</v>
      </c>
      <c r="D3" s="3">
        <v>2011</v>
      </c>
      <c r="E3" s="3">
        <v>2012</v>
      </c>
      <c r="F3" s="3">
        <v>2013</v>
      </c>
      <c r="G3" s="3">
        <v>2014</v>
      </c>
      <c r="H3" s="3">
        <v>2015</v>
      </c>
      <c r="I3" s="3">
        <v>2016</v>
      </c>
      <c r="J3" s="3">
        <v>2017</v>
      </c>
      <c r="K3" s="3">
        <v>2018</v>
      </c>
      <c r="L3" s="3">
        <v>2019</v>
      </c>
      <c r="M3" s="3">
        <v>2020</v>
      </c>
      <c r="N3" s="3">
        <v>2021</v>
      </c>
    </row>
    <row r="4" spans="1:18" ht="13.15">
      <c r="A4" s="2"/>
      <c r="B4" s="2" t="s">
        <v>396</v>
      </c>
      <c r="C4" s="26">
        <f>'IS ENPHASE'!B42/'IS ENPHASE'!B46</f>
        <v>-25.832740213523131</v>
      </c>
      <c r="D4" s="26">
        <f>'IS ENPHASE'!C42/'IS ENPHASE'!C46</f>
        <v>-19.016489988221437</v>
      </c>
      <c r="E4" s="26">
        <f>'IS ENPHASE'!D42/'IS ENPHASE'!D46</f>
        <v>-0.93543176032896025</v>
      </c>
      <c r="F4" s="26">
        <f>'IS ENPHASE'!E42/'IS ENPHASE'!E46</f>
        <v>-0.61517460769650789</v>
      </c>
      <c r="G4" s="26">
        <f>'IS ENPHASE'!F42/'IS ENPHASE'!F46</f>
        <v>-0.18402047719169942</v>
      </c>
      <c r="H4" s="26">
        <f>'IS ENPHASE'!G42/'IS ENPHASE'!G46</f>
        <v>-0.48191877086925211</v>
      </c>
      <c r="I4" s="26">
        <f>'IS ENPHASE'!H42/'IS ENPHASE'!H46</f>
        <v>-1.0833962324752284</v>
      </c>
      <c r="J4" s="26">
        <f>'IS ENPHASE'!I42/'IS ENPHASE'!I46</f>
        <v>-0.52601438647950272</v>
      </c>
      <c r="K4" s="26">
        <f>'IS ENPHASE'!J42/'IS ENPHASE'!J46</f>
        <v>-0.10862801887233148</v>
      </c>
      <c r="L4" s="26">
        <f>'IS ENPHASE'!K42/'IS ENPHASE'!K46</f>
        <v>1.3089863454337214</v>
      </c>
      <c r="M4" s="26">
        <f>'IS ENPHASE'!L42/'IS ENPHASE'!L46</f>
        <v>1.0390270002016098</v>
      </c>
      <c r="N4" s="26">
        <f>'IS ENPHASE'!M42/'IS ENPHASE'!M46</f>
        <v>1.086299610139364</v>
      </c>
      <c r="Q4" s="7"/>
      <c r="R4" s="7"/>
    </row>
    <row r="5" spans="1:18" ht="13.15">
      <c r="A5" s="2"/>
      <c r="B5" s="2" t="s">
        <v>397</v>
      </c>
      <c r="C5" s="26">
        <f>'IS MU'!B72/'IS MU'!B77</f>
        <v>1.9105077928607341</v>
      </c>
      <c r="D5" s="26">
        <f>'IS MU'!C72/'IS MU'!C77</f>
        <v>0.19303058010769075</v>
      </c>
      <c r="E5" s="26">
        <f>'IS MU'!D72/'IS MU'!D77</f>
        <v>-1.0130686842881007</v>
      </c>
      <c r="F5" s="26">
        <f>'IS MU'!E72/'IS MU'!E77</f>
        <v>1.1432401378782076</v>
      </c>
      <c r="G5" s="26">
        <f>'IS MU'!F72/'IS MU'!F77</f>
        <v>2.8695246971109039</v>
      </c>
      <c r="H5" s="26">
        <f>'IS MU'!G72/'IS MU'!G77</f>
        <v>2.7901828681424448</v>
      </c>
      <c r="I5" s="26">
        <f>'IS MU'!H72/'IS MU'!H77</f>
        <v>-0.26442307692307693</v>
      </c>
      <c r="J5" s="26">
        <f>'IS MU'!I72/'IS MU'!I77</f>
        <v>4.5773381294964031</v>
      </c>
      <c r="K5" s="26">
        <f>'IS MU'!J72/'IS MU'!J77</f>
        <v>12.177433247200689</v>
      </c>
      <c r="L5" s="26">
        <f>'IS MU'!K72/'IS MU'!K77</f>
        <v>5.748643761301989</v>
      </c>
      <c r="M5" s="26">
        <f>'IS MU'!L72/'IS MU'!L77</f>
        <v>2.4348607367475292</v>
      </c>
      <c r="N5" s="26">
        <f>'IS MU'!M72/'IS MU'!M77</f>
        <v>5.2377122430741734</v>
      </c>
      <c r="Q5" s="2"/>
      <c r="R5" s="2"/>
    </row>
    <row r="6" spans="1:18" ht="13.15">
      <c r="A6" s="2"/>
      <c r="B6" s="2" t="s">
        <v>398</v>
      </c>
      <c r="C6" s="26">
        <f>11464/'IS INTC'!B73</f>
        <v>2.0802032299038289</v>
      </c>
      <c r="D6" s="26">
        <f>11464/'IS INTC'!C73</f>
        <v>2.2928000000000002</v>
      </c>
      <c r="E6" s="26">
        <f>11464/'IS INTC'!D73</f>
        <v>2.3187702265372168</v>
      </c>
      <c r="F6" s="26">
        <f>11464/'IS INTC'!E73</f>
        <v>2.3080330179182607</v>
      </c>
      <c r="G6" s="26">
        <f>11464/'IS INTC'!F73</f>
        <v>2.4144903117101939</v>
      </c>
      <c r="H6" s="26">
        <f>11464/'IS INTC'!G73</f>
        <v>2.4262433862433861</v>
      </c>
      <c r="I6" s="26">
        <f>11464/'IS INTC'!H73</f>
        <v>2.4236786469344609</v>
      </c>
      <c r="J6" s="26">
        <f>11464/'IS INTC'!I73</f>
        <v>2.4459142308512907</v>
      </c>
      <c r="K6" s="26">
        <f>11464/'IS INTC'!J73</f>
        <v>2.5385296722763506</v>
      </c>
      <c r="L6" s="26">
        <f>11464/'IS INTC'!K73</f>
        <v>2.6722610722610725</v>
      </c>
      <c r="M6" s="26">
        <f>11464/'IS INTC'!L73</f>
        <v>2.8222550467749876</v>
      </c>
      <c r="N6" s="26">
        <f>11464/'IS INTC'!M73</f>
        <v>2.8167076167076166</v>
      </c>
      <c r="Q6" s="2"/>
      <c r="R6" s="2"/>
    </row>
    <row r="7" spans="1:18" ht="13.15">
      <c r="A7" s="2"/>
      <c r="Q7" s="2"/>
      <c r="R7" s="2"/>
    </row>
    <row r="8" spans="1:18" ht="13.15">
      <c r="A8" s="2"/>
    </row>
    <row r="9" spans="1:18" ht="13.15">
      <c r="A9" s="2"/>
    </row>
    <row r="10" spans="1:18" ht="13.15">
      <c r="A10" s="2"/>
    </row>
    <row r="11" spans="1:18" ht="13.15">
      <c r="A11" s="2"/>
    </row>
    <row r="12" spans="1:18" ht="13.15">
      <c r="A12" s="2"/>
    </row>
    <row r="13" spans="1:18" ht="13.15">
      <c r="A13" s="2"/>
    </row>
    <row r="14" spans="1:18" ht="13.15">
      <c r="A14" s="2"/>
    </row>
    <row r="15" spans="1:18" ht="13.15">
      <c r="A15" s="2"/>
    </row>
    <row r="16" spans="1:18" ht="13.15">
      <c r="A16" s="2"/>
    </row>
    <row r="17" spans="1:18" ht="13.15">
      <c r="A17" s="2"/>
    </row>
    <row r="18" spans="1:18" ht="13.15">
      <c r="A18" s="2"/>
    </row>
    <row r="19" spans="1:18" ht="13.15">
      <c r="A19" s="2"/>
    </row>
    <row r="20" spans="1:18" ht="13.15">
      <c r="A20" s="2"/>
    </row>
    <row r="21" spans="1:18" ht="13.15">
      <c r="A21" s="2"/>
    </row>
    <row r="22" spans="1:18" ht="13.15">
      <c r="A22" s="2"/>
    </row>
    <row r="23" spans="1:18" ht="13.15">
      <c r="A23" s="2"/>
    </row>
    <row r="24" spans="1:18" ht="13.15">
      <c r="A24" s="2"/>
    </row>
    <row r="25" spans="1:18" ht="13.15">
      <c r="A25" s="2"/>
    </row>
    <row r="26" spans="1:18" ht="13.15">
      <c r="A26" s="2"/>
    </row>
    <row r="27" spans="1:18" ht="13.15">
      <c r="A27" s="2"/>
      <c r="B27" s="29" t="s">
        <v>428</v>
      </c>
    </row>
    <row r="28" spans="1:18" ht="13.15">
      <c r="A28" s="5" t="s">
        <v>407</v>
      </c>
    </row>
    <row r="29" spans="1:18" ht="13.15">
      <c r="A29" s="2"/>
      <c r="B29" s="3" t="s">
        <v>395</v>
      </c>
      <c r="C29" s="3">
        <v>2010</v>
      </c>
      <c r="D29" s="3">
        <v>2011</v>
      </c>
      <c r="E29" s="3">
        <v>2012</v>
      </c>
      <c r="F29" s="3">
        <v>2013</v>
      </c>
      <c r="G29" s="3">
        <v>2014</v>
      </c>
      <c r="H29" s="3">
        <v>2015</v>
      </c>
      <c r="I29" s="3">
        <v>2016</v>
      </c>
      <c r="J29" s="3">
        <v>2017</v>
      </c>
      <c r="K29" s="3">
        <v>2018</v>
      </c>
      <c r="L29" s="3">
        <v>2019</v>
      </c>
      <c r="M29" s="3">
        <v>2020</v>
      </c>
      <c r="N29" s="3">
        <v>2021</v>
      </c>
    </row>
    <row r="30" spans="1:18" ht="13.15">
      <c r="A30" s="2"/>
      <c r="B30" s="2" t="s">
        <v>396</v>
      </c>
      <c r="C30" s="30">
        <f>'IS ENPHASE'!B42/'IS ENPHASE'!B16</f>
        <v>-0.35317299427514959</v>
      </c>
      <c r="D30" s="30">
        <f>'IS ENPHASE'!C42/'IS ENPHASE'!C16</f>
        <v>-0.2159533984738134</v>
      </c>
      <c r="E30" s="30">
        <f>'IS ENPHASE'!D42/'IS ENPHASE'!D16</f>
        <v>-0.176381543119283</v>
      </c>
      <c r="F30" s="30">
        <f>'IS ENPHASE'!E42/'IS ENPHASE'!E16</f>
        <v>-0.11128814753098615</v>
      </c>
      <c r="G30" s="30">
        <f>'IS ENPHASE'!F42/'IS ENPHASE'!F16</f>
        <v>-2.341351074718526E-2</v>
      </c>
      <c r="H30" s="30">
        <f>'IS ENPHASE'!G42/'IS ENPHASE'!G16</f>
        <v>-6.181122970253241E-2</v>
      </c>
      <c r="I30" s="30">
        <f>'IS ENPHASE'!H42/'IS ENPHASE'!H16</f>
        <v>-0.20912548707186498</v>
      </c>
      <c r="J30" s="30">
        <f>'IS ENPHASE'!I42/'IS ENPHASE'!I16</f>
        <v>-0.15792232480448412</v>
      </c>
      <c r="K30" s="30">
        <f>'IS ENPHASE'!J42/'IS ENPHASE'!J16</f>
        <v>-3.6775799518596657E-2</v>
      </c>
      <c r="L30" s="30">
        <f>'IS ENPHASE'!K42/'IS ENPHASE'!K16</f>
        <v>0.25811225740109844</v>
      </c>
      <c r="M30" s="30">
        <f>'IS ENPHASE'!L42/'IS ENPHASE'!L16</f>
        <v>0.17302514769022179</v>
      </c>
      <c r="N30" s="30">
        <f>'IS ENPHASE'!M42/'IS ENPHASE'!M16</f>
        <v>0.10524156524117452</v>
      </c>
      <c r="Q30" s="7"/>
      <c r="R30" s="7"/>
    </row>
    <row r="31" spans="1:18" ht="13.15">
      <c r="A31" s="2"/>
      <c r="B31" s="2" t="s">
        <v>397</v>
      </c>
      <c r="C31" s="30">
        <f>'IS MU'!B72/'IS MU'!B16</f>
        <v>0.22400377269511906</v>
      </c>
      <c r="D31" s="30">
        <f>'IS MU'!C72/'IS MU'!C16</f>
        <v>2.1620391442876651E-2</v>
      </c>
      <c r="E31" s="30">
        <f>'IS MU'!D72/'IS MU'!D16</f>
        <v>-0.12521253339810542</v>
      </c>
      <c r="F31" s="30">
        <f>'IS MU'!E72/'IS MU'!E16</f>
        <v>0.13159925052353136</v>
      </c>
      <c r="G31" s="30">
        <f>'IS MU'!F72/'IS MU'!F16</f>
        <v>0.18822594449199168</v>
      </c>
      <c r="H31" s="30">
        <f>'IS MU'!G72/'IS MU'!G16</f>
        <v>0.17903903162055335</v>
      </c>
      <c r="I31" s="30">
        <f>'IS MU'!H72/'IS MU'!H16</f>
        <v>-2.2179208000645212E-2</v>
      </c>
      <c r="J31" s="30">
        <f>'IS MU'!I72/'IS MU'!I16</f>
        <v>0.25046747367385103</v>
      </c>
      <c r="K31" s="30">
        <f>'IS MU'!J72/'IS MU'!J16</f>
        <v>0.46520351419828238</v>
      </c>
      <c r="L31" s="30">
        <f>'IS MU'!K72/'IS MU'!K16</f>
        <v>0.27163975049132699</v>
      </c>
      <c r="M31" s="30">
        <f>'IS MU'!L72/'IS MU'!L16</f>
        <v>0.12642873804525309</v>
      </c>
      <c r="N31" s="30">
        <f>'IS MU'!M72/'IS MU'!M16</f>
        <v>0.2115502616856163</v>
      </c>
      <c r="Q31" s="2"/>
      <c r="R31" s="2"/>
    </row>
    <row r="32" spans="1:18" ht="13.15">
      <c r="A32" s="2"/>
      <c r="B32" s="2" t="s">
        <v>398</v>
      </c>
      <c r="C32" s="30">
        <f>'IS INTC'!B70/'IS INTC'!B16</f>
        <v>0.26279714829333151</v>
      </c>
      <c r="D32" s="30">
        <f>'IS INTC'!C70/'IS INTC'!C16</f>
        <v>0.23967110502046335</v>
      </c>
      <c r="E32" s="30">
        <f>'IS INTC'!D70/'IS INTC'!D16</f>
        <v>0.20631409234922479</v>
      </c>
      <c r="F32" s="30">
        <f>'IS INTC'!E70/'IS INTC'!E16</f>
        <v>0.18251498823707976</v>
      </c>
      <c r="G32" s="30">
        <f>'IS INTC'!F70/'IS INTC'!F16</f>
        <v>0.20948630749955252</v>
      </c>
      <c r="H32" s="30">
        <f>'IS INTC'!G70/'IS INTC'!G16</f>
        <v>0.20630476018426519</v>
      </c>
      <c r="I32" s="30">
        <f>'IS INTC'!H70/'IS INTC'!H16</f>
        <v>0.17370805058346103</v>
      </c>
      <c r="J32" s="30">
        <f>'IS INTC'!I70/'IS INTC'!I16</f>
        <v>0.15297716734914996</v>
      </c>
      <c r="K32" s="30">
        <f>'IS INTC'!J70/'IS INTC'!J16</f>
        <v>0.29715729448961159</v>
      </c>
      <c r="L32" s="30">
        <f>'IS INTC'!K70/'IS INTC'!K16</f>
        <v>0.2924755089279511</v>
      </c>
      <c r="M32" s="30">
        <f>'IS INTC'!L70/'IS INTC'!L16</f>
        <v>0.26839354283586114</v>
      </c>
      <c r="N32" s="30">
        <f>'IS INTC'!M70/'IS INTC'!M16</f>
        <v>0.25141729094958493</v>
      </c>
      <c r="Q32" s="2"/>
      <c r="R32" s="2"/>
    </row>
    <row r="33" spans="1:18" ht="13.15">
      <c r="A33" s="2"/>
      <c r="Q33" s="2"/>
      <c r="R33" s="2"/>
    </row>
    <row r="34" spans="1:18" ht="13.15">
      <c r="A34" s="2"/>
    </row>
    <row r="35" spans="1:18" ht="13.15">
      <c r="A35" s="2"/>
    </row>
    <row r="36" spans="1:18" ht="13.15">
      <c r="A36" s="2"/>
    </row>
    <row r="37" spans="1:18" ht="13.15">
      <c r="A37" s="2"/>
    </row>
    <row r="38" spans="1:18" ht="13.15">
      <c r="A38" s="2"/>
    </row>
    <row r="39" spans="1:18" ht="13.15">
      <c r="A39" s="2"/>
    </row>
    <row r="40" spans="1:18" ht="13.15">
      <c r="A40" s="2"/>
    </row>
    <row r="41" spans="1:18" ht="13.15">
      <c r="A41" s="2"/>
    </row>
    <row r="42" spans="1:18" ht="13.15">
      <c r="A42" s="2"/>
    </row>
    <row r="43" spans="1:18" ht="13.15">
      <c r="A43" s="2"/>
    </row>
    <row r="44" spans="1:18" ht="13.15">
      <c r="A44" s="2"/>
    </row>
    <row r="45" spans="1:18" ht="13.15">
      <c r="A45" s="2"/>
    </row>
    <row r="46" spans="1:18" ht="13.15">
      <c r="A46" s="2"/>
    </row>
    <row r="47" spans="1:18" ht="13.15">
      <c r="A47" s="2"/>
    </row>
    <row r="48" spans="1:18" ht="13.15">
      <c r="A48" s="2"/>
    </row>
    <row r="49" spans="1:18" ht="13.15">
      <c r="A49" s="2"/>
    </row>
    <row r="50" spans="1:18" ht="13.15">
      <c r="A50" s="2"/>
    </row>
    <row r="51" spans="1:18" ht="13.15">
      <c r="A51" s="2"/>
    </row>
    <row r="52" spans="1:18" ht="13.15">
      <c r="A52" s="2"/>
    </row>
    <row r="53" spans="1:18" ht="13.15">
      <c r="A53" s="2"/>
      <c r="B53" s="29" t="s">
        <v>429</v>
      </c>
    </row>
    <row r="54" spans="1:18" ht="13.15">
      <c r="A54" s="2"/>
    </row>
    <row r="55" spans="1:18" ht="13.15">
      <c r="A55" s="2"/>
      <c r="B55" s="3" t="s">
        <v>395</v>
      </c>
      <c r="C55" s="3">
        <v>2010</v>
      </c>
      <c r="D55" s="3">
        <v>2011</v>
      </c>
      <c r="E55" s="3">
        <v>2012</v>
      </c>
      <c r="F55" s="3">
        <v>2013</v>
      </c>
      <c r="G55" s="3">
        <v>2014</v>
      </c>
      <c r="H55" s="3">
        <v>2015</v>
      </c>
      <c r="I55" s="3">
        <v>2016</v>
      </c>
      <c r="J55" s="3">
        <v>2017</v>
      </c>
      <c r="K55" s="3">
        <v>2018</v>
      </c>
      <c r="L55" s="3">
        <v>2019</v>
      </c>
      <c r="M55" s="3">
        <v>2020</v>
      </c>
      <c r="N55" s="3">
        <v>2021</v>
      </c>
    </row>
    <row r="56" spans="1:18" ht="13.15">
      <c r="A56" s="2"/>
      <c r="B56" s="2" t="s">
        <v>396</v>
      </c>
      <c r="C56" s="30">
        <f>'IS ENPHASE'!B42/ENPH!B86</f>
        <v>-0.56591564668277849</v>
      </c>
      <c r="D56" s="30">
        <f>'IS ENPHASE'!C42/ENPH!C86</f>
        <v>-2.3107199084013166</v>
      </c>
      <c r="E56" s="30">
        <f>'IS ENPHASE'!D42/ENPH!D86</f>
        <v>-0.67457417703644873</v>
      </c>
      <c r="F56" s="30">
        <f>'IS ENPHASE'!E42/ENPH!E86</f>
        <v>-0.64450579515495199</v>
      </c>
      <c r="G56" s="30">
        <f>'IS ENPHASE'!F42/ENPH!F86</f>
        <v>-0.17149429204293748</v>
      </c>
      <c r="H56" s="30">
        <f>'IS ENPHASE'!G42/ENPH!G86</f>
        <v>-0.53275109170305679</v>
      </c>
      <c r="I56" s="30">
        <f>'IS ENPHASE'!H42/ENPH!H86</f>
        <v>-51.893846153846155</v>
      </c>
      <c r="J56" s="30">
        <f>'IS ENPHASE'!I42/ENPH!I86</f>
        <v>4.9520052596975672</v>
      </c>
      <c r="K56" s="30">
        <f>'IS ENPHASE'!J42/ENPH!J86</f>
        <v>-1.495241769547325</v>
      </c>
      <c r="L56" s="30">
        <f>'IS ENPHASE'!K42/ENPH!K86</f>
        <v>0.59199447489456747</v>
      </c>
      <c r="M56" s="30">
        <f>'IS ENPHASE'!L42/ENPH!L86</f>
        <v>0.27685317762860207</v>
      </c>
      <c r="N56" s="30">
        <f>'IS ENPHASE'!M42/ENPH!M86</f>
        <v>0.33812138513325024</v>
      </c>
    </row>
    <row r="57" spans="1:18" ht="13.15">
      <c r="A57" s="5" t="s">
        <v>408</v>
      </c>
      <c r="B57" s="2" t="s">
        <v>397</v>
      </c>
      <c r="C57" s="30">
        <f>'IS MU'!B72/MU!B97</f>
        <v>0.19356153219233904</v>
      </c>
      <c r="D57" s="30">
        <f>'IS MU'!C72/MU!C97</f>
        <v>1.9285424279334145E-2</v>
      </c>
      <c r="E57" s="30">
        <f>'IS MU'!D72/MU!D97</f>
        <v>-0.12249019840798384</v>
      </c>
      <c r="F57" s="30">
        <f>'IS MU'!E72/MU!E97</f>
        <v>0.11932840295822507</v>
      </c>
      <c r="G57" s="30">
        <f>'IS MU'!F72/MU!F97</f>
        <v>0.26605028946686254</v>
      </c>
      <c r="H57" s="30">
        <f>'IS MU'!G72/MU!G97</f>
        <v>0.21897424276758062</v>
      </c>
      <c r="I57" s="30">
        <f>'IS MU'!H72/MU!H97</f>
        <v>-2.1271658415841586E-2</v>
      </c>
      <c r="J57" s="30">
        <f>'IS MU'!I72/MU!I97</f>
        <v>0.26142783769902411</v>
      </c>
      <c r="K57" s="30">
        <f>'IS MU'!J72/MU!J97</f>
        <v>0.42630563261367749</v>
      </c>
      <c r="L57" s="30">
        <f>'IS MU'!K72/MU!K97</f>
        <v>0.17291270057111777</v>
      </c>
      <c r="M57" s="30">
        <f>'IS MU'!L72/MU!L97</f>
        <v>6.9494307108421374E-2</v>
      </c>
      <c r="N57" s="30">
        <f>'IS MU'!M72/MU!M97</f>
        <v>0.13340768898094826</v>
      </c>
    </row>
    <row r="58" spans="1:18" ht="13.15">
      <c r="A58" s="2"/>
      <c r="B58" s="2" t="s">
        <v>398</v>
      </c>
      <c r="C58" s="30">
        <f>'IS INTC'!B70/INTC!B90</f>
        <v>0.23192393283431115</v>
      </c>
      <c r="D58" s="30">
        <f>'IS INTC'!C70/INTC!C90</f>
        <v>0.2818932282023916</v>
      </c>
      <c r="E58" s="30">
        <f>'IS INTC'!D70/INTC!D90</f>
        <v>0.21492881276487705</v>
      </c>
      <c r="F58" s="30">
        <f>'IS INTC'!E70/INTC!E90</f>
        <v>0.16513320516341665</v>
      </c>
      <c r="G58" s="30">
        <f>'IS INTC'!F70/INTC!F90</f>
        <v>0.20950505683343776</v>
      </c>
      <c r="H58" s="30">
        <f>'IS INTC'!G70/INTC!G90</f>
        <v>0.18695260702300073</v>
      </c>
      <c r="I58" s="30">
        <f>'IS INTC'!H70/INTC!H90</f>
        <v>0.15576963730256999</v>
      </c>
      <c r="J58" s="30">
        <f>'IS INTC'!I70/INTC!I90</f>
        <v>0.13910662281400774</v>
      </c>
      <c r="K58" s="30">
        <f>'IS INTC'!J70/INTC!J90</f>
        <v>0.28235183670184943</v>
      </c>
      <c r="L58" s="30">
        <f>'IS INTC'!K70/INTC!K90</f>
        <v>0.27157308009909165</v>
      </c>
      <c r="M58" s="30">
        <f>'IS INTC'!L70/INTC!L90</f>
        <v>0.25789135960907228</v>
      </c>
      <c r="N58" s="30">
        <f>'IS INTC'!M70/INTC!M90</f>
        <v>0.20827960709081569</v>
      </c>
    </row>
    <row r="59" spans="1:18" ht="13.15">
      <c r="A59" s="2"/>
      <c r="Q59" s="7"/>
      <c r="R59" s="7"/>
    </row>
    <row r="60" spans="1:18" ht="13.15">
      <c r="A60" s="2"/>
      <c r="Q60" s="2"/>
      <c r="R60" s="2"/>
    </row>
    <row r="61" spans="1:18" ht="13.15">
      <c r="A61" s="2"/>
      <c r="Q61" s="2"/>
      <c r="R61" s="2"/>
    </row>
    <row r="62" spans="1:18" ht="13.15">
      <c r="A62" s="2"/>
      <c r="Q62" s="2"/>
      <c r="R62" s="2"/>
    </row>
    <row r="63" spans="1:18" ht="13.15">
      <c r="A63" s="2"/>
    </row>
    <row r="64" spans="1:18" ht="13.15">
      <c r="A64" s="2"/>
    </row>
    <row r="65" spans="1:2" ht="13.15">
      <c r="A65" s="2"/>
    </row>
    <row r="66" spans="1:2" ht="13.15">
      <c r="A66" s="2"/>
    </row>
    <row r="67" spans="1:2" ht="13.15">
      <c r="A67" s="2"/>
    </row>
    <row r="68" spans="1:2" ht="13.15">
      <c r="A68" s="2"/>
    </row>
    <row r="69" spans="1:2" ht="13.15">
      <c r="A69" s="2"/>
    </row>
    <row r="70" spans="1:2" ht="13.15">
      <c r="A70" s="2"/>
    </row>
    <row r="71" spans="1:2" ht="13.15">
      <c r="A71" s="2"/>
    </row>
    <row r="72" spans="1:2" ht="13.15">
      <c r="A72" s="2"/>
    </row>
    <row r="73" spans="1:2" ht="13.15">
      <c r="A73" s="2"/>
    </row>
    <row r="74" spans="1:2" ht="13.15">
      <c r="A74" s="2"/>
    </row>
    <row r="75" spans="1:2" ht="13.15">
      <c r="A75" s="2"/>
    </row>
    <row r="76" spans="1:2" ht="13.15">
      <c r="A76" s="2"/>
    </row>
    <row r="77" spans="1:2" ht="13.15">
      <c r="A77" s="2"/>
    </row>
    <row r="78" spans="1:2" ht="13.15">
      <c r="A78" s="2"/>
    </row>
    <row r="79" spans="1:2" ht="13.15">
      <c r="A79" s="2"/>
      <c r="B79" s="29" t="s">
        <v>409</v>
      </c>
    </row>
    <row r="80" spans="1:2" ht="13.15">
      <c r="A80" s="2"/>
    </row>
    <row r="81" spans="1:19" ht="13.15">
      <c r="A81" s="2"/>
      <c r="B81" s="3" t="s">
        <v>395</v>
      </c>
      <c r="C81" s="3">
        <v>2010</v>
      </c>
      <c r="D81" s="3">
        <v>2011</v>
      </c>
      <c r="E81" s="3">
        <v>2012</v>
      </c>
      <c r="F81" s="3">
        <v>2013</v>
      </c>
      <c r="G81" s="3">
        <v>2014</v>
      </c>
      <c r="H81" s="3">
        <v>2015</v>
      </c>
      <c r="I81" s="3">
        <v>2016</v>
      </c>
      <c r="J81" s="3">
        <v>2017</v>
      </c>
      <c r="K81" s="3">
        <v>2018</v>
      </c>
      <c r="L81" s="3">
        <v>2019</v>
      </c>
      <c r="M81" s="3">
        <v>2020</v>
      </c>
      <c r="N81" s="3">
        <v>2021</v>
      </c>
    </row>
    <row r="82" spans="1:19" ht="13.15">
      <c r="A82" s="2"/>
      <c r="B82" s="2" t="s">
        <v>396</v>
      </c>
      <c r="C82" s="30">
        <f>'IS ENPHASE'!B42/ENPH!B42</f>
        <v>-0.36597539661199247</v>
      </c>
      <c r="D82" s="30">
        <f>'IS ENPHASE'!C42/ENPH!C42</f>
        <v>-0.3039287664012349</v>
      </c>
      <c r="E82" s="30">
        <f>'IS ENPHASE'!D42/ENPH!D42</f>
        <v>-0.31251686550931795</v>
      </c>
      <c r="F82" s="30">
        <f>'IS ENPHASE'!E42/ENPH!E42</f>
        <v>-0.22210698643169993</v>
      </c>
      <c r="G82" s="30">
        <f>'IS ENPHASE'!F42/ENPH!F42</f>
        <v>-5.2906854499579478E-2</v>
      </c>
      <c r="H82" s="30">
        <f>'IS ENPHASE'!G42/ENPH!G42</f>
        <v>-0.13340341211154608</v>
      </c>
      <c r="I82" s="30">
        <f>'IS ENPHASE'!H42/ENPH!H42</f>
        <v>-0.41241991490194163</v>
      </c>
      <c r="J82" s="30">
        <f>'IS ENPHASE'!I42/ENPH!I42</f>
        <v>-0.26717588842840845</v>
      </c>
      <c r="K82" s="30">
        <f>'IS ENPHASE'!J42/ENPH!J42</f>
        <v>-3.4203396511706584E-2</v>
      </c>
      <c r="L82" s="30">
        <f>'IS ENPHASE'!K42/ENPH!K42</f>
        <v>0.22594335852881917</v>
      </c>
      <c r="M82" s="30">
        <f>'IS ENPHASE'!L42/ENPH!L42</f>
        <v>0.11165300949419299</v>
      </c>
      <c r="N82" s="30">
        <f>'IS ENPHASE'!M42/ENPH!M42</f>
        <v>6.9952425290584708E-2</v>
      </c>
    </row>
    <row r="83" spans="1:19" ht="13.15">
      <c r="A83" s="2"/>
      <c r="B83" s="2" t="s">
        <v>397</v>
      </c>
      <c r="C83" s="30">
        <f>'IS MU'!B72/MU!B45</f>
        <v>0.12931327843190635</v>
      </c>
      <c r="D83" s="30">
        <f>'IS MU'!C72/MU!C45</f>
        <v>1.2879609544468547E-2</v>
      </c>
      <c r="E83" s="30">
        <f>'IS MU'!D72/MU!D45</f>
        <v>-7.1957007258514796E-2</v>
      </c>
      <c r="F83" s="30">
        <f>'IS MU'!E72/MU!E45</f>
        <v>6.2454231614185583E-2</v>
      </c>
      <c r="G83" s="30">
        <f>'IS MU'!F72/MU!F45</f>
        <v>0.13685660947639791</v>
      </c>
      <c r="H83" s="30">
        <f>'IS MU'!G72/MU!G45</f>
        <v>0.12007621256678955</v>
      </c>
      <c r="I83" s="30">
        <f>'IS MU'!H72/MU!H45</f>
        <v>-9.9854756717501821E-3</v>
      </c>
      <c r="J83" s="30">
        <f>'IS MU'!I72/MU!I45</f>
        <v>0.14404573239755492</v>
      </c>
      <c r="K83" s="30">
        <f>'IS MU'!J72/MU!J45</f>
        <v>0.32594061232017707</v>
      </c>
      <c r="L83" s="30">
        <f>'IS MU'!K72/MU!K45</f>
        <v>0.13005502485323298</v>
      </c>
      <c r="M83" s="30">
        <f>'IS MU'!L72/MU!L45</f>
        <v>5.0486232721040275E-2</v>
      </c>
      <c r="N83" s="30">
        <f>'IS MU'!M72/MU!M45</f>
        <v>9.9593875851756192E-2</v>
      </c>
    </row>
    <row r="84" spans="1:19" ht="13.15">
      <c r="A84" s="5" t="s">
        <v>409</v>
      </c>
      <c r="B84" s="2" t="s">
        <v>398</v>
      </c>
      <c r="C84" s="30">
        <f>'IS INTC'!B70/INTC!B24</f>
        <v>0.36265856821992343</v>
      </c>
      <c r="D84" s="30">
        <f>[2]Skechers!F195/[2]Skechers!F120</f>
        <v>-7.1690817058069566E-4</v>
      </c>
      <c r="E84" s="30">
        <f>[2]Skechers!G195/[2]Skechers!G120</f>
        <v>-2.9707314617005817E-3</v>
      </c>
      <c r="F84" s="30">
        <f>[2]Skechers!H195/[2]Skechers!H120</f>
        <v>-6.4097428653750205E-2</v>
      </c>
      <c r="G84" s="30">
        <f>[2]Skechers!I195/[2]Skechers!I120</f>
        <v>-9.8210664521938773E-2</v>
      </c>
      <c r="H84" s="30">
        <f>[2]Skechers!J195/[2]Skechers!J120</f>
        <v>-6.8983398996531636E-2</v>
      </c>
      <c r="I84" s="30">
        <f>[2]Skechers!K195/[2]Skechers!K120</f>
        <v>-7.7219387248575341E-2</v>
      </c>
      <c r="J84" s="30">
        <f>[2]Skechers!L195/[2]Skechers!L120</f>
        <v>-7.9215484822739879E-2</v>
      </c>
      <c r="K84" s="30">
        <f>[2]Skechers!M195/[2]Skechers!M120</f>
        <v>-0.21365156005678881</v>
      </c>
      <c r="L84" s="30">
        <f>[2]Skechers!N195/[2]Skechers!N120</f>
        <v>-0.10153143628096439</v>
      </c>
      <c r="M84" s="30">
        <f>[2]Skechers!O195/[2]Skechers!O120</f>
        <v>-1.1455114326281232E-2</v>
      </c>
      <c r="N84" s="30">
        <f>[2]Skechers!P195/[2]Skechers!P120</f>
        <v>-1.0801270737733851E-2</v>
      </c>
    </row>
    <row r="86" spans="1:19" ht="13.15">
      <c r="Q86" s="7"/>
      <c r="R86" s="7"/>
    </row>
    <row r="87" spans="1:19">
      <c r="Q87" s="30"/>
      <c r="R87" s="30"/>
      <c r="S87" s="30"/>
    </row>
    <row r="88" spans="1:19">
      <c r="Q88" s="30"/>
      <c r="R88" s="30"/>
      <c r="S88" s="30"/>
    </row>
    <row r="89" spans="1:19">
      <c r="Q89" s="30"/>
      <c r="R89" s="30"/>
      <c r="S89" s="30"/>
    </row>
    <row r="106" spans="1:14" ht="13.15">
      <c r="B106" s="29" t="s">
        <v>430</v>
      </c>
    </row>
    <row r="108" spans="1:14" ht="13.15">
      <c r="B108" s="3" t="s">
        <v>395</v>
      </c>
      <c r="C108" s="3">
        <v>2010</v>
      </c>
      <c r="D108" s="3">
        <v>2011</v>
      </c>
      <c r="E108" s="3">
        <v>2012</v>
      </c>
      <c r="F108" s="3">
        <v>2013</v>
      </c>
      <c r="G108" s="3">
        <v>2014</v>
      </c>
      <c r="H108" s="3">
        <v>2015</v>
      </c>
      <c r="I108" s="3">
        <v>2016</v>
      </c>
      <c r="J108" s="3">
        <v>2017</v>
      </c>
      <c r="K108" s="3">
        <v>2018</v>
      </c>
      <c r="L108" s="3">
        <v>2019</v>
      </c>
      <c r="M108" s="3">
        <v>2020</v>
      </c>
      <c r="N108" s="3">
        <v>2021</v>
      </c>
    </row>
    <row r="109" spans="1:14" ht="13.15">
      <c r="B109" s="2" t="s">
        <v>396</v>
      </c>
      <c r="C109" s="30">
        <f>'IS ENPHASE'!B24/'IS ENPHASE'!B16</f>
        <v>-0.33598222539368483</v>
      </c>
      <c r="D109" s="30">
        <f>'IS ENPHASE'!C24/'IS ENPHASE'!C16</f>
        <v>-0.19202396955652307</v>
      </c>
      <c r="E109" s="30">
        <f>'IS ENPHASE'!D24/'IS ENPHASE'!D16</f>
        <v>-0.14381247750117687</v>
      </c>
      <c r="F109" s="30">
        <f>'IS ENPHASE'!E24/'IS ENPHASE'!E16</f>
        <v>-9.5161608960428787E-2</v>
      </c>
      <c r="G109" s="30">
        <f>'IS ENPHASE'!F24/'IS ENPHASE'!F16</f>
        <v>-1.287859402623988E-2</v>
      </c>
      <c r="H109" s="30">
        <f>'IS ENPHASE'!G24/'IS ENPHASE'!G16</f>
        <v>-5.4049136596603486E-2</v>
      </c>
      <c r="I109" s="30">
        <f>'IS ENPHASE'!H24/'IS ENPHASE'!H16</f>
        <v>-0.19436376092327437</v>
      </c>
      <c r="J109" s="30">
        <f>'IS ENPHASE'!I24/'IS ENPHASE'!I16</f>
        <v>-0.13760544579020567</v>
      </c>
      <c r="K109" s="30">
        <f>'IS ENPHASE'!J24/'IS ENPHASE'!J16</f>
        <v>5.0480928899699204E-3</v>
      </c>
      <c r="L109" s="30">
        <f>'IS ENPHASE'!K24/'IS ENPHASE'!K16</f>
        <v>0.16454199922156926</v>
      </c>
      <c r="M109" s="30">
        <f>'IS ENPHASE'!L24/'IS ENPHASE'!L16</f>
        <v>0.24074506892210348</v>
      </c>
      <c r="N109" s="30">
        <f>'IS ENPHASE'!M24/'IS ENPHASE'!M16</f>
        <v>0.15616812428502896</v>
      </c>
    </row>
    <row r="110" spans="1:14" ht="13.15">
      <c r="A110" s="5" t="s">
        <v>410</v>
      </c>
      <c r="B110" s="2" t="s">
        <v>397</v>
      </c>
      <c r="C110" s="30">
        <f>'IS MU'!B32/'IS MU'!B16</f>
        <v>0.18733789200660222</v>
      </c>
      <c r="D110" s="30">
        <f>'IS MU'!C32/'IS MU'!C16</f>
        <v>8.5912608101957208E-2</v>
      </c>
      <c r="E110" s="30">
        <f>'IS MU'!D32/'IS MU'!D16</f>
        <v>-7.5054651445227105E-2</v>
      </c>
      <c r="F110" s="30">
        <f>'IS MU'!E32/'IS MU'!E16</f>
        <v>2.6011242147029649E-2</v>
      </c>
      <c r="G110" s="30">
        <f>'IS MU'!F32/'IS MU'!F16</f>
        <v>0.18871500183396503</v>
      </c>
      <c r="H110" s="30">
        <f>'IS MU'!G32/'IS MU'!G16</f>
        <v>0.18515316205533597</v>
      </c>
      <c r="I110" s="30">
        <f>'IS MU'!H32/'IS MU'!H16</f>
        <v>1.3549479796757804E-2</v>
      </c>
      <c r="J110" s="30">
        <f>'IS MU'!I32/'IS MU'!I16</f>
        <v>0.28875110717449071</v>
      </c>
      <c r="K110" s="30">
        <f>'IS MU'!J32/'IS MU'!J16</f>
        <v>0.49336974762265146</v>
      </c>
      <c r="L110" s="30">
        <f>'IS MU'!K32/'IS MU'!K16</f>
        <v>0.31513287191318468</v>
      </c>
      <c r="M110" s="30">
        <f>'IS MU'!L32/'IS MU'!L16</f>
        <v>0.14009797060881735</v>
      </c>
      <c r="N110" s="30">
        <f>'IS MU'!M32/'IS MU'!M16</f>
        <v>0.22678216928352282</v>
      </c>
    </row>
    <row r="111" spans="1:14" ht="13.15">
      <c r="B111" s="2" t="s">
        <v>398</v>
      </c>
      <c r="C111" s="30">
        <f>'IS INTC'!B29/'IS INTC'!B16</f>
        <v>0.35733443367031154</v>
      </c>
      <c r="D111" s="30">
        <f>'IS INTC'!C29/'IS INTC'!C16</f>
        <v>0.3236541417433656</v>
      </c>
      <c r="E111" s="30">
        <f>'IS INTC'!D29/'IS INTC'!D16</f>
        <v>0.27442305168632009</v>
      </c>
      <c r="F111" s="30">
        <f>'IS INTC'!E29/'IS INTC'!E16</f>
        <v>0.23319040752826894</v>
      </c>
      <c r="G111" s="30">
        <f>'IS INTC'!F29/'IS INTC'!F16</f>
        <v>0.27469124753892965</v>
      </c>
      <c r="H111" s="30">
        <f>'IS INTC'!G29/'IS INTC'!G16</f>
        <v>0.25294914641857102</v>
      </c>
      <c r="I111" s="30">
        <f>'IS INTC'!H29/'IS INTC'!H16</f>
        <v>0.21678145048579656</v>
      </c>
      <c r="J111" s="30">
        <f>'IS INTC'!I29/'IS INTC'!I16</f>
        <v>0.28578257197941398</v>
      </c>
      <c r="K111" s="30">
        <f>'IS INTC'!J29/'IS INTC'!J16</f>
        <v>0.32909891598915991</v>
      </c>
      <c r="L111" s="30">
        <f>'IS INTC'!K29/'IS INTC'!K16</f>
        <v>0.30619050927534219</v>
      </c>
      <c r="M111" s="30">
        <f>'IS INTC'!L29/'IS INTC'!L16</f>
        <v>0.30408260238611995</v>
      </c>
      <c r="N111" s="30">
        <f>'IS INTC'!M29/'IS INTC'!M16</f>
        <v>0.24620368495646891</v>
      </c>
    </row>
    <row r="118" spans="7:7">
      <c r="G118" s="6"/>
    </row>
  </sheetData>
  <phoneticPr fontId="7" type="noConversion"/>
  <pageMargins left="0.7" right="0.7" top="0.75" bottom="0.75" header="0.3" footer="0.3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2CBC-DBE7-40DB-AEA5-49EDA555303F}">
  <dimension ref="A1:R24"/>
  <sheetViews>
    <sheetView workbookViewId="0">
      <selection activeCell="K44" sqref="K44"/>
    </sheetView>
  </sheetViews>
  <sheetFormatPr defaultColWidth="9" defaultRowHeight="12.75"/>
  <cols>
    <col min="1" max="1" width="13.9296875" customWidth="1"/>
  </cols>
  <sheetData>
    <row r="1" spans="1:18" ht="13.15">
      <c r="A1" s="31" t="s">
        <v>422</v>
      </c>
      <c r="B1" s="32"/>
    </row>
    <row r="2" spans="1:18" ht="13.15">
      <c r="A2" s="1" t="s">
        <v>423</v>
      </c>
    </row>
    <row r="3" spans="1:18" ht="13.15">
      <c r="A3" s="25" t="s">
        <v>415</v>
      </c>
      <c r="B3" s="25">
        <v>2010</v>
      </c>
      <c r="C3" s="25">
        <v>2011</v>
      </c>
      <c r="D3" s="25">
        <v>2012</v>
      </c>
      <c r="E3" s="25">
        <v>2013</v>
      </c>
      <c r="F3" s="25">
        <v>2014</v>
      </c>
      <c r="G3" s="25">
        <v>2015</v>
      </c>
      <c r="H3" s="25">
        <v>2016</v>
      </c>
      <c r="I3" s="25">
        <v>2017</v>
      </c>
      <c r="J3" s="25">
        <v>2018</v>
      </c>
      <c r="K3" s="25">
        <v>2019</v>
      </c>
      <c r="L3" s="25">
        <v>2020</v>
      </c>
      <c r="M3" s="25">
        <v>2021</v>
      </c>
    </row>
    <row r="4" spans="1:18" ht="13.15">
      <c r="A4" s="2" t="s">
        <v>413</v>
      </c>
      <c r="B4" s="26">
        <v>-25.832740213523131</v>
      </c>
      <c r="C4" s="26">
        <v>-19.016489988221437</v>
      </c>
      <c r="D4" s="26">
        <v>-0.93543176032896025</v>
      </c>
      <c r="E4" s="26">
        <v>-0.61517460769650789</v>
      </c>
      <c r="F4" s="26">
        <v>-0.18402047719169942</v>
      </c>
      <c r="G4" s="26">
        <v>-0.48191877086925211</v>
      </c>
      <c r="H4" s="26">
        <v>-1.0833962324752284</v>
      </c>
      <c r="I4" s="26">
        <v>-0.52601438647950272</v>
      </c>
      <c r="J4" s="26">
        <v>-0.10862801887233148</v>
      </c>
      <c r="K4" s="26">
        <v>1.3089863454337214</v>
      </c>
      <c r="L4" s="26">
        <v>1.0390270002016098</v>
      </c>
      <c r="M4" s="26">
        <v>1.086299610139364</v>
      </c>
    </row>
    <row r="5" spans="1:18" ht="13.15">
      <c r="A5" s="2" t="s">
        <v>397</v>
      </c>
      <c r="B5" s="26">
        <v>1.9105077928607341</v>
      </c>
      <c r="C5" s="26">
        <v>0.19303058010769075</v>
      </c>
      <c r="D5" s="26">
        <v>-1.0130686842881007</v>
      </c>
      <c r="E5" s="26">
        <v>1.1432401378782076</v>
      </c>
      <c r="F5" s="26">
        <v>2.8695246971109039</v>
      </c>
      <c r="G5" s="26">
        <v>2.7901828681424448</v>
      </c>
      <c r="H5" s="26">
        <v>-0.26442307692307693</v>
      </c>
      <c r="I5" s="26">
        <v>4.5773381294964031</v>
      </c>
      <c r="J5" s="26">
        <v>12.177433247200689</v>
      </c>
      <c r="K5" s="26">
        <v>5.748643761301989</v>
      </c>
      <c r="L5" s="26">
        <v>2.4348607367475292</v>
      </c>
      <c r="M5" s="26">
        <v>5.2377122430741734</v>
      </c>
    </row>
    <row r="6" spans="1:18" ht="13.15">
      <c r="A6" s="2" t="s">
        <v>414</v>
      </c>
      <c r="B6" s="26">
        <v>2.0802032299038289</v>
      </c>
      <c r="C6" s="26">
        <v>2.5884</v>
      </c>
      <c r="D6" s="26">
        <v>2.2259304207119741</v>
      </c>
      <c r="E6" s="26">
        <v>1.9367827662572981</v>
      </c>
      <c r="F6" s="26">
        <v>2.4650379106992419</v>
      </c>
      <c r="G6" s="26">
        <v>2.4169312169312169</v>
      </c>
      <c r="H6" s="26">
        <v>2.180972515856237</v>
      </c>
      <c r="I6" s="26">
        <v>2.0484318327288245</v>
      </c>
      <c r="J6" s="26">
        <v>4.6618689105403011</v>
      </c>
      <c r="K6" s="26">
        <v>4.906293706293706</v>
      </c>
      <c r="L6" s="26">
        <v>5.1450024618414574</v>
      </c>
      <c r="M6" s="26">
        <v>4.8815724815724817</v>
      </c>
    </row>
    <row r="8" spans="1:18" ht="13.15">
      <c r="A8" s="1" t="s">
        <v>424</v>
      </c>
    </row>
    <row r="9" spans="1:18" ht="13.15">
      <c r="A9" s="25" t="s">
        <v>415</v>
      </c>
      <c r="B9" s="25">
        <v>2010</v>
      </c>
      <c r="C9" s="25">
        <v>2011</v>
      </c>
      <c r="D9" s="25">
        <v>2012</v>
      </c>
      <c r="E9" s="25">
        <v>2013</v>
      </c>
      <c r="F9" s="25">
        <v>2014</v>
      </c>
      <c r="G9" s="25">
        <v>2015</v>
      </c>
      <c r="H9" s="25">
        <v>2016</v>
      </c>
      <c r="I9" s="25">
        <v>2017</v>
      </c>
      <c r="J9" s="25">
        <v>2018</v>
      </c>
      <c r="K9" s="25">
        <v>2019</v>
      </c>
      <c r="L9" s="25">
        <v>2020</v>
      </c>
      <c r="M9" s="25">
        <v>2021</v>
      </c>
    </row>
    <row r="10" spans="1:18" ht="13.15">
      <c r="A10" s="2" t="s">
        <v>413</v>
      </c>
      <c r="B10" s="26">
        <v>-0.36597539661199247</v>
      </c>
      <c r="C10" s="26">
        <v>-0.3039287664012349</v>
      </c>
      <c r="D10" s="26">
        <v>-0.31251686550931795</v>
      </c>
      <c r="E10" s="26">
        <v>-0.22210698643169993</v>
      </c>
      <c r="F10" s="26">
        <v>-5.2906854499579478E-2</v>
      </c>
      <c r="G10" s="26">
        <v>-0.13340341211154608</v>
      </c>
      <c r="H10" s="26">
        <v>-0.41241991490194163</v>
      </c>
      <c r="I10" s="26">
        <v>-0.26717588842840845</v>
      </c>
      <c r="J10" s="26">
        <v>-3.4203396511706584E-2</v>
      </c>
      <c r="K10" s="26">
        <v>0.22594335852881917</v>
      </c>
      <c r="L10" s="26">
        <v>0.11165300949419299</v>
      </c>
      <c r="M10" s="26">
        <v>6.9952425290584708E-2</v>
      </c>
      <c r="N10" s="19"/>
      <c r="O10" s="19"/>
      <c r="P10" s="19"/>
      <c r="R10" s="2"/>
    </row>
    <row r="11" spans="1:18" ht="13.15">
      <c r="A11" s="2" t="s">
        <v>397</v>
      </c>
      <c r="B11" s="26">
        <v>0.12931327843190635</v>
      </c>
      <c r="C11" s="26">
        <v>1.2879609544468547E-2</v>
      </c>
      <c r="D11" s="26">
        <v>-7.1957007258514796E-2</v>
      </c>
      <c r="E11" s="26">
        <v>6.2454231614185583E-2</v>
      </c>
      <c r="F11" s="26">
        <v>0.13685660947639791</v>
      </c>
      <c r="G11" s="26">
        <v>0.12007621256678955</v>
      </c>
      <c r="H11" s="26">
        <v>-9.9854756717501821E-3</v>
      </c>
      <c r="I11" s="26">
        <v>0.14404573239755492</v>
      </c>
      <c r="J11" s="26">
        <v>0.32594061232017707</v>
      </c>
      <c r="K11" s="26">
        <v>0.13005502485323298</v>
      </c>
      <c r="L11" s="26">
        <v>5.0486232721040275E-2</v>
      </c>
      <c r="M11" s="26">
        <v>9.9593875851756192E-2</v>
      </c>
      <c r="N11" s="19"/>
      <c r="O11" s="19"/>
      <c r="P11" s="19"/>
      <c r="R11" s="2"/>
    </row>
    <row r="12" spans="1:18" ht="13.15">
      <c r="A12" s="2" t="s">
        <v>414</v>
      </c>
      <c r="B12" s="26">
        <v>0.1814325958281898</v>
      </c>
      <c r="C12" s="26">
        <v>0.18197668696129024</v>
      </c>
      <c r="D12" s="26">
        <v>0.13046674016905549</v>
      </c>
      <c r="E12" s="26">
        <v>0.10415989952142748</v>
      </c>
      <c r="F12" s="26">
        <v>0.12727826351733437</v>
      </c>
      <c r="G12" s="26">
        <v>0.11080386164071217</v>
      </c>
      <c r="H12" s="26">
        <v>9.1028616305028814E-2</v>
      </c>
      <c r="I12" s="26">
        <v>7.7899212163993217E-2</v>
      </c>
      <c r="J12" s="26">
        <v>0.16452412025351079</v>
      </c>
      <c r="K12" s="26">
        <v>0.15417069526237145</v>
      </c>
      <c r="L12" s="26">
        <v>0.13651357689217525</v>
      </c>
      <c r="M12" s="26">
        <v>0.11797679417597948</v>
      </c>
      <c r="N12" s="19"/>
      <c r="O12" s="19"/>
      <c r="P12" s="19"/>
      <c r="R12" s="2"/>
    </row>
    <row r="13" spans="1:18" ht="13.15">
      <c r="A13" s="10"/>
      <c r="R13" s="2"/>
    </row>
    <row r="14" spans="1:18" ht="13.15">
      <c r="A14" s="1" t="s">
        <v>417</v>
      </c>
      <c r="R14" s="2"/>
    </row>
    <row r="15" spans="1:18" ht="13.15">
      <c r="A15" s="25" t="s">
        <v>415</v>
      </c>
      <c r="B15" s="25">
        <v>2010</v>
      </c>
      <c r="C15" s="25">
        <v>2011</v>
      </c>
      <c r="D15" s="25">
        <v>2012</v>
      </c>
      <c r="E15" s="25">
        <v>2013</v>
      </c>
      <c r="F15" s="25">
        <v>2014</v>
      </c>
      <c r="G15" s="25">
        <v>2015</v>
      </c>
      <c r="H15" s="25">
        <v>2016</v>
      </c>
      <c r="I15" s="25">
        <v>2017</v>
      </c>
      <c r="J15" s="25">
        <v>2018</v>
      </c>
      <c r="K15" s="25">
        <v>2019</v>
      </c>
      <c r="L15" s="25">
        <v>2020</v>
      </c>
      <c r="M15" s="25">
        <v>2021</v>
      </c>
    </row>
    <row r="16" spans="1:18" ht="13.15">
      <c r="A16" s="2" t="s">
        <v>413</v>
      </c>
      <c r="B16" s="26">
        <v>-0.56591564668277849</v>
      </c>
      <c r="C16" s="26">
        <v>-2.3107199084013166</v>
      </c>
      <c r="D16" s="26">
        <v>-0.67457417703644873</v>
      </c>
      <c r="E16" s="26">
        <v>-0.64450579515495199</v>
      </c>
      <c r="F16" s="26">
        <v>-0.17149429204293748</v>
      </c>
      <c r="G16" s="26">
        <v>-0.53275109170305679</v>
      </c>
      <c r="H16" s="26">
        <v>-51.893846153846155</v>
      </c>
      <c r="I16" s="26">
        <v>4.9520052596975672</v>
      </c>
      <c r="J16" s="26">
        <v>-1.495241769547325</v>
      </c>
      <c r="K16" s="26">
        <v>0.59199447489456747</v>
      </c>
      <c r="L16" s="26">
        <v>0.27685317762860207</v>
      </c>
      <c r="M16" s="26">
        <v>0.33812138513325024</v>
      </c>
    </row>
    <row r="17" spans="1:13" ht="13.15">
      <c r="A17" s="2" t="s">
        <v>397</v>
      </c>
      <c r="B17" s="26">
        <v>0.19356153219233904</v>
      </c>
      <c r="C17" s="26">
        <v>1.9285424279334145E-2</v>
      </c>
      <c r="D17" s="26">
        <v>-0.12249019840798384</v>
      </c>
      <c r="E17" s="26">
        <v>0.11932840295822507</v>
      </c>
      <c r="F17" s="26">
        <v>0.26605028946686254</v>
      </c>
      <c r="G17" s="26">
        <v>0.21897424276758062</v>
      </c>
      <c r="H17" s="26">
        <v>-2.1271658415841586E-2</v>
      </c>
      <c r="I17" s="26">
        <v>0.26142783769902411</v>
      </c>
      <c r="J17" s="26">
        <v>0.42630563261367749</v>
      </c>
      <c r="K17" s="26">
        <v>0.17291270057111777</v>
      </c>
      <c r="L17" s="26">
        <v>6.9494307108421374E-2</v>
      </c>
      <c r="M17" s="26">
        <v>0.13340768898094826</v>
      </c>
    </row>
    <row r="18" spans="1:13" ht="13.15">
      <c r="A18" s="2" t="s">
        <v>414</v>
      </c>
      <c r="B18" s="26">
        <v>0.23192393283431115</v>
      </c>
      <c r="C18" s="26">
        <v>0.2818932282023916</v>
      </c>
      <c r="D18" s="26">
        <v>0.21492881276487705</v>
      </c>
      <c r="E18" s="26">
        <v>0.16513320516341665</v>
      </c>
      <c r="F18" s="26">
        <v>0.20950505683343776</v>
      </c>
      <c r="G18" s="26">
        <v>0.18695260702300073</v>
      </c>
      <c r="H18" s="26">
        <v>0.15576963730256999</v>
      </c>
      <c r="I18" s="26">
        <v>0.13910662281400774</v>
      </c>
      <c r="J18" s="26">
        <v>0.28235183670184943</v>
      </c>
      <c r="K18" s="26">
        <v>0.27157308009909165</v>
      </c>
      <c r="L18" s="26">
        <v>0.25789135960907228</v>
      </c>
      <c r="M18" s="26">
        <v>0.20827960709081569</v>
      </c>
    </row>
    <row r="22" spans="1:13" ht="13.15">
      <c r="A22" s="2"/>
    </row>
    <row r="23" spans="1:13" ht="13.15">
      <c r="A23" s="2"/>
    </row>
    <row r="24" spans="1:13" ht="13.15">
      <c r="A24" s="2"/>
    </row>
  </sheetData>
  <mergeCells count="1">
    <mergeCell ref="A1:B1"/>
  </mergeCells>
  <phoneticPr fontId="7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F188-6D19-4391-99DD-88A1D285F5E9}">
  <dimension ref="A1:S24"/>
  <sheetViews>
    <sheetView workbookViewId="0">
      <selection activeCell="O20" sqref="O20"/>
    </sheetView>
  </sheetViews>
  <sheetFormatPr defaultColWidth="9" defaultRowHeight="12.75"/>
  <cols>
    <col min="1" max="1" width="13.9296875" customWidth="1"/>
  </cols>
  <sheetData>
    <row r="1" spans="1:19" ht="13.15">
      <c r="A1" s="28" t="s">
        <v>418</v>
      </c>
    </row>
    <row r="2" spans="1:19" ht="13.15">
      <c r="A2" s="25" t="s">
        <v>415</v>
      </c>
      <c r="B2" s="25">
        <v>2010</v>
      </c>
      <c r="C2" s="25">
        <v>2011</v>
      </c>
      <c r="D2" s="25">
        <v>2012</v>
      </c>
      <c r="E2" s="25">
        <v>2013</v>
      </c>
      <c r="F2" s="25">
        <v>2014</v>
      </c>
      <c r="G2" s="25">
        <v>2015</v>
      </c>
      <c r="H2" s="25">
        <v>2016</v>
      </c>
      <c r="I2" s="25">
        <v>2017</v>
      </c>
      <c r="J2" s="25">
        <v>2018</v>
      </c>
      <c r="K2" s="25">
        <v>2019</v>
      </c>
      <c r="L2" s="25">
        <v>2020</v>
      </c>
      <c r="M2" s="25">
        <v>2021</v>
      </c>
    </row>
    <row r="3" spans="1:19" ht="13.15">
      <c r="A3" s="2" t="s">
        <v>413</v>
      </c>
      <c r="B3" s="27" t="s">
        <v>29</v>
      </c>
      <c r="C3" s="27" t="s">
        <v>29</v>
      </c>
      <c r="D3" s="26">
        <f>D9/'Profitability Ratios'!E4</f>
        <v>-3.9019414935370769</v>
      </c>
      <c r="E3" s="26">
        <f>E9/'Profitability Ratios'!F4</f>
        <v>-10.306017057075598</v>
      </c>
      <c r="F3" s="26">
        <f>F9/'Profitability Ratios'!G4</f>
        <v>-77.654401390958768</v>
      </c>
      <c r="G3" s="26">
        <f>G9/'Profitability Ratios'!H4</f>
        <v>-7.2833851100443789</v>
      </c>
      <c r="H3" s="26">
        <f>H9/'Profitability Ratios'!I4</f>
        <v>-0.93225356496990897</v>
      </c>
      <c r="I3" s="26">
        <f>I9/'Profitability Ratios'!J4</f>
        <v>-4.5816237387148178</v>
      </c>
      <c r="J3" s="26">
        <f>J9/'Profitability Ratios'!K4</f>
        <v>-43.543093661305583</v>
      </c>
      <c r="K3" s="26">
        <f>K9/'Profitability Ratios'!L4</f>
        <v>19.962011132623424</v>
      </c>
      <c r="L3" s="26">
        <f>L9/'Profitability Ratios'!M4</f>
        <v>168.87915325198702</v>
      </c>
      <c r="M3" s="26">
        <f>M9/'Profitability Ratios'!N4</f>
        <v>168.40657797578532</v>
      </c>
    </row>
    <row r="4" spans="1:19" ht="13.15">
      <c r="A4" s="2" t="s">
        <v>397</v>
      </c>
      <c r="B4" s="26">
        <f>B10/'Profitability Ratios'!C5</f>
        <v>3.5749657894736839</v>
      </c>
      <c r="C4" s="26">
        <f>C10/'Profitability Ratios'!D5</f>
        <v>29.736221052631578</v>
      </c>
      <c r="D4" s="26">
        <f>D10/'Profitability Ratios'!E5</f>
        <v>-6.1002774005819589</v>
      </c>
      <c r="E4" s="26">
        <f>E10/'Profitability Ratios'!F5</f>
        <v>11.869772194304858</v>
      </c>
      <c r="F4" s="26">
        <f>F10/'Profitability Ratios'!G5</f>
        <v>11.433949334199417</v>
      </c>
      <c r="G4" s="26">
        <f>G10/'Profitability Ratios'!H5</f>
        <v>5.9458468437392202</v>
      </c>
      <c r="H4" s="26">
        <f>H10/'Profitability Ratios'!I5</f>
        <v>-62.929454545454547</v>
      </c>
      <c r="I4" s="26">
        <f>I10/'Profitability Ratios'!J5</f>
        <v>6.9844086444007853</v>
      </c>
      <c r="J4" s="26">
        <f>J10/'Profitability Ratios'!K5</f>
        <v>4.3326043287593716</v>
      </c>
      <c r="K4" s="26">
        <f>K10/'Profitability Ratios'!L5</f>
        <v>7.7705284680717215</v>
      </c>
      <c r="L4" s="26">
        <f>L10/'Profitability Ratios'!M5</f>
        <v>19.027782287822877</v>
      </c>
      <c r="M4" s="26">
        <f>M10/'Profitability Ratios'!N5</f>
        <v>14.126396519365295</v>
      </c>
    </row>
    <row r="5" spans="1:19" ht="13.15">
      <c r="A5" s="2" t="s">
        <v>414</v>
      </c>
      <c r="B5" s="26">
        <f>B11/'Profitability Ratios'!C6</f>
        <v>10.018251919050941</v>
      </c>
      <c r="C5" s="26">
        <f>C11/'Profitability Ratios'!D6</f>
        <v>10.576587578506629</v>
      </c>
      <c r="D5" s="26">
        <f>D11/'Profitability Ratios'!E6</f>
        <v>8.7244521981856256</v>
      </c>
      <c r="E5" s="26">
        <f>E11/'Profitability Ratios'!F6</f>
        <v>11.091695743196093</v>
      </c>
      <c r="F5" s="26">
        <f>F11/'Profitability Ratios'!G6</f>
        <v>15.551936496859733</v>
      </c>
      <c r="G5" s="26">
        <f>G11/'Profitability Ratios'!H6</f>
        <v>14.417349965108164</v>
      </c>
      <c r="H5" s="26">
        <f>H11/'Profitability Ratios'!I6</f>
        <v>14.964855198883463</v>
      </c>
      <c r="I5" s="26">
        <f>I11/'Profitability Ratios'!J6</f>
        <v>18.87228890439637</v>
      </c>
      <c r="J5" s="26">
        <f>J11/'Profitability Ratios'!K6</f>
        <v>18.416172365666434</v>
      </c>
      <c r="K5" s="26">
        <f>K11/'Profitability Ratios'!L6</f>
        <v>22.482833217027213</v>
      </c>
      <c r="L5" s="26">
        <f>L11/'Profitability Ratios'!M6</f>
        <v>16.678152477320307</v>
      </c>
      <c r="M5" s="26">
        <f>M11/'Profitability Ratios'!N6</f>
        <v>18.216303210048849</v>
      </c>
    </row>
    <row r="7" spans="1:19" ht="13.15">
      <c r="A7" s="28" t="s">
        <v>420</v>
      </c>
    </row>
    <row r="8" spans="1:19" ht="13.15">
      <c r="A8" s="25" t="s">
        <v>415</v>
      </c>
      <c r="B8" s="25">
        <v>2010</v>
      </c>
      <c r="C8" s="25">
        <v>2011</v>
      </c>
      <c r="D8" s="25">
        <v>2012</v>
      </c>
      <c r="E8" s="25">
        <v>2013</v>
      </c>
      <c r="F8" s="25">
        <v>2014</v>
      </c>
      <c r="G8" s="25">
        <v>2015</v>
      </c>
      <c r="H8" s="25">
        <v>2016</v>
      </c>
      <c r="I8" s="25">
        <v>2017</v>
      </c>
      <c r="J8" s="25">
        <v>2018</v>
      </c>
      <c r="K8" s="25">
        <v>2019</v>
      </c>
      <c r="L8" s="25">
        <v>2020</v>
      </c>
      <c r="M8" s="25">
        <v>2021</v>
      </c>
    </row>
    <row r="9" spans="1:19" ht="13.15">
      <c r="A9" s="2" t="s">
        <v>413</v>
      </c>
      <c r="B9" s="27" t="s">
        <v>427</v>
      </c>
      <c r="C9" s="27" t="s">
        <v>427</v>
      </c>
      <c r="D9" s="26">
        <v>3.65</v>
      </c>
      <c r="E9" s="26">
        <v>6.34</v>
      </c>
      <c r="F9" s="26">
        <v>14.29</v>
      </c>
      <c r="G9" s="26">
        <v>3.51</v>
      </c>
      <c r="H9" s="26">
        <v>1.01</v>
      </c>
      <c r="I9" s="26">
        <v>2.41</v>
      </c>
      <c r="J9" s="26">
        <v>4.7300000000000004</v>
      </c>
      <c r="K9" s="26">
        <v>26.13</v>
      </c>
      <c r="L9" s="26">
        <v>175.47</v>
      </c>
      <c r="M9" s="26">
        <v>182.94</v>
      </c>
      <c r="N9" s="35" t="s">
        <v>431</v>
      </c>
      <c r="O9" s="36"/>
      <c r="P9" s="36"/>
      <c r="Q9" s="37"/>
      <c r="R9" s="37"/>
      <c r="S9" s="37"/>
    </row>
    <row r="10" spans="1:19" ht="13.15">
      <c r="A10" s="2" t="s">
        <v>397</v>
      </c>
      <c r="B10" s="26">
        <v>6.83</v>
      </c>
      <c r="C10" s="26">
        <v>5.74</v>
      </c>
      <c r="D10" s="26">
        <v>6.18</v>
      </c>
      <c r="E10" s="26">
        <v>13.57</v>
      </c>
      <c r="F10" s="26">
        <v>32.81</v>
      </c>
      <c r="G10" s="26">
        <v>16.59</v>
      </c>
      <c r="H10" s="26">
        <v>16.64</v>
      </c>
      <c r="I10" s="26">
        <v>31.97</v>
      </c>
      <c r="J10" s="26">
        <v>52.76</v>
      </c>
      <c r="K10" s="26">
        <v>44.67</v>
      </c>
      <c r="L10" s="26">
        <v>46.33</v>
      </c>
      <c r="M10" s="26">
        <v>73.989999999999995</v>
      </c>
      <c r="N10" s="19"/>
      <c r="O10" s="19"/>
      <c r="P10" s="19"/>
      <c r="R10" s="2"/>
    </row>
    <row r="11" spans="1:19" ht="13.15">
      <c r="A11" s="2" t="s">
        <v>414</v>
      </c>
      <c r="B11" s="26">
        <v>20.84</v>
      </c>
      <c r="C11" s="26">
        <v>24.25</v>
      </c>
      <c r="D11" s="26">
        <v>20.23</v>
      </c>
      <c r="E11" s="26">
        <v>25.6</v>
      </c>
      <c r="F11" s="26">
        <v>37.549999999999997</v>
      </c>
      <c r="G11" s="26">
        <v>34.979999999999997</v>
      </c>
      <c r="H11" s="26">
        <v>36.270000000000003</v>
      </c>
      <c r="I11" s="26">
        <v>46.16</v>
      </c>
      <c r="J11" s="26">
        <v>46.75</v>
      </c>
      <c r="K11" s="26">
        <v>60.08</v>
      </c>
      <c r="L11" s="26">
        <v>47.07</v>
      </c>
      <c r="M11" s="26">
        <v>51.31</v>
      </c>
      <c r="N11" s="19"/>
      <c r="O11" s="19"/>
      <c r="P11" s="19"/>
      <c r="R11" s="2"/>
    </row>
    <row r="12" spans="1:19" ht="13.15">
      <c r="R12" s="2"/>
    </row>
    <row r="13" spans="1:19" ht="13.15">
      <c r="A13" s="28" t="s">
        <v>419</v>
      </c>
      <c r="R13" s="2"/>
    </row>
    <row r="14" spans="1:19" ht="13.15">
      <c r="A14" s="25" t="s">
        <v>415</v>
      </c>
      <c r="B14" s="25">
        <v>2010</v>
      </c>
      <c r="C14" s="25">
        <v>2011</v>
      </c>
      <c r="D14" s="25">
        <v>2012</v>
      </c>
      <c r="E14" s="25">
        <v>2013</v>
      </c>
      <c r="F14" s="25">
        <v>2014</v>
      </c>
      <c r="G14" s="25">
        <v>2015</v>
      </c>
      <c r="H14" s="25">
        <v>2016</v>
      </c>
      <c r="I14" s="25">
        <v>2017</v>
      </c>
      <c r="J14" s="25">
        <v>2018</v>
      </c>
      <c r="K14" s="25">
        <v>2019</v>
      </c>
      <c r="L14" s="25">
        <v>2020</v>
      </c>
      <c r="M14" s="25">
        <v>2021</v>
      </c>
    </row>
    <row r="15" spans="1:19" ht="13.15">
      <c r="A15" s="2" t="s">
        <v>413</v>
      </c>
      <c r="B15" s="27" t="s">
        <v>29</v>
      </c>
      <c r="C15" s="27" t="s">
        <v>29</v>
      </c>
      <c r="D15" s="26">
        <f t="shared" ref="D15:M15" si="0">D9/D21</f>
        <v>2.6321489718471449</v>
      </c>
      <c r="E15" s="26">
        <f t="shared" si="0"/>
        <v>6.6422877182510076</v>
      </c>
      <c r="F15" s="26">
        <f t="shared" si="0"/>
        <v>13.317286590560572</v>
      </c>
      <c r="G15" s="26">
        <f t="shared" si="0"/>
        <v>3.8802313686699317</v>
      </c>
      <c r="H15" s="26">
        <f t="shared" si="0"/>
        <v>48.378223076923078</v>
      </c>
      <c r="I15" s="26">
        <f t="shared" si="0"/>
        <v>-22.688224852071009</v>
      </c>
      <c r="J15" s="26">
        <f t="shared" si="0"/>
        <v>65.107452417695484</v>
      </c>
      <c r="K15" s="26">
        <f t="shared" si="0"/>
        <v>11.817400298296917</v>
      </c>
      <c r="L15" s="26">
        <f t="shared" si="0"/>
        <v>46.754730213040268</v>
      </c>
      <c r="M15" s="26">
        <f t="shared" si="0"/>
        <v>56.941865410723253</v>
      </c>
    </row>
    <row r="16" spans="1:19" ht="13.15">
      <c r="A16" s="2" t="s">
        <v>397</v>
      </c>
      <c r="B16" s="26">
        <f>B10/B22</f>
        <v>0.84693703241895268</v>
      </c>
      <c r="C16" s="26">
        <f t="shared" ref="C16:M16" si="1">C10/C22</f>
        <v>0.66704628099173557</v>
      </c>
      <c r="D16" s="26">
        <f t="shared" si="1"/>
        <v>0.81680337662337654</v>
      </c>
      <c r="E16" s="26">
        <f t="shared" si="1"/>
        <v>1.5502633996937212</v>
      </c>
      <c r="F16" s="26">
        <f t="shared" si="1"/>
        <v>3.2685108160802154</v>
      </c>
      <c r="G16" s="26">
        <f t="shared" si="1"/>
        <v>1.4011550967322388</v>
      </c>
      <c r="H16" s="26">
        <f t="shared" si="1"/>
        <v>1.4325827814569538</v>
      </c>
      <c r="I16" s="26">
        <f t="shared" si="1"/>
        <v>1.9091692175500778</v>
      </c>
      <c r="J16" s="26">
        <f t="shared" si="1"/>
        <v>1.8967721558184181</v>
      </c>
      <c r="K16" s="26">
        <f t="shared" si="1"/>
        <v>1.3769131295114407</v>
      </c>
      <c r="L16" s="26">
        <f t="shared" si="1"/>
        <v>1.3223225459021437</v>
      </c>
      <c r="M16" s="26">
        <f t="shared" si="1"/>
        <v>1.8845699132770355</v>
      </c>
    </row>
    <row r="17" spans="1:13" ht="13.15">
      <c r="A17" s="2" t="s">
        <v>414</v>
      </c>
      <c r="B17" s="26">
        <f>B11/B23</f>
        <v>2.3234723851911796</v>
      </c>
      <c r="C17" s="26">
        <f t="shared" ref="C17:M17" si="2">C11/C23</f>
        <v>2.6409792860098888</v>
      </c>
      <c r="D17" s="26">
        <f t="shared" si="2"/>
        <v>1.9533449211960237</v>
      </c>
      <c r="E17" s="26">
        <f t="shared" si="2"/>
        <v>2.1826970612469103</v>
      </c>
      <c r="F17" s="26">
        <f t="shared" si="2"/>
        <v>3.1913971180524476</v>
      </c>
      <c r="G17" s="26">
        <f t="shared" si="2"/>
        <v>2.7057460915118274</v>
      </c>
      <c r="H17" s="26">
        <f t="shared" si="2"/>
        <v>2.5904795699574188</v>
      </c>
      <c r="I17" s="26">
        <f t="shared" si="2"/>
        <v>3.1346719019400453</v>
      </c>
      <c r="J17" s="26">
        <f t="shared" si="2"/>
        <v>2.8314713732011851</v>
      </c>
      <c r="K17" s="26">
        <f t="shared" si="2"/>
        <v>3.3255470685383979</v>
      </c>
      <c r="L17" s="26">
        <f t="shared" si="2"/>
        <v>2.359366470051087</v>
      </c>
      <c r="M17" s="26">
        <f t="shared" si="2"/>
        <v>2.1892180604040217</v>
      </c>
    </row>
    <row r="19" spans="1:13" ht="13.15">
      <c r="A19" s="33" t="s">
        <v>421</v>
      </c>
      <c r="B19" s="34"/>
      <c r="C19" s="34"/>
      <c r="D19" s="34"/>
    </row>
    <row r="20" spans="1:13" ht="13.15">
      <c r="A20" s="25" t="s">
        <v>415</v>
      </c>
      <c r="B20" s="25">
        <v>2010</v>
      </c>
      <c r="C20" s="25">
        <v>2011</v>
      </c>
      <c r="D20" s="25">
        <v>2012</v>
      </c>
      <c r="E20" s="25">
        <v>2013</v>
      </c>
      <c r="F20" s="25">
        <v>2014</v>
      </c>
      <c r="G20" s="25">
        <v>2015</v>
      </c>
      <c r="H20" s="25">
        <v>2016</v>
      </c>
      <c r="I20" s="25">
        <v>2017</v>
      </c>
      <c r="J20" s="25">
        <v>2018</v>
      </c>
      <c r="K20" s="25">
        <v>2019</v>
      </c>
      <c r="L20" s="25">
        <v>2020</v>
      </c>
      <c r="M20" s="25">
        <v>2021</v>
      </c>
    </row>
    <row r="21" spans="1:13" ht="13.15">
      <c r="A21" s="2" t="s">
        <v>413</v>
      </c>
      <c r="B21" s="26">
        <f>ENPH!B86/'IS ENPHASE'!B46</f>
        <v>45.647686832740213</v>
      </c>
      <c r="C21" s="26">
        <f>ENPH!C86/'IS ENPHASE'!C46</f>
        <v>8.2296819787985864</v>
      </c>
      <c r="D21" s="26">
        <f>ENPH!D86/'IS ENPHASE'!D46</f>
        <v>1.3866996279616213</v>
      </c>
      <c r="E21" s="26">
        <f>ENPH!E86/'IS ENPHASE'!E46</f>
        <v>0.95449042091019154</v>
      </c>
      <c r="F21" s="26">
        <f>ENPH!F86/'IS ENPHASE'!F46</f>
        <v>1.0730414114635707</v>
      </c>
      <c r="G21" s="26">
        <f>ENPH!G86/'IS ENPHASE'!G46</f>
        <v>0.90458523384474365</v>
      </c>
      <c r="H21" s="26">
        <f>ENPH!H86/'IS ENPHASE'!H46</f>
        <v>2.0877161990717694E-2</v>
      </c>
      <c r="I21" s="26">
        <f>ENPH!I86/'IS ENPHASE'!I46</f>
        <v>-0.10622250157133878</v>
      </c>
      <c r="J21" s="26">
        <f>ENPH!J86/'IS ENPHASE'!J46</f>
        <v>7.2649133461017423E-2</v>
      </c>
      <c r="K21" s="26">
        <f>ENPH!K86/'IS ENPHASE'!K46</f>
        <v>2.211146220016408</v>
      </c>
      <c r="L21" s="26">
        <f>ENPH!L86/'IS ENPHASE'!L46</f>
        <v>3.7529892526480668</v>
      </c>
      <c r="M21" s="26">
        <f>ENPH!M86/'IS ENPHASE'!M46</f>
        <v>3.2127503846326197</v>
      </c>
    </row>
    <row r="22" spans="1:13" ht="13.15">
      <c r="A22" s="2" t="s">
        <v>397</v>
      </c>
      <c r="B22" s="26">
        <f>MU!B95/'IS MU'!B77</f>
        <v>8.0643539467068877</v>
      </c>
      <c r="C22" s="26">
        <f>MU!C95/'IS MU'!C77</f>
        <v>8.6051000711165297</v>
      </c>
      <c r="D22" s="26">
        <f>MU!D95/'IS MU'!D77</f>
        <v>7.5660803773214109</v>
      </c>
      <c r="E22" s="26">
        <f>MU!E95/'IS MU'!E77</f>
        <v>8.7533512064343171</v>
      </c>
      <c r="F22" s="26">
        <f>MU!F95/'IS MU'!F77</f>
        <v>10.038210624417522</v>
      </c>
      <c r="G22" s="26">
        <f>MU!G95/'IS MU'!G77</f>
        <v>11.840230991337824</v>
      </c>
      <c r="H22" s="26">
        <f>MU!H95/'IS MU'!H77</f>
        <v>11.615384615384615</v>
      </c>
      <c r="I22" s="26">
        <f>MU!I95/'IS MU'!I77</f>
        <v>16.745503597122301</v>
      </c>
      <c r="J22" s="26">
        <f>MU!J95/'IS MU'!J77</f>
        <v>27.815676141257537</v>
      </c>
      <c r="K22" s="26">
        <f>MU!K95/'IS MU'!K77</f>
        <v>32.442133815551536</v>
      </c>
      <c r="L22" s="26">
        <f>MU!L95/'IS MU'!L77</f>
        <v>35.036837376460021</v>
      </c>
      <c r="M22" s="26">
        <f>MU!M95/'IS MU'!M77</f>
        <v>39.260947274352098</v>
      </c>
    </row>
    <row r="23" spans="1:13" ht="13.15">
      <c r="A23" s="2" t="s">
        <v>414</v>
      </c>
      <c r="B23" s="26">
        <f>INTC!B90/'IS INTC'!B73</f>
        <v>8.9693340591544182</v>
      </c>
      <c r="C23" s="26">
        <f>INTC!C90/'IS INTC'!C73</f>
        <v>9.1821999999999999</v>
      </c>
      <c r="D23" s="26">
        <f>INTC!D90/'IS INTC'!D73</f>
        <v>10.356593851132686</v>
      </c>
      <c r="E23" s="26">
        <f>INTC!E90/'IS INTC'!E73</f>
        <v>11.72860881820012</v>
      </c>
      <c r="F23" s="26">
        <f>INTC!F90/'IS INTC'!F73</f>
        <v>11.766006739679865</v>
      </c>
      <c r="G23" s="26">
        <f>INTC!G90/'IS INTC'!G73</f>
        <v>12.928042328042329</v>
      </c>
      <c r="H23" s="26">
        <f>INTC!H90/'IS INTC'!H73</f>
        <v>14.001268498942917</v>
      </c>
      <c r="I23" s="26">
        <f>INTC!I90/'IS INTC'!I73</f>
        <v>14.7256240665671</v>
      </c>
      <c r="J23" s="26">
        <f>INTC!J90/'IS INTC'!J73</f>
        <v>16.510850310008859</v>
      </c>
      <c r="K23" s="26">
        <f>INTC!K90/'IS INTC'!K73</f>
        <v>18.066200466200467</v>
      </c>
      <c r="L23" s="26">
        <f>INTC!L90/'IS INTC'!L73</f>
        <v>19.950270802560315</v>
      </c>
      <c r="M23" s="26">
        <f>INTC!M90/'IS INTC'!M73</f>
        <v>23.437592137592137</v>
      </c>
    </row>
    <row r="24" spans="1:13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</row>
  </sheetData>
  <mergeCells count="2">
    <mergeCell ref="A19:D19"/>
    <mergeCell ref="N9:S9"/>
  </mergeCells>
  <phoneticPr fontId="7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D4397-8966-457E-B3F5-83070E8D0C7C}">
  <dimension ref="A1:M23"/>
  <sheetViews>
    <sheetView tabSelected="1" topLeftCell="A15" workbookViewId="0">
      <selection activeCell="R26" sqref="R26"/>
    </sheetView>
  </sheetViews>
  <sheetFormatPr defaultColWidth="9" defaultRowHeight="12.75"/>
  <cols>
    <col min="1" max="1" width="20.06640625" customWidth="1"/>
  </cols>
  <sheetData>
    <row r="1" spans="1:13" ht="13.15">
      <c r="A1" s="28" t="s">
        <v>412</v>
      </c>
    </row>
    <row r="2" spans="1:13" ht="13.15">
      <c r="A2" s="25" t="s">
        <v>395</v>
      </c>
      <c r="B2" s="25">
        <v>2010</v>
      </c>
      <c r="C2" s="25">
        <v>2011</v>
      </c>
      <c r="D2" s="25">
        <v>2012</v>
      </c>
      <c r="E2" s="25">
        <v>2013</v>
      </c>
      <c r="F2" s="25">
        <v>2014</v>
      </c>
      <c r="G2" s="25">
        <v>2015</v>
      </c>
      <c r="H2" s="25">
        <v>2016</v>
      </c>
      <c r="I2" s="25">
        <v>2017</v>
      </c>
      <c r="J2" s="25">
        <v>2018</v>
      </c>
      <c r="K2" s="25">
        <v>2019</v>
      </c>
      <c r="L2" s="25">
        <v>2020</v>
      </c>
      <c r="M2" s="25">
        <v>2021</v>
      </c>
    </row>
    <row r="3" spans="1:13" ht="13.15">
      <c r="A3" s="2" t="s">
        <v>413</v>
      </c>
      <c r="B3" s="26">
        <f>'Profitability Ratios'!C30</f>
        <v>-0.35317299427514959</v>
      </c>
      <c r="C3" s="26">
        <f>'Profitability Ratios'!D30</f>
        <v>-0.2159533984738134</v>
      </c>
      <c r="D3" s="26">
        <f>'Profitability Ratios'!E30</f>
        <v>-0.176381543119283</v>
      </c>
      <c r="E3" s="26">
        <f>'Profitability Ratios'!F30</f>
        <v>-0.11128814753098615</v>
      </c>
      <c r="F3" s="26">
        <f>'Profitability Ratios'!G30</f>
        <v>-2.341351074718526E-2</v>
      </c>
      <c r="G3" s="26">
        <f>'Profitability Ratios'!H30</f>
        <v>-6.181122970253241E-2</v>
      </c>
      <c r="H3" s="26">
        <f>'Profitability Ratios'!I30</f>
        <v>-0.20912548707186498</v>
      </c>
      <c r="I3" s="26">
        <f>'Profitability Ratios'!J30</f>
        <v>-0.15792232480448412</v>
      </c>
      <c r="J3" s="26">
        <f>'Profitability Ratios'!K30</f>
        <v>-3.6775799518596657E-2</v>
      </c>
      <c r="K3" s="26">
        <f>'Profitability Ratios'!L30</f>
        <v>0.25811225740109844</v>
      </c>
      <c r="L3" s="26">
        <f>'Profitability Ratios'!M30</f>
        <v>0.17302514769022179</v>
      </c>
      <c r="M3" s="26">
        <f>'Profitability Ratios'!N30</f>
        <v>0.10524156524117452</v>
      </c>
    </row>
    <row r="4" spans="1:13" ht="13.15">
      <c r="A4" s="2" t="s">
        <v>397</v>
      </c>
      <c r="B4" s="26">
        <f>'Profitability Ratios'!C31</f>
        <v>0.22400377269511906</v>
      </c>
      <c r="C4" s="26">
        <f>'Profitability Ratios'!D31</f>
        <v>2.1620391442876651E-2</v>
      </c>
      <c r="D4" s="26">
        <f>'Profitability Ratios'!E31</f>
        <v>-0.12521253339810542</v>
      </c>
      <c r="E4" s="26">
        <f>'Profitability Ratios'!F31</f>
        <v>0.13159925052353136</v>
      </c>
      <c r="F4" s="26">
        <f>'Profitability Ratios'!G31</f>
        <v>0.18822594449199168</v>
      </c>
      <c r="G4" s="26">
        <f>'Profitability Ratios'!H31</f>
        <v>0.17903903162055335</v>
      </c>
      <c r="H4" s="26">
        <f>'Profitability Ratios'!I31</f>
        <v>-2.2179208000645212E-2</v>
      </c>
      <c r="I4" s="26">
        <f>'Profitability Ratios'!J31</f>
        <v>0.25046747367385103</v>
      </c>
      <c r="J4" s="26">
        <f>'Profitability Ratios'!K31</f>
        <v>0.46520351419828238</v>
      </c>
      <c r="K4" s="26">
        <f>'Profitability Ratios'!L31</f>
        <v>0.27163975049132699</v>
      </c>
      <c r="L4" s="26">
        <f>'Profitability Ratios'!M31</f>
        <v>0.12642873804525309</v>
      </c>
      <c r="M4" s="26">
        <f>'Profitability Ratios'!N31</f>
        <v>0.2115502616856163</v>
      </c>
    </row>
    <row r="5" spans="1:13" ht="13.15">
      <c r="A5" s="2" t="s">
        <v>414</v>
      </c>
      <c r="B5" s="26">
        <f>'Profitability Ratios'!C32</f>
        <v>0.26279714829333151</v>
      </c>
      <c r="C5" s="26">
        <f>'Profitability Ratios'!D32</f>
        <v>0.23967110502046335</v>
      </c>
      <c r="D5" s="26">
        <f>'Profitability Ratios'!E32</f>
        <v>0.20631409234922479</v>
      </c>
      <c r="E5" s="26">
        <f>'Profitability Ratios'!F32</f>
        <v>0.18251498823707976</v>
      </c>
      <c r="F5" s="26">
        <f>'Profitability Ratios'!G32</f>
        <v>0.20948630749955252</v>
      </c>
      <c r="G5" s="26">
        <f>'Profitability Ratios'!H32</f>
        <v>0.20630476018426519</v>
      </c>
      <c r="H5" s="26">
        <f>'Profitability Ratios'!I32</f>
        <v>0.17370805058346103</v>
      </c>
      <c r="I5" s="26">
        <f>'Profitability Ratios'!J32</f>
        <v>0.15297716734914996</v>
      </c>
      <c r="J5" s="26">
        <f>'Profitability Ratios'!K32</f>
        <v>0.29715729448961159</v>
      </c>
      <c r="K5" s="26">
        <f>'Profitability Ratios'!L32</f>
        <v>0.2924755089279511</v>
      </c>
      <c r="L5" s="26">
        <f>'Profitability Ratios'!M32</f>
        <v>0.26839354283586114</v>
      </c>
      <c r="M5" s="26">
        <f>'Profitability Ratios'!N32</f>
        <v>0.25141729094958493</v>
      </c>
    </row>
    <row r="6" spans="1:13" ht="13.15">
      <c r="A6" s="2"/>
      <c r="G6" s="10"/>
    </row>
    <row r="7" spans="1:13" ht="13.15">
      <c r="A7" s="28" t="s">
        <v>433</v>
      </c>
    </row>
    <row r="8" spans="1:13" ht="13.15">
      <c r="A8" s="25" t="s">
        <v>415</v>
      </c>
      <c r="B8" s="25">
        <v>2010</v>
      </c>
      <c r="C8" s="25">
        <v>2011</v>
      </c>
      <c r="D8" s="25">
        <v>2012</v>
      </c>
      <c r="E8" s="25">
        <v>2013</v>
      </c>
      <c r="F8" s="25">
        <v>2014</v>
      </c>
      <c r="G8" s="25">
        <v>2015</v>
      </c>
      <c r="H8" s="25">
        <v>2016</v>
      </c>
      <c r="I8" s="25">
        <v>2017</v>
      </c>
      <c r="J8" s="25">
        <v>2018</v>
      </c>
      <c r="K8" s="25">
        <v>2019</v>
      </c>
      <c r="L8" s="25">
        <v>2020</v>
      </c>
      <c r="M8" s="25">
        <v>2021</v>
      </c>
    </row>
    <row r="9" spans="1:13" ht="13.15">
      <c r="A9" s="2" t="s">
        <v>413</v>
      </c>
      <c r="B9" s="26">
        <f>'Debt Ratios'!B30</f>
        <v>1.5463215612899872</v>
      </c>
      <c r="C9" s="26">
        <f>'Debt Ratios'!C30</f>
        <v>7.6028338342636328</v>
      </c>
      <c r="D9" s="26">
        <f>'Debt Ratios'!D30</f>
        <v>2.1585208719442237</v>
      </c>
      <c r="E9" s="26">
        <f>'Debt Ratios'!E30</f>
        <v>2.9017808287320301</v>
      </c>
      <c r="F9" s="26">
        <f>'Debt Ratios'!F30</f>
        <v>3.2414380644062022</v>
      </c>
      <c r="G9" s="26">
        <f>'Debt Ratios'!G30</f>
        <v>3.9935342227798016</v>
      </c>
      <c r="H9" s="26">
        <f>'Debt Ratios'!H30</f>
        <v>125.8276923076923</v>
      </c>
      <c r="I9" s="26">
        <f>'Debt Ratios'!I30</f>
        <v>-18.534626342318649</v>
      </c>
      <c r="J9" s="26">
        <f>'Debt Ratios'!J30</f>
        <v>43.716177983539097</v>
      </c>
      <c r="K9" s="26">
        <f>'Debt Ratios'!K30</f>
        <v>2.6201012446181653</v>
      </c>
      <c r="L9" s="26">
        <f>'Debt Ratios'!L30</f>
        <v>2.4795854485498756</v>
      </c>
      <c r="M9" s="26">
        <f>'Debt Ratios'!M30</f>
        <v>4.833590597162039</v>
      </c>
    </row>
    <row r="10" spans="1:13" ht="13.15">
      <c r="A10" s="2" t="s">
        <v>397</v>
      </c>
      <c r="B10" s="26">
        <f>'Debt Ratios'!B31</f>
        <v>1.4968418907905461</v>
      </c>
      <c r="C10" s="26">
        <f>'Debt Ratios'!C31</f>
        <v>1.4973609419407228</v>
      </c>
      <c r="D10" s="26">
        <f>'Debt Ratios'!D31</f>
        <v>1.7022692170607105</v>
      </c>
      <c r="E10" s="26">
        <f>'Debt Ratios'!E31</f>
        <v>1.9106536078352989</v>
      </c>
      <c r="F10" s="26">
        <f>'Debt Ratios'!F31</f>
        <v>1.9440076039056424</v>
      </c>
      <c r="G10" s="26">
        <f>'Debt Ratios'!G31</f>
        <v>1.8236271621723694</v>
      </c>
      <c r="H10" s="26">
        <f>'Debt Ratios'!H31</f>
        <v>2.1302599009900991</v>
      </c>
      <c r="I10" s="26">
        <f>'Debt Ratios'!I31</f>
        <v>1.8148947098099641</v>
      </c>
      <c r="J10" s="26">
        <f>'Debt Ratios'!J31</f>
        <v>1.3079242552164998</v>
      </c>
      <c r="K10" s="26">
        <f>'Debt Ratios'!K31</f>
        <v>1.3295349469676367</v>
      </c>
      <c r="L10" s="26">
        <f>'Debt Ratios'!L31</f>
        <v>1.3765001538619346</v>
      </c>
      <c r="M10" s="26">
        <f>'Debt Ratios'!M31</f>
        <v>1.3395169917829421</v>
      </c>
    </row>
    <row r="11" spans="1:13" ht="13.15">
      <c r="A11" s="2" t="s">
        <v>398</v>
      </c>
      <c r="B11" s="26">
        <f>'Debt Ratios'!B32</f>
        <v>1.2782925348978353</v>
      </c>
      <c r="C11" s="26">
        <f>'Debt Ratios'!C32</f>
        <v>1.5490623162205137</v>
      </c>
      <c r="D11" s="26">
        <f>'Debt Ratios'!D32</f>
        <v>1.6473839423471281</v>
      </c>
      <c r="E11" s="26">
        <f>'Debt Ratios'!E32</f>
        <v>1.5853817632518539</v>
      </c>
      <c r="F11" s="26">
        <f>'Debt Ratios'!F32</f>
        <v>1.6460395596527342</v>
      </c>
      <c r="G11" s="26">
        <f>'Debt Ratios'!G32</f>
        <v>1.6872390930670378</v>
      </c>
      <c r="H11" s="26">
        <f>'Debt Ratios'!H32</f>
        <v>1.7112161386766527</v>
      </c>
      <c r="I11" s="26">
        <f>'Debt Ratios'!I32</f>
        <v>1.7857256697431143</v>
      </c>
      <c r="J11" s="26">
        <f>'Debt Ratios'!J32</f>
        <v>1.7161729007684776</v>
      </c>
      <c r="K11" s="26">
        <f>'Debt Ratios'!K32</f>
        <v>1.761509083402147</v>
      </c>
      <c r="L11" s="26">
        <f>'Debt Ratios'!L32</f>
        <v>1.8891260889952861</v>
      </c>
      <c r="M11" s="26">
        <f>'Debt Ratios'!M32</f>
        <v>1.7654286043756748</v>
      </c>
    </row>
    <row r="13" spans="1:13" ht="13.15">
      <c r="A13" s="28" t="s">
        <v>416</v>
      </c>
    </row>
    <row r="14" spans="1:13" ht="13.15">
      <c r="A14" s="25" t="s">
        <v>395</v>
      </c>
      <c r="B14" s="25">
        <v>2010</v>
      </c>
      <c r="C14" s="25">
        <v>2011</v>
      </c>
      <c r="D14" s="25">
        <v>2012</v>
      </c>
      <c r="E14" s="25">
        <v>2013</v>
      </c>
      <c r="F14" s="25">
        <v>2014</v>
      </c>
      <c r="G14" s="25">
        <v>2015</v>
      </c>
      <c r="H14" s="25">
        <v>2016</v>
      </c>
      <c r="I14" s="25">
        <v>2017</v>
      </c>
      <c r="J14" s="25">
        <v>2018</v>
      </c>
      <c r="K14" s="25">
        <v>2019</v>
      </c>
      <c r="L14" s="25">
        <v>2020</v>
      </c>
      <c r="M14" s="25">
        <v>2021</v>
      </c>
    </row>
    <row r="15" spans="1:13" ht="13.15">
      <c r="A15" s="2" t="s">
        <v>413</v>
      </c>
      <c r="B15" s="26">
        <f>'IS ENPHASE'!B16/ENPH!B42</f>
        <v>1.036249663888142</v>
      </c>
      <c r="C15" s="26">
        <f>'IS ENPHASE'!C16/ENPH!C42</f>
        <v>1.4073812616479358</v>
      </c>
      <c r="D15" s="26">
        <f>'IS ENPHASE'!D16/ENPH!D42</f>
        <v>1.7718229469053324</v>
      </c>
      <c r="E15" s="26">
        <f>'IS ENPHASE'!E16/ENPH!E42</f>
        <v>1.9957829414840276</v>
      </c>
      <c r="F15" s="26">
        <f>'IS ENPHASE'!F16/ENPH!F42</f>
        <v>2.2596719932716569</v>
      </c>
      <c r="G15" s="26">
        <f>'IS ENPHASE'!G16/ENPH!G42</f>
        <v>2.158239089459185</v>
      </c>
      <c r="H15" s="26">
        <f>'IS ENPHASE'!H16/ENPH!H42</f>
        <v>1.9721169364698978</v>
      </c>
      <c r="I15" s="26">
        <f>'IS ENPHASE'!I16/ENPH!I42</f>
        <v>1.6918183591787026</v>
      </c>
      <c r="J15" s="26">
        <f>'IS ENPHASE'!J16/ENPH!J42</f>
        <v>0.93005174488213993</v>
      </c>
      <c r="K15" s="26">
        <f>'IS ENPHASE'!K16/ENPH!K42</f>
        <v>0.87536857336345009</v>
      </c>
      <c r="L15" s="26">
        <f>'IS ENPHASE'!L16/ENPH!L42</f>
        <v>0.64529931622478753</v>
      </c>
      <c r="M15" s="26">
        <f>'IS ENPHASE'!M16/ENPH!M42</f>
        <v>0.66468438710769617</v>
      </c>
    </row>
    <row r="16" spans="1:13" ht="13.15">
      <c r="A16" s="2" t="s">
        <v>397</v>
      </c>
      <c r="B16" s="26">
        <f>'IS MU'!B16/MU!B45</f>
        <v>0.57728169876812085</v>
      </c>
      <c r="C16" s="26">
        <f>'IS MU'!C16/MU!C45</f>
        <v>0.5957158351409978</v>
      </c>
      <c r="D16" s="26">
        <f>'IS MU'!D16/MU!D45</f>
        <v>0.57467895030709104</v>
      </c>
      <c r="E16" s="26">
        <f>'IS MU'!E16/MU!E45</f>
        <v>0.4745789308505074</v>
      </c>
      <c r="F16" s="26">
        <f>'IS MU'!F16/MU!F45</f>
        <v>0.72708685216463687</v>
      </c>
      <c r="G16" s="26">
        <f>'IS MU'!G16/MU!G45</f>
        <v>0.67067058774800148</v>
      </c>
      <c r="H16" s="26">
        <f>'IS MU'!H16/MU!H45</f>
        <v>0.45021786492374727</v>
      </c>
      <c r="I16" s="26">
        <f>'IS MU'!I16/MU!I45</f>
        <v>0.5751075390536563</v>
      </c>
      <c r="J16" s="26">
        <f>'IS MU'!J16/MU!J45</f>
        <v>0.70064090741423823</v>
      </c>
      <c r="K16" s="26">
        <f>'IS MU'!K16/MU!K45</f>
        <v>0.47877758913412566</v>
      </c>
      <c r="L16" s="26">
        <f>'IS MU'!L16/MU!L45</f>
        <v>0.39932560825664143</v>
      </c>
      <c r="M16" s="26">
        <f>'IS MU'!M16/MU!M45</f>
        <v>0.47078115176128738</v>
      </c>
    </row>
    <row r="17" spans="1:13" ht="13.15">
      <c r="A17" s="2" t="s">
        <v>398</v>
      </c>
      <c r="B17" s="26">
        <f>'IS INTC'!B16/INTC!B48</f>
        <v>0.69039027632703442</v>
      </c>
      <c r="C17" s="26">
        <f>'IS INTC'!C16/INTC!C48</f>
        <v>0.75927670524051238</v>
      </c>
      <c r="D17" s="26">
        <f>'IS INTC'!D16/INTC!D48</f>
        <v>0.63236950362177091</v>
      </c>
      <c r="E17" s="26">
        <f>'IS INTC'!E16/INTC!E48</f>
        <v>0.57069230602654886</v>
      </c>
      <c r="F17" s="26">
        <f>'IS INTC'!F16/INTC!F48</f>
        <v>0.60757318717647568</v>
      </c>
      <c r="G17" s="26">
        <f>'IS INTC'!G16/INTC!G48</f>
        <v>0.53708824528210353</v>
      </c>
      <c r="H17" s="26">
        <f>'IS INTC'!H16/INTC!H48</f>
        <v>0.52403222533023908</v>
      </c>
      <c r="I17" s="26">
        <f>'IS INTC'!I16/INTC!I48</f>
        <v>0.50922117015148194</v>
      </c>
      <c r="J17" s="26">
        <f>'IS INTC'!J16/INTC!J48</f>
        <v>0.55366004235599353</v>
      </c>
      <c r="K17" s="26">
        <f>'IS INTC'!K16/INTC!K48</f>
        <v>0.52712343617239454</v>
      </c>
      <c r="L17" s="26">
        <f>'IS INTC'!L16/INTC!L48</f>
        <v>0.50863212076477393</v>
      </c>
      <c r="M17" s="26">
        <f>'IS INTC'!M16/INTC!M48</f>
        <v>0.46924693894516822</v>
      </c>
    </row>
    <row r="19" spans="1:13" ht="13.15">
      <c r="A19" s="28" t="s">
        <v>432</v>
      </c>
    </row>
    <row r="20" spans="1:13" ht="13.15">
      <c r="A20" s="25" t="s">
        <v>395</v>
      </c>
      <c r="B20" s="25">
        <v>2010</v>
      </c>
      <c r="C20" s="25">
        <v>2011</v>
      </c>
      <c r="D20" s="25">
        <v>2012</v>
      </c>
      <c r="E20" s="25">
        <v>2013</v>
      </c>
      <c r="F20" s="25">
        <v>2014</v>
      </c>
      <c r="G20" s="25">
        <v>2015</v>
      </c>
      <c r="H20" s="25">
        <v>2016</v>
      </c>
      <c r="I20" s="25">
        <v>2017</v>
      </c>
      <c r="J20" s="25">
        <v>2018</v>
      </c>
      <c r="K20" s="25">
        <v>2019</v>
      </c>
      <c r="L20" s="25">
        <v>2020</v>
      </c>
      <c r="M20" s="25">
        <v>2021</v>
      </c>
    </row>
    <row r="21" spans="1:13" ht="13.15">
      <c r="A21" s="2" t="s">
        <v>413</v>
      </c>
      <c r="B21" s="26">
        <f>B3*B9*B15</f>
        <v>-0.56591564668277849</v>
      </c>
      <c r="C21" s="26">
        <f t="shared" ref="C21:M21" si="0">C3*C9*C15</f>
        <v>-2.3107199084013166</v>
      </c>
      <c r="D21" s="26">
        <f t="shared" si="0"/>
        <v>-0.67457417703644862</v>
      </c>
      <c r="E21" s="26">
        <f t="shared" si="0"/>
        <v>-0.6445057951549521</v>
      </c>
      <c r="F21" s="26">
        <f t="shared" si="0"/>
        <v>-0.17149429204293745</v>
      </c>
      <c r="G21" s="26">
        <f t="shared" si="0"/>
        <v>-0.53275109170305668</v>
      </c>
      <c r="H21" s="26">
        <f t="shared" si="0"/>
        <v>-51.893846153846155</v>
      </c>
      <c r="I21" s="26">
        <f t="shared" si="0"/>
        <v>4.9520052596975681</v>
      </c>
      <c r="J21" s="26">
        <f t="shared" si="0"/>
        <v>-1.4952417695473252</v>
      </c>
      <c r="K21" s="26">
        <f t="shared" si="0"/>
        <v>0.59199447489456747</v>
      </c>
      <c r="L21" s="26">
        <f t="shared" si="0"/>
        <v>0.27685317762860207</v>
      </c>
      <c r="M21" s="26">
        <f t="shared" si="0"/>
        <v>0.3381213851332503</v>
      </c>
    </row>
    <row r="22" spans="1:13" ht="13.15">
      <c r="A22" s="2" t="s">
        <v>397</v>
      </c>
      <c r="B22" s="26">
        <f>B4*B10*B16</f>
        <v>0.19356153219233901</v>
      </c>
      <c r="C22" s="26">
        <f t="shared" ref="C22:M22" si="1">C4*C10*C16</f>
        <v>1.9285424279334145E-2</v>
      </c>
      <c r="D22" s="26">
        <f t="shared" si="1"/>
        <v>-0.12249019840798386</v>
      </c>
      <c r="E22" s="26">
        <f t="shared" si="1"/>
        <v>0.11932840295822507</v>
      </c>
      <c r="F22" s="26">
        <f t="shared" si="1"/>
        <v>0.26605028946686249</v>
      </c>
      <c r="G22" s="26">
        <f t="shared" si="1"/>
        <v>0.21897424276758062</v>
      </c>
      <c r="H22" s="26">
        <f t="shared" si="1"/>
        <v>-2.1271658415841586E-2</v>
      </c>
      <c r="I22" s="26">
        <f t="shared" si="1"/>
        <v>0.26142783769902417</v>
      </c>
      <c r="J22" s="26">
        <f t="shared" si="1"/>
        <v>0.42630563261367749</v>
      </c>
      <c r="K22" s="26">
        <f t="shared" si="1"/>
        <v>0.17291270057111777</v>
      </c>
      <c r="L22" s="26">
        <f t="shared" si="1"/>
        <v>6.9494307108421374E-2</v>
      </c>
      <c r="M22" s="26">
        <f t="shared" si="1"/>
        <v>0.13340768898094826</v>
      </c>
    </row>
    <row r="23" spans="1:13" ht="13.15">
      <c r="A23" s="2" t="s">
        <v>398</v>
      </c>
      <c r="B23" s="26">
        <f>B5*B11*B17</f>
        <v>0.23192393283431115</v>
      </c>
      <c r="C23" s="26">
        <f t="shared" ref="C23:M23" si="2">C5*C11*C17</f>
        <v>0.2818932282023916</v>
      </c>
      <c r="D23" s="26">
        <f t="shared" si="2"/>
        <v>0.21492881276487705</v>
      </c>
      <c r="E23" s="26">
        <f t="shared" si="2"/>
        <v>0.16513320516341665</v>
      </c>
      <c r="F23" s="26">
        <f t="shared" si="2"/>
        <v>0.20950505683343773</v>
      </c>
      <c r="G23" s="26">
        <f t="shared" si="2"/>
        <v>0.18695260702300073</v>
      </c>
      <c r="H23" s="26">
        <f t="shared" si="2"/>
        <v>0.15576963730256999</v>
      </c>
      <c r="I23" s="26">
        <f t="shared" si="2"/>
        <v>0.13910662281400774</v>
      </c>
      <c r="J23" s="26">
        <f t="shared" si="2"/>
        <v>0.28235183670184949</v>
      </c>
      <c r="K23" s="26">
        <f t="shared" si="2"/>
        <v>0.27157308009909165</v>
      </c>
      <c r="L23" s="26">
        <f t="shared" si="2"/>
        <v>0.25789135960907233</v>
      </c>
      <c r="M23" s="26">
        <f t="shared" si="2"/>
        <v>0.20827960709081569</v>
      </c>
    </row>
  </sheetData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M51"/>
  <sheetViews>
    <sheetView zoomScaleNormal="100" workbookViewId="0">
      <selection activeCell="B16" sqref="B16"/>
    </sheetView>
  </sheetViews>
  <sheetFormatPr defaultColWidth="8.796875" defaultRowHeight="12.75"/>
  <cols>
    <col min="1" max="1" width="50" customWidth="1"/>
    <col min="2" max="178" width="12" customWidth="1"/>
  </cols>
  <sheetData>
    <row r="4" spans="1:13">
      <c r="A4" s="11" t="s">
        <v>0</v>
      </c>
    </row>
    <row r="5" spans="1:13" ht="20.65">
      <c r="A5" s="12" t="s">
        <v>1</v>
      </c>
    </row>
    <row r="7" spans="1:13">
      <c r="A7" s="13" t="s">
        <v>2</v>
      </c>
    </row>
    <row r="10" spans="1:13" ht="13.15">
      <c r="A10" s="14" t="s">
        <v>100</v>
      </c>
    </row>
    <row r="11" spans="1:13" ht="13.15">
      <c r="A11" s="15" t="s">
        <v>4</v>
      </c>
      <c r="B11" s="16" t="s">
        <v>5</v>
      </c>
      <c r="C11" s="16" t="s">
        <v>6</v>
      </c>
      <c r="D11" s="16" t="s">
        <v>7</v>
      </c>
      <c r="E11" s="16" t="s">
        <v>8</v>
      </c>
      <c r="F11" s="16" t="s">
        <v>9</v>
      </c>
      <c r="G11" s="16" t="s">
        <v>10</v>
      </c>
      <c r="H11" s="16" t="s">
        <v>11</v>
      </c>
      <c r="I11" s="16" t="s">
        <v>12</v>
      </c>
      <c r="J11" s="16" t="s">
        <v>13</v>
      </c>
      <c r="K11" s="16" t="s">
        <v>14</v>
      </c>
      <c r="L11" s="16" t="s">
        <v>15</v>
      </c>
      <c r="M11" s="16" t="s">
        <v>16</v>
      </c>
    </row>
    <row r="12" spans="1:13" ht="13.15">
      <c r="A12" s="15" t="s">
        <v>17</v>
      </c>
      <c r="B12" s="16" t="s">
        <v>18</v>
      </c>
      <c r="C12" s="16" t="s">
        <v>18</v>
      </c>
      <c r="D12" s="16" t="s">
        <v>18</v>
      </c>
      <c r="E12" s="16" t="s">
        <v>18</v>
      </c>
      <c r="F12" s="16" t="s">
        <v>18</v>
      </c>
      <c r="G12" s="16" t="s">
        <v>18</v>
      </c>
      <c r="H12" s="16" t="s">
        <v>18</v>
      </c>
      <c r="I12" s="16" t="s">
        <v>18</v>
      </c>
      <c r="J12" s="16" t="s">
        <v>18</v>
      </c>
      <c r="K12" s="16" t="s">
        <v>18</v>
      </c>
      <c r="L12" s="16" t="s">
        <v>18</v>
      </c>
      <c r="M12" s="16" t="s">
        <v>18</v>
      </c>
    </row>
    <row r="13" spans="1:13" ht="26.25">
      <c r="A13" s="15" t="s">
        <v>19</v>
      </c>
      <c r="B13" s="16" t="s">
        <v>20</v>
      </c>
      <c r="C13" s="16" t="s">
        <v>20</v>
      </c>
      <c r="D13" s="16" t="s">
        <v>20</v>
      </c>
      <c r="E13" s="16" t="s">
        <v>20</v>
      </c>
      <c r="F13" s="16" t="s">
        <v>20</v>
      </c>
      <c r="G13" s="16" t="s">
        <v>20</v>
      </c>
      <c r="H13" s="16" t="s">
        <v>21</v>
      </c>
      <c r="I13" s="16" t="s">
        <v>20</v>
      </c>
      <c r="J13" s="16" t="s">
        <v>20</v>
      </c>
      <c r="K13" s="16" t="s">
        <v>22</v>
      </c>
      <c r="L13" s="16" t="s">
        <v>20</v>
      </c>
      <c r="M13" s="16" t="s">
        <v>20</v>
      </c>
    </row>
    <row r="14" spans="1:13" ht="13.15">
      <c r="A14" s="15" t="s">
        <v>23</v>
      </c>
      <c r="B14" s="16" t="s">
        <v>24</v>
      </c>
      <c r="C14" s="16" t="s">
        <v>24</v>
      </c>
      <c r="D14" s="16" t="s">
        <v>24</v>
      </c>
      <c r="E14" s="16" t="s">
        <v>24</v>
      </c>
      <c r="F14" s="16" t="s">
        <v>24</v>
      </c>
      <c r="G14" s="16" t="s">
        <v>24</v>
      </c>
      <c r="H14" s="16" t="s">
        <v>24</v>
      </c>
      <c r="I14" s="16" t="s">
        <v>24</v>
      </c>
      <c r="J14" s="16" t="s">
        <v>24</v>
      </c>
      <c r="K14" s="16" t="s">
        <v>24</v>
      </c>
      <c r="L14" s="16" t="s">
        <v>24</v>
      </c>
      <c r="M14" s="16" t="s">
        <v>24</v>
      </c>
    </row>
    <row r="15" spans="1:13" ht="13.15">
      <c r="A15" s="15" t="s">
        <v>25</v>
      </c>
      <c r="B15" s="16" t="s">
        <v>26</v>
      </c>
      <c r="C15" s="16" t="s">
        <v>26</v>
      </c>
      <c r="D15" s="16" t="s">
        <v>26</v>
      </c>
      <c r="E15" s="16" t="s">
        <v>26</v>
      </c>
      <c r="F15" s="16" t="s">
        <v>26</v>
      </c>
      <c r="G15" s="16" t="s">
        <v>26</v>
      </c>
      <c r="H15" s="16" t="s">
        <v>26</v>
      </c>
      <c r="I15" s="16" t="s">
        <v>26</v>
      </c>
      <c r="J15" s="16" t="s">
        <v>26</v>
      </c>
      <c r="K15" s="16" t="s">
        <v>26</v>
      </c>
      <c r="L15" s="16" t="s">
        <v>26</v>
      </c>
      <c r="M15" s="16" t="s">
        <v>26</v>
      </c>
    </row>
    <row r="16" spans="1:13">
      <c r="A16" s="17" t="s">
        <v>101</v>
      </c>
      <c r="B16" s="4">
        <v>61661</v>
      </c>
      <c r="C16" s="4">
        <v>149523</v>
      </c>
      <c r="D16" s="4">
        <v>216678</v>
      </c>
      <c r="E16" s="4">
        <v>232846</v>
      </c>
      <c r="F16" s="4">
        <v>343904</v>
      </c>
      <c r="G16" s="4">
        <v>357249</v>
      </c>
      <c r="H16" s="4">
        <v>322591</v>
      </c>
      <c r="I16" s="4">
        <v>286166</v>
      </c>
      <c r="J16" s="4">
        <v>316159</v>
      </c>
      <c r="K16" s="4">
        <v>624333</v>
      </c>
      <c r="L16" s="4">
        <v>774425</v>
      </c>
      <c r="M16" s="4">
        <v>1382049</v>
      </c>
    </row>
    <row r="17" spans="1:13">
      <c r="A17" s="17" t="s">
        <v>102</v>
      </c>
      <c r="B17" s="4">
        <v>55159</v>
      </c>
      <c r="C17" s="4">
        <v>120454</v>
      </c>
      <c r="D17" s="4">
        <v>161390</v>
      </c>
      <c r="E17" s="4">
        <v>165430</v>
      </c>
      <c r="F17" s="4">
        <v>230861</v>
      </c>
      <c r="G17" s="4">
        <v>249032</v>
      </c>
      <c r="H17" s="4">
        <v>264583</v>
      </c>
      <c r="I17" s="4">
        <v>230123</v>
      </c>
      <c r="J17" s="4">
        <v>221714</v>
      </c>
      <c r="K17" s="4">
        <v>403088</v>
      </c>
      <c r="L17" s="4">
        <v>428444</v>
      </c>
      <c r="M17" s="4">
        <v>827627</v>
      </c>
    </row>
    <row r="18" spans="1:13">
      <c r="A18" s="17" t="s">
        <v>103</v>
      </c>
      <c r="B18" s="4">
        <v>6502</v>
      </c>
      <c r="C18" s="4">
        <v>29069</v>
      </c>
      <c r="D18" s="4">
        <v>55288</v>
      </c>
      <c r="E18" s="4">
        <v>67416</v>
      </c>
      <c r="F18" s="4">
        <v>113043</v>
      </c>
      <c r="G18" s="4">
        <v>108217</v>
      </c>
      <c r="H18" s="4">
        <v>58008</v>
      </c>
      <c r="I18" s="4">
        <v>56043</v>
      </c>
      <c r="J18" s="4">
        <v>94445</v>
      </c>
      <c r="K18" s="4">
        <v>221245</v>
      </c>
      <c r="L18" s="4">
        <v>345981</v>
      </c>
      <c r="M18" s="4">
        <v>554422</v>
      </c>
    </row>
    <row r="19" spans="1:13">
      <c r="A19" s="17" t="s">
        <v>104</v>
      </c>
      <c r="B19" s="4">
        <v>14296</v>
      </c>
      <c r="C19" s="4">
        <v>25099</v>
      </c>
      <c r="D19" s="4">
        <v>35601</v>
      </c>
      <c r="E19" s="4">
        <v>34524</v>
      </c>
      <c r="F19" s="4">
        <v>45386</v>
      </c>
      <c r="G19" s="4">
        <v>50819</v>
      </c>
      <c r="H19" s="4">
        <v>50703</v>
      </c>
      <c r="I19" s="4">
        <v>33157</v>
      </c>
      <c r="J19" s="4">
        <v>32587</v>
      </c>
      <c r="K19" s="4">
        <v>40381</v>
      </c>
      <c r="L19" s="4">
        <v>55921</v>
      </c>
      <c r="M19" s="4">
        <v>105526</v>
      </c>
    </row>
    <row r="20" spans="1:13">
      <c r="A20" s="17" t="s">
        <v>105</v>
      </c>
      <c r="B20" s="4">
        <v>6558</v>
      </c>
      <c r="C20" s="4">
        <v>17454</v>
      </c>
      <c r="D20" s="4">
        <v>25973</v>
      </c>
      <c r="E20" s="4">
        <v>31080</v>
      </c>
      <c r="F20" s="4">
        <v>41003</v>
      </c>
      <c r="G20" s="4">
        <v>45877</v>
      </c>
      <c r="H20" s="4">
        <v>38810</v>
      </c>
      <c r="I20" s="4">
        <v>23126</v>
      </c>
      <c r="J20" s="4">
        <v>27047</v>
      </c>
      <c r="K20" s="4">
        <v>36728</v>
      </c>
      <c r="L20" s="4">
        <v>52927</v>
      </c>
      <c r="M20" s="4">
        <v>128974</v>
      </c>
    </row>
    <row r="21" spans="1:13">
      <c r="A21" s="17" t="s">
        <v>106</v>
      </c>
      <c r="B21" s="4">
        <v>6365</v>
      </c>
      <c r="C21" s="4">
        <v>15228</v>
      </c>
      <c r="D21" s="4">
        <v>24875</v>
      </c>
      <c r="E21" s="4">
        <v>23970</v>
      </c>
      <c r="F21" s="4">
        <v>31083</v>
      </c>
      <c r="G21" s="4">
        <v>30830</v>
      </c>
      <c r="H21" s="4">
        <v>27418</v>
      </c>
      <c r="I21" s="4">
        <v>22221</v>
      </c>
      <c r="J21" s="4">
        <v>29086</v>
      </c>
      <c r="K21" s="4">
        <v>38808</v>
      </c>
      <c r="L21" s="4">
        <v>50694</v>
      </c>
      <c r="M21" s="4">
        <v>104090</v>
      </c>
    </row>
    <row r="22" spans="1:13">
      <c r="A22" s="17" t="s">
        <v>107</v>
      </c>
      <c r="B22" s="18" t="s">
        <v>29</v>
      </c>
      <c r="C22" s="18" t="s">
        <v>29</v>
      </c>
      <c r="D22" s="18" t="s">
        <v>29</v>
      </c>
      <c r="E22" s="18" t="s">
        <v>29</v>
      </c>
      <c r="F22" s="18" t="s">
        <v>29</v>
      </c>
      <c r="G22" s="18" t="s">
        <v>29</v>
      </c>
      <c r="H22" s="4">
        <v>3777</v>
      </c>
      <c r="I22" s="4">
        <v>16917</v>
      </c>
      <c r="J22" s="4">
        <v>4129</v>
      </c>
      <c r="K22" s="4">
        <v>2599</v>
      </c>
      <c r="L22" s="18" t="s">
        <v>29</v>
      </c>
      <c r="M22" s="18" t="s">
        <v>29</v>
      </c>
    </row>
    <row r="23" spans="1:13">
      <c r="A23" s="17" t="s">
        <v>108</v>
      </c>
      <c r="B23" s="4">
        <v>27219</v>
      </c>
      <c r="C23" s="4">
        <v>57781</v>
      </c>
      <c r="D23" s="4">
        <v>86449</v>
      </c>
      <c r="E23" s="4">
        <v>89574</v>
      </c>
      <c r="F23" s="4">
        <v>117472</v>
      </c>
      <c r="G23" s="4">
        <v>127526</v>
      </c>
      <c r="H23" s="4">
        <v>120708</v>
      </c>
      <c r="I23" s="4">
        <v>95421</v>
      </c>
      <c r="J23" s="4">
        <v>92849</v>
      </c>
      <c r="K23" s="4">
        <v>118516</v>
      </c>
      <c r="L23" s="4">
        <v>159542</v>
      </c>
      <c r="M23" s="4">
        <v>338590</v>
      </c>
    </row>
    <row r="24" spans="1:13">
      <c r="A24" s="17" t="s">
        <v>109</v>
      </c>
      <c r="B24" s="4">
        <v>-20717</v>
      </c>
      <c r="C24" s="4">
        <v>-28712</v>
      </c>
      <c r="D24" s="4">
        <v>-31161</v>
      </c>
      <c r="E24" s="4">
        <v>-22158</v>
      </c>
      <c r="F24" s="4">
        <v>-4429</v>
      </c>
      <c r="G24" s="4">
        <v>-19309</v>
      </c>
      <c r="H24" s="4">
        <v>-62700</v>
      </c>
      <c r="I24" s="4">
        <v>-39378</v>
      </c>
      <c r="J24" s="4">
        <v>1596</v>
      </c>
      <c r="K24" s="4">
        <v>102729</v>
      </c>
      <c r="L24" s="4">
        <v>186439</v>
      </c>
      <c r="M24" s="4">
        <v>215832</v>
      </c>
    </row>
    <row r="25" spans="1:13">
      <c r="A25" s="17" t="s">
        <v>110</v>
      </c>
      <c r="B25" s="4">
        <v>39</v>
      </c>
      <c r="C25" s="4">
        <v>4</v>
      </c>
      <c r="D25" s="4">
        <v>17</v>
      </c>
      <c r="E25" s="18" t="s">
        <v>29</v>
      </c>
      <c r="F25" s="18" t="s">
        <v>29</v>
      </c>
      <c r="G25" s="18" t="s">
        <v>29</v>
      </c>
      <c r="H25" s="18" t="s">
        <v>29</v>
      </c>
      <c r="I25" s="18" t="s">
        <v>29</v>
      </c>
      <c r="J25" s="18" t="s">
        <v>29</v>
      </c>
      <c r="K25" s="4">
        <v>2513</v>
      </c>
      <c r="L25" s="4">
        <v>2156</v>
      </c>
      <c r="M25" s="4">
        <v>695</v>
      </c>
    </row>
    <row r="26" spans="1:13">
      <c r="A26" s="17" t="s">
        <v>111</v>
      </c>
      <c r="B26" s="4">
        <v>914</v>
      </c>
      <c r="C26" s="4">
        <v>3006</v>
      </c>
      <c r="D26" s="4">
        <v>6436</v>
      </c>
      <c r="E26" s="4">
        <v>2055</v>
      </c>
      <c r="F26" s="4">
        <v>1863</v>
      </c>
      <c r="G26" s="4">
        <v>501</v>
      </c>
      <c r="H26" s="4">
        <v>2773</v>
      </c>
      <c r="I26" s="4">
        <v>7936</v>
      </c>
      <c r="J26" s="4">
        <v>9635</v>
      </c>
      <c r="K26" s="4">
        <v>9691</v>
      </c>
      <c r="L26" s="4">
        <v>21001</v>
      </c>
      <c r="M26" s="4">
        <v>45152</v>
      </c>
    </row>
    <row r="27" spans="1:13">
      <c r="A27" s="17" t="s">
        <v>112</v>
      </c>
      <c r="B27" s="4">
        <v>-185</v>
      </c>
      <c r="C27" s="4">
        <v>-576</v>
      </c>
      <c r="D27" s="4">
        <v>13</v>
      </c>
      <c r="E27" s="4">
        <v>-837</v>
      </c>
      <c r="F27" s="4">
        <v>-994</v>
      </c>
      <c r="G27" s="4">
        <v>-893</v>
      </c>
      <c r="H27" s="4">
        <v>-514</v>
      </c>
      <c r="I27" s="4">
        <v>1973</v>
      </c>
      <c r="J27" s="4">
        <v>-2190</v>
      </c>
      <c r="K27" s="4">
        <v>-5437</v>
      </c>
      <c r="L27" s="4">
        <v>-3836</v>
      </c>
      <c r="M27" s="4">
        <v>6050</v>
      </c>
    </row>
    <row r="28" spans="1:13">
      <c r="A28" s="17" t="s">
        <v>113</v>
      </c>
      <c r="B28" s="18" t="s">
        <v>29</v>
      </c>
      <c r="C28" s="18" t="s">
        <v>29</v>
      </c>
      <c r="D28" s="18" t="s">
        <v>29</v>
      </c>
      <c r="E28" s="18" t="s">
        <v>29</v>
      </c>
      <c r="F28" s="18" t="s">
        <v>29</v>
      </c>
      <c r="G28" s="18" t="s">
        <v>29</v>
      </c>
      <c r="H28" s="18" t="s">
        <v>29</v>
      </c>
      <c r="I28" s="18" t="s">
        <v>29</v>
      </c>
      <c r="J28" s="18" t="s">
        <v>29</v>
      </c>
      <c r="K28" s="18" t="s">
        <v>29</v>
      </c>
      <c r="L28" s="18" t="s">
        <v>29</v>
      </c>
      <c r="M28" s="4">
        <v>-56497</v>
      </c>
    </row>
    <row r="29" spans="1:13">
      <c r="A29" s="17" t="s">
        <v>114</v>
      </c>
      <c r="B29" s="18" t="s">
        <v>29</v>
      </c>
      <c r="C29" s="18" t="s">
        <v>29</v>
      </c>
      <c r="D29" s="18" t="s">
        <v>29</v>
      </c>
      <c r="E29" s="18" t="s">
        <v>29</v>
      </c>
      <c r="F29" s="18" t="s">
        <v>29</v>
      </c>
      <c r="G29" s="18" t="s">
        <v>29</v>
      </c>
      <c r="H29" s="18" t="s">
        <v>29</v>
      </c>
      <c r="I29" s="18" t="s">
        <v>29</v>
      </c>
      <c r="J29" s="18" t="s">
        <v>29</v>
      </c>
      <c r="K29" s="18" t="s">
        <v>29</v>
      </c>
      <c r="L29" s="4">
        <v>-44348</v>
      </c>
      <c r="M29" s="18" t="s">
        <v>29</v>
      </c>
    </row>
    <row r="30" spans="1:13">
      <c r="A30" s="17" t="s">
        <v>115</v>
      </c>
      <c r="B30" s="4">
        <v>-1060</v>
      </c>
      <c r="C30" s="4">
        <v>-3578</v>
      </c>
      <c r="D30" s="4">
        <v>-6406</v>
      </c>
      <c r="E30" s="4">
        <v>-2892</v>
      </c>
      <c r="F30" s="4">
        <v>-2857</v>
      </c>
      <c r="G30" s="4">
        <v>-1394</v>
      </c>
      <c r="H30" s="4">
        <v>-3287</v>
      </c>
      <c r="I30" s="4">
        <v>-5963</v>
      </c>
      <c r="J30" s="4">
        <v>-11825</v>
      </c>
      <c r="K30" s="4">
        <v>-12615</v>
      </c>
      <c r="L30" s="4">
        <v>-67029</v>
      </c>
      <c r="M30" s="4">
        <v>-94904</v>
      </c>
    </row>
    <row r="31" spans="1:13">
      <c r="A31" s="17" t="s">
        <v>116</v>
      </c>
      <c r="B31" s="18" t="s">
        <v>29</v>
      </c>
      <c r="C31" s="18" t="s">
        <v>29</v>
      </c>
      <c r="D31" s="18" t="s">
        <v>29</v>
      </c>
      <c r="E31" s="18" t="s">
        <v>29</v>
      </c>
      <c r="F31" s="4">
        <v>-8732</v>
      </c>
      <c r="G31" s="4">
        <v>-22120</v>
      </c>
      <c r="H31" s="4">
        <v>-67361</v>
      </c>
      <c r="I31" s="4">
        <v>-47882</v>
      </c>
      <c r="J31" s="4">
        <v>-14322</v>
      </c>
      <c r="K31" s="4">
        <v>85520</v>
      </c>
      <c r="L31" s="4">
        <v>112727</v>
      </c>
      <c r="M31" s="4">
        <v>102886</v>
      </c>
    </row>
    <row r="32" spans="1:13">
      <c r="A32" s="17" t="s">
        <v>117</v>
      </c>
      <c r="B32" s="18" t="s">
        <v>29</v>
      </c>
      <c r="C32" s="18" t="s">
        <v>29</v>
      </c>
      <c r="D32" s="18" t="s">
        <v>29</v>
      </c>
      <c r="E32" s="18" t="s">
        <v>29</v>
      </c>
      <c r="F32" s="4">
        <v>1446</v>
      </c>
      <c r="G32" s="4">
        <v>1417</v>
      </c>
      <c r="H32" s="4">
        <v>1644</v>
      </c>
      <c r="I32" s="4">
        <v>2541</v>
      </c>
      <c r="J32" s="4">
        <v>4093</v>
      </c>
      <c r="K32" s="4">
        <v>4594</v>
      </c>
      <c r="L32" s="4">
        <v>6683</v>
      </c>
      <c r="M32" s="4">
        <v>18042</v>
      </c>
    </row>
    <row r="33" spans="1:13">
      <c r="A33" s="17" t="s">
        <v>118</v>
      </c>
      <c r="B33" s="18" t="s">
        <v>29</v>
      </c>
      <c r="C33" s="18" t="s">
        <v>29</v>
      </c>
      <c r="D33" s="4">
        <v>-37567</v>
      </c>
      <c r="E33" s="4">
        <v>-25050</v>
      </c>
      <c r="F33" s="4">
        <v>-7286</v>
      </c>
      <c r="G33" s="4">
        <v>-20703</v>
      </c>
      <c r="H33" s="4">
        <v>-65987</v>
      </c>
      <c r="I33" s="4">
        <v>-45341</v>
      </c>
      <c r="J33" s="4">
        <v>-10229</v>
      </c>
      <c r="K33" s="4">
        <v>90114</v>
      </c>
      <c r="L33" s="4">
        <v>119410</v>
      </c>
      <c r="M33" s="4">
        <v>120928</v>
      </c>
    </row>
    <row r="34" spans="1:13">
      <c r="A34" s="17" t="s">
        <v>119</v>
      </c>
      <c r="B34" s="18" t="s">
        <v>29</v>
      </c>
      <c r="C34" s="18" t="s">
        <v>29</v>
      </c>
      <c r="D34" s="18" t="s">
        <v>29</v>
      </c>
      <c r="E34" s="18" t="s">
        <v>29</v>
      </c>
      <c r="F34" s="4">
        <v>85</v>
      </c>
      <c r="G34" s="4">
        <v>44</v>
      </c>
      <c r="H34" s="4">
        <v>36</v>
      </c>
      <c r="I34" s="4">
        <v>21</v>
      </c>
      <c r="J34" s="4">
        <v>42</v>
      </c>
      <c r="K34" s="4">
        <v>327</v>
      </c>
      <c r="L34" s="4">
        <v>636</v>
      </c>
      <c r="M34" s="4">
        <v>488</v>
      </c>
    </row>
    <row r="35" spans="1:13">
      <c r="A35" s="17" t="s">
        <v>120</v>
      </c>
      <c r="B35" s="18" t="s">
        <v>29</v>
      </c>
      <c r="C35" s="18" t="s">
        <v>29</v>
      </c>
      <c r="D35" s="18" t="s">
        <v>29</v>
      </c>
      <c r="E35" s="18" t="s">
        <v>29</v>
      </c>
      <c r="F35" s="4">
        <v>716</v>
      </c>
      <c r="G35" s="4">
        <v>693</v>
      </c>
      <c r="H35" s="4">
        <v>785</v>
      </c>
      <c r="I35" s="4">
        <v>1224</v>
      </c>
      <c r="J35" s="4">
        <v>1233</v>
      </c>
      <c r="K35" s="4">
        <v>1589</v>
      </c>
      <c r="L35" s="4">
        <v>1896</v>
      </c>
      <c r="M35" s="4">
        <v>6232</v>
      </c>
    </row>
    <row r="36" spans="1:13">
      <c r="A36" s="17" t="s">
        <v>121</v>
      </c>
      <c r="B36" s="18" t="s">
        <v>29</v>
      </c>
      <c r="C36" s="18" t="s">
        <v>29</v>
      </c>
      <c r="D36" s="18" t="s">
        <v>29</v>
      </c>
      <c r="E36" s="18" t="s">
        <v>29</v>
      </c>
      <c r="F36" s="4">
        <v>801</v>
      </c>
      <c r="G36" s="4">
        <v>737</v>
      </c>
      <c r="H36" s="4">
        <v>821</v>
      </c>
      <c r="I36" s="4">
        <v>1245</v>
      </c>
      <c r="J36" s="4">
        <v>1275</v>
      </c>
      <c r="K36" s="4">
        <v>1916</v>
      </c>
      <c r="L36" s="4">
        <v>2532</v>
      </c>
      <c r="M36" s="4">
        <v>6720</v>
      </c>
    </row>
    <row r="37" spans="1:13">
      <c r="A37" s="17" t="s">
        <v>122</v>
      </c>
      <c r="B37" s="18" t="s">
        <v>29</v>
      </c>
      <c r="C37" s="18" t="s">
        <v>29</v>
      </c>
      <c r="D37" s="18" t="s">
        <v>29</v>
      </c>
      <c r="E37" s="18" t="s">
        <v>29</v>
      </c>
      <c r="F37" s="18" t="s">
        <v>29</v>
      </c>
      <c r="G37" s="4">
        <v>652</v>
      </c>
      <c r="H37" s="4">
        <v>594</v>
      </c>
      <c r="I37" s="4">
        <v>-1092</v>
      </c>
      <c r="J37" s="4">
        <v>-35</v>
      </c>
      <c r="K37" s="4">
        <v>-56959</v>
      </c>
      <c r="L37" s="4">
        <v>-13445</v>
      </c>
      <c r="M37" s="4">
        <v>-28398</v>
      </c>
    </row>
    <row r="38" spans="1:13">
      <c r="A38" s="17" t="s">
        <v>123</v>
      </c>
      <c r="B38" s="18" t="s">
        <v>29</v>
      </c>
      <c r="C38" s="18" t="s">
        <v>29</v>
      </c>
      <c r="D38" s="18" t="s">
        <v>29</v>
      </c>
      <c r="E38" s="18" t="s">
        <v>29</v>
      </c>
      <c r="F38" s="18" t="s">
        <v>29</v>
      </c>
      <c r="G38" s="4">
        <v>41</v>
      </c>
      <c r="H38" s="4">
        <v>59</v>
      </c>
      <c r="I38" s="4">
        <v>-21</v>
      </c>
      <c r="J38" s="4">
        <v>-21</v>
      </c>
      <c r="K38" s="4">
        <v>-17458</v>
      </c>
      <c r="L38" s="4">
        <v>-3672</v>
      </c>
      <c r="M38" s="4">
        <v>-4380</v>
      </c>
    </row>
    <row r="39" spans="1:13">
      <c r="A39" s="17" t="s">
        <v>124</v>
      </c>
      <c r="B39" s="18" t="s">
        <v>29</v>
      </c>
      <c r="C39" s="18" t="s">
        <v>29</v>
      </c>
      <c r="D39" s="18" t="s">
        <v>29</v>
      </c>
      <c r="E39" s="18" t="s">
        <v>29</v>
      </c>
      <c r="F39" s="4">
        <v>-35</v>
      </c>
      <c r="G39" s="4">
        <v>-51</v>
      </c>
      <c r="H39" s="4">
        <v>1</v>
      </c>
      <c r="I39" s="4">
        <v>-281</v>
      </c>
      <c r="J39" s="4">
        <v>179</v>
      </c>
      <c r="K39" s="4">
        <v>1467</v>
      </c>
      <c r="L39" s="18" t="s">
        <v>29</v>
      </c>
      <c r="M39" s="4">
        <v>1537</v>
      </c>
    </row>
    <row r="40" spans="1:13">
      <c r="A40" s="17" t="s">
        <v>125</v>
      </c>
      <c r="B40" s="18" t="s">
        <v>29</v>
      </c>
      <c r="C40" s="18" t="s">
        <v>29</v>
      </c>
      <c r="D40" s="18" t="s">
        <v>29</v>
      </c>
      <c r="E40" s="18" t="s">
        <v>29</v>
      </c>
      <c r="F40" s="18" t="s">
        <v>29</v>
      </c>
      <c r="G40" s="18" t="s">
        <v>29</v>
      </c>
      <c r="H40" s="4">
        <v>654</v>
      </c>
      <c r="I40" s="4">
        <v>-1394</v>
      </c>
      <c r="J40" s="4">
        <v>123</v>
      </c>
      <c r="K40" s="4">
        <v>-72950</v>
      </c>
      <c r="L40" s="4">
        <v>-17117</v>
      </c>
      <c r="M40" s="4">
        <v>-31241</v>
      </c>
    </row>
    <row r="41" spans="1:13">
      <c r="A41" s="17" t="s">
        <v>126</v>
      </c>
      <c r="B41" s="18" t="s">
        <v>29</v>
      </c>
      <c r="C41" s="18" t="s">
        <v>29</v>
      </c>
      <c r="D41" s="4">
        <v>651</v>
      </c>
      <c r="E41" s="4">
        <v>863</v>
      </c>
      <c r="F41" s="4">
        <v>766</v>
      </c>
      <c r="G41" s="4">
        <v>1379</v>
      </c>
      <c r="H41" s="4">
        <v>1475</v>
      </c>
      <c r="I41" s="4">
        <v>-149</v>
      </c>
      <c r="J41" s="4">
        <v>1398</v>
      </c>
      <c r="K41" s="4">
        <v>-71034</v>
      </c>
      <c r="L41" s="4">
        <v>-14585</v>
      </c>
      <c r="M41" s="4">
        <v>-24521</v>
      </c>
    </row>
    <row r="42" spans="1:13">
      <c r="A42" s="17" t="s">
        <v>127</v>
      </c>
      <c r="B42" s="4">
        <v>-21777</v>
      </c>
      <c r="C42" s="4">
        <v>-32290</v>
      </c>
      <c r="D42" s="4">
        <v>-38218</v>
      </c>
      <c r="E42" s="4">
        <v>-25913</v>
      </c>
      <c r="F42" s="4">
        <v>-8052</v>
      </c>
      <c r="G42" s="4">
        <v>-22082</v>
      </c>
      <c r="H42" s="4">
        <v>-67462</v>
      </c>
      <c r="I42" s="4">
        <v>-45192</v>
      </c>
      <c r="J42" s="4">
        <v>-11627</v>
      </c>
      <c r="K42" s="4">
        <v>161148</v>
      </c>
      <c r="L42" s="4">
        <v>133995</v>
      </c>
      <c r="M42" s="4">
        <v>145449</v>
      </c>
    </row>
    <row r="43" spans="1:13">
      <c r="A43" s="17" t="s">
        <v>128</v>
      </c>
      <c r="B43" s="4">
        <v>-21777</v>
      </c>
      <c r="C43" s="4">
        <v>-32290</v>
      </c>
      <c r="D43" s="4">
        <v>-38218</v>
      </c>
      <c r="E43" s="4">
        <v>-25913</v>
      </c>
      <c r="F43" s="4">
        <v>-8052</v>
      </c>
      <c r="G43" s="4">
        <v>-22082</v>
      </c>
      <c r="H43" s="18" t="s">
        <v>29</v>
      </c>
      <c r="I43" s="18" t="s">
        <v>29</v>
      </c>
      <c r="J43" s="18" t="s">
        <v>29</v>
      </c>
      <c r="K43" s="18" t="s">
        <v>29</v>
      </c>
      <c r="L43" s="18" t="s">
        <v>29</v>
      </c>
      <c r="M43" s="18" t="s">
        <v>29</v>
      </c>
    </row>
    <row r="44" spans="1:13">
      <c r="A44" s="17" t="s">
        <v>129</v>
      </c>
      <c r="B44" s="4">
        <v>752</v>
      </c>
      <c r="C44" s="4">
        <v>1255</v>
      </c>
      <c r="D44" s="4">
        <v>30740</v>
      </c>
      <c r="E44" s="4">
        <v>41647</v>
      </c>
      <c r="F44" s="4">
        <v>42903</v>
      </c>
      <c r="G44" s="4">
        <v>44632</v>
      </c>
      <c r="H44" s="4">
        <v>50519</v>
      </c>
      <c r="I44" s="4">
        <v>82939</v>
      </c>
      <c r="J44" s="4">
        <v>99619</v>
      </c>
      <c r="K44" s="4">
        <v>116713</v>
      </c>
      <c r="L44" s="4">
        <v>125561</v>
      </c>
      <c r="M44" s="4">
        <v>134025</v>
      </c>
    </row>
    <row r="45" spans="1:13">
      <c r="A45" s="17" t="s">
        <v>130</v>
      </c>
      <c r="B45" s="4">
        <v>752</v>
      </c>
      <c r="C45" s="4">
        <v>1255</v>
      </c>
      <c r="D45" s="4">
        <v>30740</v>
      </c>
      <c r="E45" s="4">
        <v>41647</v>
      </c>
      <c r="F45" s="4">
        <v>42903</v>
      </c>
      <c r="G45" s="4">
        <v>44632</v>
      </c>
      <c r="H45" s="4">
        <v>50519</v>
      </c>
      <c r="I45" s="4">
        <v>82939</v>
      </c>
      <c r="J45" s="4">
        <v>99619</v>
      </c>
      <c r="K45" s="4">
        <v>131644</v>
      </c>
      <c r="L45" s="4">
        <v>141918</v>
      </c>
      <c r="M45" s="4">
        <v>142878</v>
      </c>
    </row>
    <row r="46" spans="1:13">
      <c r="A46" s="17" t="s">
        <v>131</v>
      </c>
      <c r="B46" s="4">
        <v>843</v>
      </c>
      <c r="C46" s="4">
        <v>1698</v>
      </c>
      <c r="D46" s="4">
        <v>40856</v>
      </c>
      <c r="E46" s="4">
        <v>42123</v>
      </c>
      <c r="F46" s="4">
        <v>43756</v>
      </c>
      <c r="G46" s="4">
        <v>45821</v>
      </c>
      <c r="H46" s="4">
        <v>62269</v>
      </c>
      <c r="I46" s="4">
        <v>85914</v>
      </c>
      <c r="J46" s="4">
        <v>107035</v>
      </c>
      <c r="K46" s="4">
        <v>123109</v>
      </c>
      <c r="L46" s="4">
        <v>128962</v>
      </c>
      <c r="M46" s="4">
        <v>133894</v>
      </c>
    </row>
    <row r="47" spans="1:13">
      <c r="A47" s="17" t="s">
        <v>132</v>
      </c>
      <c r="B47" s="19">
        <v>-28.96</v>
      </c>
      <c r="C47" s="19">
        <v>-25.73</v>
      </c>
      <c r="D47" s="19">
        <v>-1.24</v>
      </c>
      <c r="E47" s="19">
        <v>-0.62</v>
      </c>
      <c r="F47" s="19">
        <v>-0.19</v>
      </c>
      <c r="G47" s="19">
        <v>-0.49</v>
      </c>
      <c r="H47" s="19">
        <v>-1.34</v>
      </c>
      <c r="I47" s="19">
        <v>-0.54</v>
      </c>
      <c r="J47" s="19">
        <v>-0.12</v>
      </c>
      <c r="K47" s="19">
        <v>1.38</v>
      </c>
      <c r="L47" s="19">
        <v>1.07</v>
      </c>
      <c r="M47" s="19">
        <v>1.0900000000000001</v>
      </c>
    </row>
    <row r="48" spans="1:13">
      <c r="A48" s="17" t="s">
        <v>133</v>
      </c>
      <c r="B48" s="19">
        <v>-28.96</v>
      </c>
      <c r="C48" s="19">
        <v>-25.73</v>
      </c>
      <c r="D48" s="19">
        <v>-1.24</v>
      </c>
      <c r="E48" s="19">
        <v>-0.62</v>
      </c>
      <c r="F48" s="19">
        <v>-0.19</v>
      </c>
      <c r="G48" s="19">
        <v>-0.49</v>
      </c>
      <c r="H48" s="19">
        <v>-1.34</v>
      </c>
      <c r="I48" s="19">
        <v>-0.54</v>
      </c>
      <c r="J48" s="19">
        <v>-0.12</v>
      </c>
      <c r="K48" s="19">
        <v>1.23</v>
      </c>
      <c r="L48" s="19">
        <v>0.95</v>
      </c>
      <c r="M48" s="19">
        <v>1.02</v>
      </c>
    </row>
    <row r="49" spans="1:13">
      <c r="A49" s="17" t="s">
        <v>134</v>
      </c>
      <c r="B49" s="18" t="s">
        <v>29</v>
      </c>
      <c r="C49" s="4">
        <v>313</v>
      </c>
      <c r="D49" s="4">
        <v>384</v>
      </c>
      <c r="E49" s="4">
        <v>398</v>
      </c>
      <c r="F49" s="4">
        <v>539</v>
      </c>
      <c r="G49" s="4">
        <v>543</v>
      </c>
      <c r="H49" s="4">
        <v>430</v>
      </c>
      <c r="I49" s="4">
        <v>336</v>
      </c>
      <c r="J49" s="4">
        <v>427</v>
      </c>
      <c r="K49" s="4">
        <v>577</v>
      </c>
      <c r="L49" s="4">
        <v>850</v>
      </c>
      <c r="M49" s="4">
        <v>2260</v>
      </c>
    </row>
    <row r="50" spans="1:13">
      <c r="A50" s="17" t="s">
        <v>135</v>
      </c>
      <c r="B50" s="18" t="s">
        <v>29</v>
      </c>
      <c r="C50" s="4">
        <v>118</v>
      </c>
      <c r="D50" s="4">
        <v>80</v>
      </c>
      <c r="E50" s="4">
        <v>57</v>
      </c>
      <c r="F50" s="4">
        <v>44</v>
      </c>
      <c r="G50" s="4">
        <v>43</v>
      </c>
      <c r="H50" s="4">
        <v>38</v>
      </c>
      <c r="I50" s="4">
        <v>35</v>
      </c>
      <c r="J50" s="4">
        <v>26</v>
      </c>
      <c r="K50" s="4">
        <v>22</v>
      </c>
      <c r="L50" s="4">
        <v>19</v>
      </c>
      <c r="M50" s="4">
        <v>18</v>
      </c>
    </row>
    <row r="51" spans="1:13">
      <c r="A51" s="17" t="s">
        <v>136</v>
      </c>
      <c r="B51" s="18" t="s">
        <v>29</v>
      </c>
      <c r="C51" s="18" t="s">
        <v>29</v>
      </c>
      <c r="D51" s="18" t="s">
        <v>29</v>
      </c>
      <c r="E51" s="18" t="s">
        <v>29</v>
      </c>
      <c r="F51" s="18" t="s">
        <v>29</v>
      </c>
      <c r="G51" s="4">
        <v>-131</v>
      </c>
      <c r="H51" s="4">
        <v>-82</v>
      </c>
      <c r="I51" s="4">
        <v>-364</v>
      </c>
      <c r="J51" s="4">
        <v>1398</v>
      </c>
      <c r="K51" s="4">
        <v>-1665</v>
      </c>
      <c r="L51" s="4">
        <v>1357</v>
      </c>
      <c r="M51" s="4">
        <v>-334</v>
      </c>
    </row>
  </sheetData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7"/>
  <sheetViews>
    <sheetView topLeftCell="A37" workbookViewId="0">
      <selection activeCell="B45" sqref="B45:M45"/>
    </sheetView>
  </sheetViews>
  <sheetFormatPr defaultColWidth="8.796875" defaultRowHeight="12.75"/>
  <cols>
    <col min="1" max="1" width="49" customWidth="1"/>
    <col min="2" max="3" width="12.19921875" customWidth="1"/>
    <col min="4" max="4" width="13.19921875" customWidth="1"/>
    <col min="5" max="9" width="12.19921875" customWidth="1"/>
    <col min="10" max="11" width="10.59765625" customWidth="1"/>
    <col min="12" max="13" width="12.19921875" customWidth="1"/>
  </cols>
  <sheetData>
    <row r="1" spans="1:13">
      <c r="A1" s="11" t="s">
        <v>0</v>
      </c>
    </row>
    <row r="2" spans="1:13" ht="20.65">
      <c r="A2" s="12" t="s">
        <v>425</v>
      </c>
    </row>
    <row r="4" spans="1:13">
      <c r="A4" s="13" t="s">
        <v>2</v>
      </c>
    </row>
    <row r="5" spans="1:13" ht="13.15">
      <c r="A5" s="14" t="s">
        <v>3</v>
      </c>
    </row>
    <row r="6" spans="1:13" ht="13.15">
      <c r="A6" s="15" t="s">
        <v>4</v>
      </c>
      <c r="B6" s="16" t="s">
        <v>138</v>
      </c>
      <c r="C6" s="16" t="s">
        <v>139</v>
      </c>
      <c r="D6" s="16" t="s">
        <v>140</v>
      </c>
      <c r="E6" s="16" t="s">
        <v>141</v>
      </c>
      <c r="F6" s="16" t="s">
        <v>426</v>
      </c>
      <c r="G6" s="16" t="s">
        <v>143</v>
      </c>
      <c r="H6" s="16" t="s">
        <v>144</v>
      </c>
      <c r="I6" s="16" t="s">
        <v>145</v>
      </c>
      <c r="J6" s="16" t="s">
        <v>146</v>
      </c>
      <c r="K6" s="16" t="s">
        <v>147</v>
      </c>
      <c r="L6" s="16" t="s">
        <v>148</v>
      </c>
      <c r="M6" s="16" t="s">
        <v>149</v>
      </c>
    </row>
    <row r="7" spans="1:13" ht="13.15">
      <c r="A7" s="15" t="s">
        <v>17</v>
      </c>
      <c r="B7" s="16" t="s">
        <v>18</v>
      </c>
      <c r="C7" s="16" t="s">
        <v>18</v>
      </c>
      <c r="D7" s="16" t="s">
        <v>18</v>
      </c>
      <c r="E7" s="16" t="s">
        <v>18</v>
      </c>
      <c r="F7" s="16" t="s">
        <v>18</v>
      </c>
      <c r="G7" s="16" t="s">
        <v>18</v>
      </c>
      <c r="H7" s="16" t="s">
        <v>18</v>
      </c>
      <c r="I7" s="16" t="s">
        <v>18</v>
      </c>
      <c r="J7" s="16" t="s">
        <v>18</v>
      </c>
      <c r="K7" s="16" t="s">
        <v>18</v>
      </c>
      <c r="L7" s="16" t="s">
        <v>18</v>
      </c>
      <c r="M7" s="16" t="s">
        <v>18</v>
      </c>
    </row>
    <row r="8" spans="1:13" ht="13.15">
      <c r="A8" s="15" t="s">
        <v>19</v>
      </c>
      <c r="B8" s="16" t="s">
        <v>20</v>
      </c>
      <c r="C8" s="16" t="s">
        <v>20</v>
      </c>
      <c r="D8" s="16" t="s">
        <v>20</v>
      </c>
      <c r="E8" s="16" t="s">
        <v>20</v>
      </c>
      <c r="F8" s="16" t="s">
        <v>20</v>
      </c>
      <c r="G8" s="16" t="s">
        <v>20</v>
      </c>
      <c r="H8" s="16" t="s">
        <v>20</v>
      </c>
      <c r="I8" s="16" t="s">
        <v>20</v>
      </c>
      <c r="J8" s="16" t="s">
        <v>150</v>
      </c>
      <c r="K8" s="16" t="s">
        <v>150</v>
      </c>
      <c r="L8" s="16" t="s">
        <v>20</v>
      </c>
      <c r="M8" s="16" t="s">
        <v>20</v>
      </c>
    </row>
    <row r="9" spans="1:13" ht="13.15">
      <c r="A9" s="15" t="s">
        <v>23</v>
      </c>
      <c r="B9" s="16" t="s">
        <v>24</v>
      </c>
      <c r="C9" s="16" t="s">
        <v>24</v>
      </c>
      <c r="D9" s="16" t="s">
        <v>24</v>
      </c>
      <c r="E9" s="16" t="s">
        <v>24</v>
      </c>
      <c r="F9" s="16" t="s">
        <v>24</v>
      </c>
      <c r="G9" s="16" t="s">
        <v>24</v>
      </c>
      <c r="H9" s="16" t="s">
        <v>24</v>
      </c>
      <c r="I9" s="16" t="s">
        <v>24</v>
      </c>
      <c r="J9" s="16" t="s">
        <v>24</v>
      </c>
      <c r="K9" s="16" t="s">
        <v>24</v>
      </c>
      <c r="L9" s="16" t="s">
        <v>24</v>
      </c>
      <c r="M9" s="16" t="s">
        <v>24</v>
      </c>
    </row>
    <row r="10" spans="1:13" ht="13.15">
      <c r="A10" s="15" t="s">
        <v>25</v>
      </c>
      <c r="B10" s="16" t="s">
        <v>26</v>
      </c>
      <c r="C10" s="16" t="s">
        <v>26</v>
      </c>
      <c r="D10" s="16" t="s">
        <v>26</v>
      </c>
      <c r="E10" s="16" t="s">
        <v>26</v>
      </c>
      <c r="F10" s="16" t="s">
        <v>26</v>
      </c>
      <c r="G10" s="16" t="s">
        <v>26</v>
      </c>
      <c r="H10" s="16" t="s">
        <v>26</v>
      </c>
      <c r="I10" s="16" t="s">
        <v>26</v>
      </c>
      <c r="J10" s="16" t="s">
        <v>26</v>
      </c>
      <c r="K10" s="16" t="s">
        <v>26</v>
      </c>
      <c r="L10" s="16" t="s">
        <v>26</v>
      </c>
      <c r="M10" s="16" t="s">
        <v>26</v>
      </c>
    </row>
    <row r="11" spans="1:13">
      <c r="A11" s="17" t="s">
        <v>151</v>
      </c>
      <c r="B11" s="4">
        <v>2913000</v>
      </c>
      <c r="C11" s="4">
        <v>2160000</v>
      </c>
      <c r="D11" s="4">
        <v>2459000</v>
      </c>
      <c r="E11" s="4">
        <v>2880000</v>
      </c>
      <c r="F11" s="4">
        <v>4150000</v>
      </c>
      <c r="G11" s="4">
        <v>2287000</v>
      </c>
      <c r="H11" s="4">
        <v>4140000</v>
      </c>
      <c r="I11" s="4">
        <v>5109000</v>
      </c>
      <c r="J11" s="4">
        <v>6506000</v>
      </c>
      <c r="K11" s="4">
        <v>7152000</v>
      </c>
      <c r="L11" s="4">
        <v>7624000</v>
      </c>
      <c r="M11" s="4">
        <v>7763000</v>
      </c>
    </row>
    <row r="12" spans="1:13">
      <c r="A12" s="17" t="s">
        <v>152</v>
      </c>
      <c r="B12" s="18" t="s">
        <v>29</v>
      </c>
      <c r="C12" s="18" t="s">
        <v>29</v>
      </c>
      <c r="D12" s="4">
        <v>100000</v>
      </c>
      <c r="E12" s="4">
        <v>221000</v>
      </c>
      <c r="F12" s="4">
        <v>384000</v>
      </c>
      <c r="G12" s="4">
        <v>1234000</v>
      </c>
      <c r="H12" s="4">
        <v>258000</v>
      </c>
      <c r="I12" s="4">
        <v>319000</v>
      </c>
      <c r="J12" s="4">
        <v>296000</v>
      </c>
      <c r="K12" s="4">
        <v>803000</v>
      </c>
      <c r="L12" s="4">
        <v>518000</v>
      </c>
      <c r="M12" s="4">
        <v>870000</v>
      </c>
    </row>
    <row r="13" spans="1:13">
      <c r="A13" s="17" t="s">
        <v>153</v>
      </c>
      <c r="B13" s="4">
        <v>1242000</v>
      </c>
      <c r="C13" s="4">
        <v>1108000</v>
      </c>
      <c r="D13" s="4">
        <v>938000</v>
      </c>
      <c r="E13" s="4">
        <v>2074000</v>
      </c>
      <c r="F13" s="4">
        <v>2527000</v>
      </c>
      <c r="G13" s="18" t="s">
        <v>29</v>
      </c>
      <c r="H13" s="18" t="s">
        <v>29</v>
      </c>
      <c r="I13" s="18" t="s">
        <v>29</v>
      </c>
      <c r="J13" s="18" t="s">
        <v>29</v>
      </c>
      <c r="K13" s="18" t="s">
        <v>29</v>
      </c>
      <c r="L13" s="18" t="s">
        <v>29</v>
      </c>
      <c r="M13" s="18" t="s">
        <v>29</v>
      </c>
    </row>
    <row r="14" spans="1:13">
      <c r="A14" s="17" t="s">
        <v>154</v>
      </c>
      <c r="B14" s="4">
        <v>4000</v>
      </c>
      <c r="C14" s="4">
        <v>3000</v>
      </c>
      <c r="D14" s="4">
        <v>5000</v>
      </c>
      <c r="E14" s="4">
        <v>5000</v>
      </c>
      <c r="F14" s="4">
        <v>3000</v>
      </c>
      <c r="G14" s="18" t="s">
        <v>29</v>
      </c>
      <c r="H14" s="18" t="s">
        <v>29</v>
      </c>
      <c r="I14" s="18" t="s">
        <v>29</v>
      </c>
      <c r="J14" s="18" t="s">
        <v>29</v>
      </c>
      <c r="K14" s="18" t="s">
        <v>29</v>
      </c>
      <c r="L14" s="18" t="s">
        <v>29</v>
      </c>
      <c r="M14" s="18" t="s">
        <v>29</v>
      </c>
    </row>
    <row r="15" spans="1:13">
      <c r="A15" s="17" t="s">
        <v>155</v>
      </c>
      <c r="B15" s="4">
        <v>1238000</v>
      </c>
      <c r="C15" s="4">
        <v>1105000</v>
      </c>
      <c r="D15" s="4">
        <v>933000</v>
      </c>
      <c r="E15" s="4">
        <v>2069000</v>
      </c>
      <c r="F15" s="4">
        <v>2524000</v>
      </c>
      <c r="G15" s="4">
        <v>2188000</v>
      </c>
      <c r="H15" s="4">
        <v>1765000</v>
      </c>
      <c r="I15" s="4">
        <v>3490000</v>
      </c>
      <c r="J15" s="4">
        <v>5056000</v>
      </c>
      <c r="K15" s="4">
        <v>2778000</v>
      </c>
      <c r="L15" s="4">
        <v>3494000</v>
      </c>
      <c r="M15" s="4">
        <v>4920000</v>
      </c>
    </row>
    <row r="16" spans="1:13">
      <c r="A16" s="17" t="s">
        <v>156</v>
      </c>
      <c r="B16" s="18" t="s">
        <v>29</v>
      </c>
      <c r="C16" s="18" t="s">
        <v>29</v>
      </c>
      <c r="D16" s="18" t="s">
        <v>29</v>
      </c>
      <c r="E16" s="18" t="s">
        <v>29</v>
      </c>
      <c r="F16" s="18" t="s">
        <v>29</v>
      </c>
      <c r="G16" s="18" t="s">
        <v>29</v>
      </c>
      <c r="H16" s="18" t="s">
        <v>29</v>
      </c>
      <c r="I16" s="18" t="s">
        <v>29</v>
      </c>
      <c r="J16" s="4">
        <v>161000</v>
      </c>
      <c r="K16" s="4">
        <v>242000</v>
      </c>
      <c r="L16" s="4">
        <v>232000</v>
      </c>
      <c r="M16" s="4">
        <v>264000</v>
      </c>
    </row>
    <row r="17" spans="1:13">
      <c r="A17" s="17" t="s">
        <v>157</v>
      </c>
      <c r="B17" s="4">
        <v>115000</v>
      </c>
      <c r="C17" s="4">
        <v>137000</v>
      </c>
      <c r="D17" s="4">
        <v>80000</v>
      </c>
      <c r="E17" s="4">
        <v>74000</v>
      </c>
      <c r="F17" s="4">
        <v>104000</v>
      </c>
      <c r="G17" s="4">
        <v>116000</v>
      </c>
      <c r="H17" s="4">
        <v>119000</v>
      </c>
      <c r="I17" s="4">
        <v>100000</v>
      </c>
      <c r="J17" s="18" t="s">
        <v>29</v>
      </c>
      <c r="K17" s="18" t="s">
        <v>29</v>
      </c>
      <c r="L17" s="18" t="s">
        <v>29</v>
      </c>
      <c r="M17" s="18" t="s">
        <v>29</v>
      </c>
    </row>
    <row r="18" spans="1:13">
      <c r="A18" s="17" t="s">
        <v>158</v>
      </c>
      <c r="B18" s="4">
        <v>64000</v>
      </c>
      <c r="C18" s="4">
        <v>72000</v>
      </c>
      <c r="D18" s="4">
        <v>63000</v>
      </c>
      <c r="E18" s="4">
        <v>8000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>
      <c r="A19" s="17" t="s">
        <v>159</v>
      </c>
      <c r="B19" s="4">
        <v>114000</v>
      </c>
      <c r="C19" s="4">
        <v>183000</v>
      </c>
      <c r="D19" s="4">
        <v>213000</v>
      </c>
      <c r="E19" s="4">
        <v>178000</v>
      </c>
      <c r="F19" s="4">
        <v>278000</v>
      </c>
      <c r="G19" s="4">
        <v>203000</v>
      </c>
      <c r="H19" s="4">
        <v>184000</v>
      </c>
      <c r="I19" s="4">
        <v>169000</v>
      </c>
      <c r="J19" s="4">
        <v>261000</v>
      </c>
      <c r="K19" s="4">
        <v>175000</v>
      </c>
      <c r="L19" s="4">
        <v>186000</v>
      </c>
      <c r="M19" s="4">
        <v>127000</v>
      </c>
    </row>
    <row r="20" spans="1:13">
      <c r="A20" s="17" t="s">
        <v>160</v>
      </c>
      <c r="B20" s="4">
        <v>1531000</v>
      </c>
      <c r="C20" s="4">
        <v>1497000</v>
      </c>
      <c r="D20" s="4">
        <v>1289000</v>
      </c>
      <c r="E20" s="4">
        <v>2329000</v>
      </c>
      <c r="F20" s="4">
        <v>2906000</v>
      </c>
      <c r="G20" s="4">
        <v>2507000</v>
      </c>
      <c r="H20" s="4">
        <v>2068000</v>
      </c>
      <c r="I20" s="4">
        <v>3759000</v>
      </c>
      <c r="J20" s="4">
        <v>5478000</v>
      </c>
      <c r="K20" s="4">
        <v>3195000</v>
      </c>
      <c r="L20" s="4">
        <v>3912000</v>
      </c>
      <c r="M20" s="4">
        <v>5311000</v>
      </c>
    </row>
    <row r="21" spans="1:13">
      <c r="A21" s="17" t="s">
        <v>35</v>
      </c>
      <c r="B21" s="4">
        <v>623000</v>
      </c>
      <c r="C21" s="4">
        <v>596000</v>
      </c>
      <c r="D21" s="4">
        <v>512000</v>
      </c>
      <c r="E21" s="4">
        <v>796000</v>
      </c>
      <c r="F21" s="4">
        <v>898000</v>
      </c>
      <c r="G21" s="4">
        <v>785000</v>
      </c>
      <c r="H21" s="4">
        <v>899000</v>
      </c>
      <c r="I21" s="4">
        <v>856000</v>
      </c>
      <c r="J21" s="4">
        <v>815000</v>
      </c>
      <c r="K21" s="4">
        <v>757000</v>
      </c>
      <c r="L21" s="4">
        <v>1001000</v>
      </c>
      <c r="M21" s="4">
        <v>513000</v>
      </c>
    </row>
    <row r="22" spans="1:13">
      <c r="A22" s="17" t="s">
        <v>161</v>
      </c>
      <c r="B22" s="4">
        <v>1031000</v>
      </c>
      <c r="C22" s="4">
        <v>1342000</v>
      </c>
      <c r="D22" s="4">
        <v>1148000</v>
      </c>
      <c r="E22" s="4">
        <v>1719000</v>
      </c>
      <c r="F22" s="4">
        <v>1372000</v>
      </c>
      <c r="G22" s="4">
        <v>1315000</v>
      </c>
      <c r="H22" s="4">
        <v>1761000</v>
      </c>
      <c r="I22" s="4">
        <v>1968000</v>
      </c>
      <c r="J22" s="4">
        <v>2357000</v>
      </c>
      <c r="K22" s="4">
        <v>3825000</v>
      </c>
      <c r="L22" s="4">
        <v>3854000</v>
      </c>
      <c r="M22" s="4">
        <v>3469000</v>
      </c>
    </row>
    <row r="23" spans="1:13">
      <c r="A23" s="17" t="s">
        <v>162</v>
      </c>
      <c r="B23" s="4">
        <v>116000</v>
      </c>
      <c r="C23" s="4">
        <v>142000</v>
      </c>
      <c r="D23" s="4">
        <v>152000</v>
      </c>
      <c r="E23" s="4">
        <v>134000</v>
      </c>
      <c r="F23" s="4">
        <v>185000</v>
      </c>
      <c r="G23" s="4">
        <v>240000</v>
      </c>
      <c r="H23" s="4">
        <v>229000</v>
      </c>
      <c r="I23" s="4">
        <v>299000</v>
      </c>
      <c r="J23" s="4">
        <v>423000</v>
      </c>
      <c r="K23" s="4">
        <v>536000</v>
      </c>
      <c r="L23" s="4">
        <v>752000</v>
      </c>
      <c r="M23" s="4">
        <v>505000</v>
      </c>
    </row>
    <row r="24" spans="1:13">
      <c r="A24" s="17" t="s">
        <v>163</v>
      </c>
      <c r="B24" s="4">
        <v>1770000</v>
      </c>
      <c r="C24" s="4">
        <v>2080000</v>
      </c>
      <c r="D24" s="4">
        <v>1812000</v>
      </c>
      <c r="E24" s="4">
        <v>2649000</v>
      </c>
      <c r="F24" s="4">
        <v>2455000</v>
      </c>
      <c r="G24" s="4">
        <v>2340000</v>
      </c>
      <c r="H24" s="4">
        <v>2889000</v>
      </c>
      <c r="I24" s="4">
        <v>3123000</v>
      </c>
      <c r="J24" s="4">
        <v>3595000</v>
      </c>
      <c r="K24" s="4">
        <v>5118000</v>
      </c>
      <c r="L24" s="4">
        <v>5607000</v>
      </c>
      <c r="M24" s="4">
        <v>4487000</v>
      </c>
    </row>
    <row r="25" spans="1:13">
      <c r="A25" s="17" t="s">
        <v>164</v>
      </c>
      <c r="B25" s="18" t="s">
        <v>29</v>
      </c>
      <c r="C25" s="18" t="s">
        <v>29</v>
      </c>
      <c r="D25" s="18" t="s">
        <v>29</v>
      </c>
      <c r="E25" s="18" t="s">
        <v>29</v>
      </c>
      <c r="F25" s="18" t="s">
        <v>29</v>
      </c>
      <c r="G25" s="18" t="s">
        <v>29</v>
      </c>
      <c r="H25" s="18" t="s">
        <v>29</v>
      </c>
      <c r="I25" s="18" t="s">
        <v>29</v>
      </c>
      <c r="J25" s="18" t="s">
        <v>29</v>
      </c>
      <c r="K25" s="18" t="s">
        <v>29</v>
      </c>
      <c r="L25" s="18" t="s">
        <v>29</v>
      </c>
      <c r="M25" s="4">
        <v>974000</v>
      </c>
    </row>
    <row r="26" spans="1:13">
      <c r="A26" s="17" t="s">
        <v>30</v>
      </c>
      <c r="B26" s="18" t="s">
        <v>29</v>
      </c>
      <c r="C26" s="18" t="s">
        <v>29</v>
      </c>
      <c r="D26" s="18" t="s">
        <v>29</v>
      </c>
      <c r="E26" s="4">
        <v>556000</v>
      </c>
      <c r="F26" s="18" t="s">
        <v>29</v>
      </c>
      <c r="G26" s="18" t="s">
        <v>29</v>
      </c>
      <c r="H26" s="18" t="s">
        <v>29</v>
      </c>
      <c r="I26" s="18" t="s">
        <v>29</v>
      </c>
      <c r="J26" s="18" t="s">
        <v>29</v>
      </c>
      <c r="K26" s="18" t="s">
        <v>29</v>
      </c>
      <c r="L26" s="18" t="s">
        <v>29</v>
      </c>
      <c r="M26" s="18" t="s">
        <v>29</v>
      </c>
    </row>
    <row r="27" spans="1:13">
      <c r="A27" s="17" t="s">
        <v>165</v>
      </c>
      <c r="B27" s="4">
        <v>119000</v>
      </c>
      <c r="C27" s="4">
        <v>95000</v>
      </c>
      <c r="D27" s="4">
        <v>98000</v>
      </c>
      <c r="E27" s="4">
        <v>276000</v>
      </c>
      <c r="F27" s="4">
        <v>350000</v>
      </c>
      <c r="G27" s="4">
        <v>228000</v>
      </c>
      <c r="H27" s="4">
        <v>140000</v>
      </c>
      <c r="I27" s="4">
        <v>147000</v>
      </c>
      <c r="J27" s="4">
        <v>164000</v>
      </c>
      <c r="K27" s="4">
        <v>235000</v>
      </c>
      <c r="L27" s="4">
        <v>304000</v>
      </c>
      <c r="M27" s="4">
        <v>502000</v>
      </c>
    </row>
    <row r="28" spans="1:13">
      <c r="A28" s="22" t="s">
        <v>38</v>
      </c>
      <c r="B28" s="23">
        <v>6333000</v>
      </c>
      <c r="C28" s="23">
        <v>5832000</v>
      </c>
      <c r="D28" s="23">
        <v>5758000</v>
      </c>
      <c r="E28" s="23">
        <v>8911000</v>
      </c>
      <c r="F28" s="23">
        <v>10245000</v>
      </c>
      <c r="G28" s="23">
        <v>8596000</v>
      </c>
      <c r="H28" s="23">
        <v>9495000</v>
      </c>
      <c r="I28" s="23">
        <v>12457000</v>
      </c>
      <c r="J28" s="23">
        <v>16039000</v>
      </c>
      <c r="K28" s="23">
        <v>16503000</v>
      </c>
      <c r="L28" s="23">
        <v>17965000</v>
      </c>
      <c r="M28" s="23">
        <v>19907000</v>
      </c>
    </row>
    <row r="29" spans="1:13">
      <c r="A29" s="17" t="s">
        <v>166</v>
      </c>
      <c r="B29" s="18" t="s">
        <v>29</v>
      </c>
      <c r="C29" s="18" t="s">
        <v>29</v>
      </c>
      <c r="D29" s="4">
        <v>374000</v>
      </c>
      <c r="E29" s="4">
        <v>499000</v>
      </c>
      <c r="F29" s="4">
        <v>819000</v>
      </c>
      <c r="G29" s="4">
        <v>2113000</v>
      </c>
      <c r="H29" s="4">
        <v>414000</v>
      </c>
      <c r="I29" s="4">
        <v>617000</v>
      </c>
      <c r="J29" s="4">
        <v>473000</v>
      </c>
      <c r="K29" s="4">
        <v>1164000</v>
      </c>
      <c r="L29" s="4">
        <v>1048000</v>
      </c>
      <c r="M29" s="4">
        <v>1765000</v>
      </c>
    </row>
    <row r="30" spans="1:13">
      <c r="A30" s="17" t="s">
        <v>44</v>
      </c>
      <c r="B30" s="4">
        <v>95000</v>
      </c>
      <c r="C30" s="4">
        <v>92000</v>
      </c>
      <c r="D30" s="4">
        <v>92000</v>
      </c>
      <c r="E30" s="4">
        <v>86000</v>
      </c>
      <c r="F30" s="4">
        <v>86000</v>
      </c>
      <c r="G30" s="4">
        <v>88000</v>
      </c>
      <c r="H30" s="4">
        <v>145000</v>
      </c>
      <c r="I30" s="4">
        <v>345000</v>
      </c>
      <c r="J30" s="4">
        <v>345000</v>
      </c>
      <c r="K30" s="4">
        <v>352000</v>
      </c>
      <c r="L30" s="4">
        <v>352000</v>
      </c>
      <c r="M30" s="4">
        <v>280000</v>
      </c>
    </row>
    <row r="31" spans="1:13">
      <c r="A31" s="17" t="s">
        <v>167</v>
      </c>
      <c r="B31" s="4">
        <v>4394000</v>
      </c>
      <c r="C31" s="4">
        <v>4481000</v>
      </c>
      <c r="D31" s="4">
        <v>4714000</v>
      </c>
      <c r="E31" s="4">
        <v>4835000</v>
      </c>
      <c r="F31" s="4">
        <v>5093000</v>
      </c>
      <c r="G31" s="4">
        <v>5358000</v>
      </c>
      <c r="H31" s="4">
        <v>6653000</v>
      </c>
      <c r="I31" s="4">
        <v>7958000</v>
      </c>
      <c r="J31" s="4">
        <v>8680000</v>
      </c>
      <c r="K31" s="4">
        <v>10931000</v>
      </c>
      <c r="L31" s="4">
        <v>13981000</v>
      </c>
      <c r="M31" s="4">
        <v>14776000</v>
      </c>
    </row>
    <row r="32" spans="1:13">
      <c r="A32" s="17" t="s">
        <v>168</v>
      </c>
      <c r="B32" s="4">
        <v>12970000</v>
      </c>
      <c r="C32" s="4">
        <v>14735000</v>
      </c>
      <c r="D32" s="4">
        <v>15653000</v>
      </c>
      <c r="E32" s="4">
        <v>15600000</v>
      </c>
      <c r="F32" s="4">
        <v>17781000</v>
      </c>
      <c r="G32" s="4">
        <v>21020000</v>
      </c>
      <c r="H32" s="4">
        <v>25910000</v>
      </c>
      <c r="I32" s="4">
        <v>32187000</v>
      </c>
      <c r="J32" s="4">
        <v>38249000</v>
      </c>
      <c r="K32" s="4">
        <v>44051000</v>
      </c>
      <c r="L32" s="4">
        <v>48525000</v>
      </c>
      <c r="M32" s="4">
        <v>51902000</v>
      </c>
    </row>
    <row r="33" spans="1:13">
      <c r="A33" s="17" t="s">
        <v>169</v>
      </c>
      <c r="B33" s="4">
        <v>73000</v>
      </c>
      <c r="C33" s="4">
        <v>155000</v>
      </c>
      <c r="D33" s="4">
        <v>43000</v>
      </c>
      <c r="E33" s="4">
        <v>84000</v>
      </c>
      <c r="F33" s="4">
        <v>114000</v>
      </c>
      <c r="G33" s="4">
        <v>436000</v>
      </c>
      <c r="H33" s="4">
        <v>475000</v>
      </c>
      <c r="I33" s="4">
        <v>499000</v>
      </c>
      <c r="J33" s="4">
        <v>1162000</v>
      </c>
      <c r="K33" s="4">
        <v>1700000</v>
      </c>
      <c r="L33" s="4">
        <v>1600000</v>
      </c>
      <c r="M33" s="4">
        <v>1517000</v>
      </c>
    </row>
    <row r="34" spans="1:13">
      <c r="A34" s="17" t="s">
        <v>170</v>
      </c>
      <c r="B34" s="4">
        <v>281000</v>
      </c>
      <c r="C34" s="4">
        <v>293000</v>
      </c>
      <c r="D34" s="4">
        <v>323000</v>
      </c>
      <c r="E34" s="4">
        <v>315000</v>
      </c>
      <c r="F34" s="4">
        <v>358000</v>
      </c>
      <c r="G34" s="4">
        <v>373000</v>
      </c>
      <c r="H34" s="4">
        <v>422000</v>
      </c>
      <c r="I34" s="4">
        <v>544000</v>
      </c>
      <c r="J34" s="4">
        <v>655000</v>
      </c>
      <c r="K34" s="4">
        <v>790000</v>
      </c>
      <c r="L34" s="4">
        <v>873000</v>
      </c>
      <c r="M34" s="4">
        <v>987000</v>
      </c>
    </row>
    <row r="35" spans="1:13">
      <c r="A35" s="17" t="s">
        <v>171</v>
      </c>
      <c r="B35" s="4">
        <v>17813000</v>
      </c>
      <c r="C35" s="4">
        <v>19756000</v>
      </c>
      <c r="D35" s="4">
        <v>20825000</v>
      </c>
      <c r="E35" s="4">
        <v>20920000</v>
      </c>
      <c r="F35" s="4">
        <v>23432000</v>
      </c>
      <c r="G35" s="4">
        <v>27275000</v>
      </c>
      <c r="H35" s="4">
        <v>33605000</v>
      </c>
      <c r="I35" s="4">
        <v>41533000</v>
      </c>
      <c r="J35" s="4">
        <v>49091000</v>
      </c>
      <c r="K35" s="4">
        <v>57824000</v>
      </c>
      <c r="L35" s="4">
        <v>65331000</v>
      </c>
      <c r="M35" s="4">
        <v>69462000</v>
      </c>
    </row>
    <row r="36" spans="1:13">
      <c r="A36" s="17" t="s">
        <v>172</v>
      </c>
      <c r="B36" s="4">
        <v>11212000</v>
      </c>
      <c r="C36" s="4">
        <v>12201000</v>
      </c>
      <c r="D36" s="4">
        <v>13722000</v>
      </c>
      <c r="E36" s="4">
        <v>13294000</v>
      </c>
      <c r="F36" s="4">
        <v>14750000</v>
      </c>
      <c r="G36" s="4">
        <v>16721000</v>
      </c>
      <c r="H36" s="4">
        <v>18919000</v>
      </c>
      <c r="I36" s="4">
        <v>22102000</v>
      </c>
      <c r="J36" s="4">
        <v>25419000</v>
      </c>
      <c r="K36" s="4">
        <v>29584000</v>
      </c>
      <c r="L36" s="4">
        <v>34300000</v>
      </c>
      <c r="M36" s="4">
        <v>36249000</v>
      </c>
    </row>
    <row r="37" spans="1:13">
      <c r="A37" s="17" t="s">
        <v>173</v>
      </c>
      <c r="B37" s="4">
        <v>6601000</v>
      </c>
      <c r="C37" s="4">
        <v>7555000</v>
      </c>
      <c r="D37" s="4">
        <v>7103000</v>
      </c>
      <c r="E37" s="4">
        <v>7626000</v>
      </c>
      <c r="F37" s="4">
        <v>8682000</v>
      </c>
      <c r="G37" s="4">
        <v>10554000</v>
      </c>
      <c r="H37" s="4">
        <v>14686000</v>
      </c>
      <c r="I37" s="4">
        <v>19431000</v>
      </c>
      <c r="J37" s="4">
        <v>23672000</v>
      </c>
      <c r="K37" s="4">
        <v>28240000</v>
      </c>
      <c r="L37" s="4">
        <v>31031000</v>
      </c>
      <c r="M37" s="4">
        <v>33213000</v>
      </c>
    </row>
    <row r="38" spans="1:13">
      <c r="A38" s="17" t="s">
        <v>174</v>
      </c>
      <c r="B38" s="18" t="s">
        <v>29</v>
      </c>
      <c r="C38" s="18" t="s">
        <v>29</v>
      </c>
      <c r="D38" s="18" t="s">
        <v>29</v>
      </c>
      <c r="E38" s="18" t="s">
        <v>29</v>
      </c>
      <c r="F38" s="18" t="s">
        <v>29</v>
      </c>
      <c r="G38" s="18" t="s">
        <v>29</v>
      </c>
      <c r="H38" s="18" t="s">
        <v>29</v>
      </c>
      <c r="I38" s="18" t="s">
        <v>29</v>
      </c>
      <c r="J38" s="18" t="s">
        <v>29</v>
      </c>
      <c r="K38" s="18" t="s">
        <v>29</v>
      </c>
      <c r="L38" s="4">
        <v>584000</v>
      </c>
      <c r="M38" s="4">
        <v>551000</v>
      </c>
    </row>
    <row r="39" spans="1:13">
      <c r="A39" s="17" t="s">
        <v>175</v>
      </c>
      <c r="B39" s="4">
        <v>582000</v>
      </c>
      <c r="C39" s="4">
        <v>483000</v>
      </c>
      <c r="D39" s="4">
        <v>389000</v>
      </c>
      <c r="E39" s="4">
        <v>396000</v>
      </c>
      <c r="F39" s="4">
        <v>971000</v>
      </c>
      <c r="G39" s="4">
        <v>1379000</v>
      </c>
      <c r="H39" s="4">
        <v>1364000</v>
      </c>
      <c r="I39" s="4">
        <v>16000</v>
      </c>
      <c r="J39" s="18" t="s">
        <v>29</v>
      </c>
      <c r="K39" s="18" t="s">
        <v>29</v>
      </c>
      <c r="L39" s="18" t="s">
        <v>29</v>
      </c>
      <c r="M39" s="18" t="s">
        <v>29</v>
      </c>
    </row>
    <row r="40" spans="1:13">
      <c r="A40" s="17" t="s">
        <v>176</v>
      </c>
      <c r="B40" s="4">
        <v>323000</v>
      </c>
      <c r="C40" s="4">
        <v>414000</v>
      </c>
      <c r="D40" s="4">
        <v>371000</v>
      </c>
      <c r="E40" s="4">
        <v>386000</v>
      </c>
      <c r="F40" s="4">
        <v>468000</v>
      </c>
      <c r="G40" s="4">
        <v>449000</v>
      </c>
      <c r="H40" s="4">
        <v>464000</v>
      </c>
      <c r="I40" s="4">
        <v>387000</v>
      </c>
      <c r="J40" s="4">
        <v>331000</v>
      </c>
      <c r="K40" s="4">
        <v>340000</v>
      </c>
      <c r="L40" s="4">
        <v>334000</v>
      </c>
      <c r="M40" s="4">
        <v>349000</v>
      </c>
    </row>
    <row r="41" spans="1:13">
      <c r="A41" s="17" t="s">
        <v>177</v>
      </c>
      <c r="B41" s="18" t="s">
        <v>29</v>
      </c>
      <c r="C41" s="18" t="s">
        <v>29</v>
      </c>
      <c r="D41" s="18" t="s">
        <v>29</v>
      </c>
      <c r="E41" s="4">
        <v>861000</v>
      </c>
      <c r="F41" s="4">
        <v>816000</v>
      </c>
      <c r="G41" s="4">
        <v>597000</v>
      </c>
      <c r="H41" s="4">
        <v>657000</v>
      </c>
      <c r="I41" s="4">
        <v>766000</v>
      </c>
      <c r="J41" s="4">
        <v>1022000</v>
      </c>
      <c r="K41" s="4">
        <v>837000</v>
      </c>
      <c r="L41" s="4">
        <v>707000</v>
      </c>
      <c r="M41" s="4">
        <v>782000</v>
      </c>
    </row>
    <row r="42" spans="1:13">
      <c r="A42" s="17" t="s">
        <v>30</v>
      </c>
      <c r="B42" s="4">
        <v>335000</v>
      </c>
      <c r="C42" s="4">
        <v>8000</v>
      </c>
      <c r="D42" s="18" t="s">
        <v>29</v>
      </c>
      <c r="E42" s="18" t="s">
        <v>29</v>
      </c>
      <c r="F42" s="18" t="s">
        <v>29</v>
      </c>
      <c r="G42" s="18" t="s">
        <v>29</v>
      </c>
      <c r="H42" s="18" t="s">
        <v>29</v>
      </c>
      <c r="I42" s="18" t="s">
        <v>29</v>
      </c>
      <c r="J42" s="18" t="s">
        <v>29</v>
      </c>
      <c r="K42" s="18" t="s">
        <v>29</v>
      </c>
      <c r="L42" s="18" t="s">
        <v>29</v>
      </c>
      <c r="M42" s="18" t="s">
        <v>29</v>
      </c>
    </row>
    <row r="43" spans="1:13">
      <c r="A43" s="17" t="s">
        <v>53</v>
      </c>
      <c r="B43" s="18" t="s">
        <v>29</v>
      </c>
      <c r="C43" s="18" t="s">
        <v>29</v>
      </c>
      <c r="D43" s="18" t="s">
        <v>29</v>
      </c>
      <c r="E43" s="18" t="s">
        <v>29</v>
      </c>
      <c r="F43" s="18" t="s">
        <v>29</v>
      </c>
      <c r="G43" s="18" t="s">
        <v>29</v>
      </c>
      <c r="H43" s="18" t="s">
        <v>29</v>
      </c>
      <c r="I43" s="4">
        <v>1228000</v>
      </c>
      <c r="J43" s="4">
        <v>1228000</v>
      </c>
      <c r="K43" s="4">
        <v>1228000</v>
      </c>
      <c r="L43" s="4">
        <v>1228000</v>
      </c>
      <c r="M43" s="4">
        <v>1228000</v>
      </c>
    </row>
    <row r="44" spans="1:13">
      <c r="A44" s="17" t="s">
        <v>178</v>
      </c>
      <c r="B44" s="4">
        <v>519000</v>
      </c>
      <c r="C44" s="4">
        <v>460000</v>
      </c>
      <c r="D44" s="4">
        <v>333000</v>
      </c>
      <c r="E44" s="4">
        <v>439000</v>
      </c>
      <c r="F44" s="4">
        <v>497000</v>
      </c>
      <c r="G44" s="4">
        <v>455000</v>
      </c>
      <c r="H44" s="4">
        <v>460000</v>
      </c>
      <c r="I44" s="4">
        <v>434000</v>
      </c>
      <c r="J44" s="4">
        <v>611000</v>
      </c>
      <c r="K44" s="4">
        <v>575000</v>
      </c>
      <c r="L44" s="4">
        <v>781000</v>
      </c>
      <c r="M44" s="4">
        <v>1054000</v>
      </c>
    </row>
    <row r="45" spans="1:13">
      <c r="A45" s="22" t="s">
        <v>56</v>
      </c>
      <c r="B45" s="23">
        <v>14693000</v>
      </c>
      <c r="C45" s="23">
        <v>14752000</v>
      </c>
      <c r="D45" s="23">
        <v>14328000</v>
      </c>
      <c r="E45" s="23">
        <v>19118000</v>
      </c>
      <c r="F45" s="23">
        <v>22498000</v>
      </c>
      <c r="G45" s="23">
        <v>24143000</v>
      </c>
      <c r="H45" s="23">
        <v>27540000</v>
      </c>
      <c r="I45" s="23">
        <v>35336000</v>
      </c>
      <c r="J45" s="23">
        <v>43376000</v>
      </c>
      <c r="K45" s="23">
        <v>48887000</v>
      </c>
      <c r="L45" s="23">
        <v>53678000</v>
      </c>
      <c r="M45" s="23">
        <v>58849000</v>
      </c>
    </row>
    <row r="46" spans="1:13">
      <c r="A46" s="17" t="s">
        <v>57</v>
      </c>
      <c r="B46" s="4">
        <v>799000</v>
      </c>
      <c r="C46" s="4">
        <v>1187000</v>
      </c>
      <c r="D46" s="4">
        <v>818000</v>
      </c>
      <c r="E46" s="4">
        <v>1048000</v>
      </c>
      <c r="F46" s="4">
        <v>1119000</v>
      </c>
      <c r="G46" s="4">
        <v>1020000</v>
      </c>
      <c r="H46" s="4">
        <v>1186000</v>
      </c>
      <c r="I46" s="4">
        <v>1333000</v>
      </c>
      <c r="J46" s="4">
        <v>1692000</v>
      </c>
      <c r="K46" s="4">
        <v>1677000</v>
      </c>
      <c r="L46" s="4">
        <v>2191000</v>
      </c>
      <c r="M46" s="4">
        <v>1744000</v>
      </c>
    </row>
    <row r="47" spans="1:13">
      <c r="A47" s="17" t="s">
        <v>173</v>
      </c>
      <c r="B47" s="18" t="s">
        <v>29</v>
      </c>
      <c r="C47" s="18" t="s">
        <v>29</v>
      </c>
      <c r="D47" s="18" t="s">
        <v>29</v>
      </c>
      <c r="E47" s="18" t="s">
        <v>29</v>
      </c>
      <c r="F47" s="18" t="s">
        <v>29</v>
      </c>
      <c r="G47" s="4">
        <v>577000</v>
      </c>
      <c r="H47" s="4">
        <v>1649000</v>
      </c>
      <c r="I47" s="4">
        <v>1018000</v>
      </c>
      <c r="J47" s="4">
        <v>1238000</v>
      </c>
      <c r="K47" s="4">
        <v>1782000</v>
      </c>
      <c r="L47" s="4">
        <v>2374000</v>
      </c>
      <c r="M47" s="4">
        <v>1887000</v>
      </c>
    </row>
    <row r="48" spans="1:13">
      <c r="A48" s="17" t="s">
        <v>179</v>
      </c>
      <c r="B48" s="4">
        <v>346000</v>
      </c>
      <c r="C48" s="4">
        <v>304000</v>
      </c>
      <c r="D48" s="4">
        <v>290000</v>
      </c>
      <c r="E48" s="4">
        <v>267000</v>
      </c>
      <c r="F48" s="4">
        <v>456000</v>
      </c>
      <c r="G48" s="4">
        <v>321000</v>
      </c>
      <c r="H48" s="4">
        <v>289000</v>
      </c>
      <c r="I48" s="4">
        <v>603000</v>
      </c>
      <c r="J48" s="4">
        <v>841000</v>
      </c>
      <c r="K48" s="4">
        <v>695000</v>
      </c>
      <c r="L48" s="4">
        <v>849000</v>
      </c>
      <c r="M48" s="4">
        <v>984000</v>
      </c>
    </row>
    <row r="49" spans="1:13">
      <c r="A49" s="17" t="s">
        <v>180</v>
      </c>
      <c r="B49" s="4">
        <v>194000</v>
      </c>
      <c r="C49" s="4">
        <v>141000</v>
      </c>
      <c r="D49" s="4">
        <v>130000</v>
      </c>
      <c r="E49" s="4">
        <v>374000</v>
      </c>
      <c r="F49" s="4">
        <v>673000</v>
      </c>
      <c r="G49" s="4">
        <v>338000</v>
      </c>
      <c r="H49" s="4">
        <v>273000</v>
      </c>
      <c r="I49" s="18" t="s">
        <v>29</v>
      </c>
      <c r="J49" s="18" t="s">
        <v>29</v>
      </c>
      <c r="K49" s="18" t="s">
        <v>29</v>
      </c>
      <c r="L49" s="18" t="s">
        <v>29</v>
      </c>
      <c r="M49" s="18" t="s">
        <v>29</v>
      </c>
    </row>
    <row r="50" spans="1:13">
      <c r="A50" s="17" t="s">
        <v>181</v>
      </c>
      <c r="B50" s="4">
        <v>4000</v>
      </c>
      <c r="C50" s="18" t="s">
        <v>29</v>
      </c>
      <c r="D50" s="4">
        <v>141000</v>
      </c>
      <c r="E50" s="4">
        <v>140000</v>
      </c>
      <c r="F50" s="4">
        <v>98000</v>
      </c>
      <c r="G50" s="4">
        <v>15000</v>
      </c>
      <c r="H50" s="4">
        <v>132000</v>
      </c>
      <c r="I50" s="4">
        <v>197000</v>
      </c>
      <c r="J50" s="4">
        <v>207000</v>
      </c>
      <c r="K50" s="18" t="s">
        <v>29</v>
      </c>
      <c r="L50" s="18" t="s">
        <v>29</v>
      </c>
      <c r="M50" s="18" t="s">
        <v>29</v>
      </c>
    </row>
    <row r="51" spans="1:13">
      <c r="A51" s="17" t="s">
        <v>156</v>
      </c>
      <c r="B51" s="4">
        <v>51000</v>
      </c>
      <c r="C51" s="4">
        <v>30000</v>
      </c>
      <c r="D51" s="4">
        <v>25000</v>
      </c>
      <c r="E51" s="4">
        <v>47000</v>
      </c>
      <c r="F51" s="4">
        <v>71000</v>
      </c>
      <c r="G51" s="4">
        <v>85000</v>
      </c>
      <c r="H51" s="4">
        <v>41000</v>
      </c>
      <c r="I51" s="4">
        <v>163000</v>
      </c>
      <c r="J51" s="4">
        <v>402000</v>
      </c>
      <c r="K51" s="4">
        <v>309000</v>
      </c>
      <c r="L51" s="4">
        <v>237000</v>
      </c>
      <c r="M51" s="4">
        <v>364000</v>
      </c>
    </row>
    <row r="52" spans="1:13">
      <c r="A52" s="17" t="s">
        <v>182</v>
      </c>
      <c r="B52" s="4">
        <v>115000</v>
      </c>
      <c r="C52" s="4">
        <v>168000</v>
      </c>
      <c r="D52" s="4">
        <v>237000</v>
      </c>
      <c r="E52" s="4">
        <v>239000</v>
      </c>
      <c r="F52" s="4">
        <v>281000</v>
      </c>
      <c r="G52" s="4">
        <v>255000</v>
      </c>
      <c r="H52" s="4">
        <v>309000</v>
      </c>
      <c r="I52" s="4">
        <v>350000</v>
      </c>
      <c r="J52" s="4">
        <v>231000</v>
      </c>
      <c r="K52" s="4">
        <v>163000</v>
      </c>
      <c r="L52" s="4">
        <v>166000</v>
      </c>
      <c r="M52" s="4">
        <v>346000</v>
      </c>
    </row>
    <row r="53" spans="1:13">
      <c r="A53" s="17" t="s">
        <v>183</v>
      </c>
      <c r="B53" s="4">
        <v>1509000</v>
      </c>
      <c r="C53" s="4">
        <v>1830000</v>
      </c>
      <c r="D53" s="4">
        <v>1641000</v>
      </c>
      <c r="E53" s="4">
        <v>2115000</v>
      </c>
      <c r="F53" s="4">
        <v>2698000</v>
      </c>
      <c r="G53" s="4">
        <v>2611000</v>
      </c>
      <c r="H53" s="4">
        <v>3879000</v>
      </c>
      <c r="I53" s="4">
        <v>3664000</v>
      </c>
      <c r="J53" s="4">
        <v>4611000</v>
      </c>
      <c r="K53" s="4">
        <v>4626000</v>
      </c>
      <c r="L53" s="4">
        <v>5817000</v>
      </c>
      <c r="M53" s="4">
        <v>5325000</v>
      </c>
    </row>
    <row r="54" spans="1:13">
      <c r="A54" s="17" t="s">
        <v>184</v>
      </c>
      <c r="B54" s="4">
        <v>298000</v>
      </c>
      <c r="C54" s="4">
        <v>443000</v>
      </c>
      <c r="D54" s="4">
        <v>248000</v>
      </c>
      <c r="E54" s="4">
        <v>243000</v>
      </c>
      <c r="F54" s="4">
        <v>309000</v>
      </c>
      <c r="G54" s="4">
        <v>205000</v>
      </c>
      <c r="H54" s="4">
        <v>200000</v>
      </c>
      <c r="I54" s="4">
        <v>408000</v>
      </c>
      <c r="J54" s="4">
        <v>284000</v>
      </c>
      <c r="K54" s="18" t="s">
        <v>29</v>
      </c>
      <c r="L54" s="18" t="s">
        <v>29</v>
      </c>
      <c r="M54" s="18" t="s">
        <v>29</v>
      </c>
    </row>
    <row r="55" spans="1:13">
      <c r="A55" s="17" t="s">
        <v>185</v>
      </c>
      <c r="B55" s="4">
        <v>183000</v>
      </c>
      <c r="C55" s="4">
        <v>67000</v>
      </c>
      <c r="D55" s="4">
        <v>130000</v>
      </c>
      <c r="E55" s="4">
        <v>182000</v>
      </c>
      <c r="F55" s="4">
        <v>166000</v>
      </c>
      <c r="G55" s="18" t="s">
        <v>29</v>
      </c>
      <c r="H55" s="18" t="s">
        <v>29</v>
      </c>
      <c r="I55" s="18" t="s">
        <v>29</v>
      </c>
      <c r="J55" s="18" t="s">
        <v>29</v>
      </c>
      <c r="K55" s="18" t="s">
        <v>29</v>
      </c>
      <c r="L55" s="18" t="s">
        <v>29</v>
      </c>
      <c r="M55" s="18" t="s">
        <v>29</v>
      </c>
    </row>
    <row r="56" spans="1:13">
      <c r="A56" s="17" t="s">
        <v>186</v>
      </c>
      <c r="B56" s="4">
        <v>712000</v>
      </c>
      <c r="C56" s="4">
        <v>140000</v>
      </c>
      <c r="D56" s="4">
        <v>224000</v>
      </c>
      <c r="E56" s="4">
        <v>1585000</v>
      </c>
      <c r="F56" s="4">
        <v>1638000</v>
      </c>
      <c r="G56" s="4">
        <v>1089000</v>
      </c>
      <c r="H56" s="4">
        <v>756000</v>
      </c>
      <c r="I56" s="4">
        <v>1262000</v>
      </c>
      <c r="J56" s="4">
        <v>859000</v>
      </c>
      <c r="K56" s="4">
        <v>1310000</v>
      </c>
      <c r="L56" s="4">
        <v>270000</v>
      </c>
      <c r="M56" s="4">
        <v>155000</v>
      </c>
    </row>
    <row r="57" spans="1:13">
      <c r="A57" s="17" t="s">
        <v>187</v>
      </c>
      <c r="B57" s="18" t="s">
        <v>29</v>
      </c>
      <c r="C57" s="18" t="s">
        <v>29</v>
      </c>
      <c r="D57" s="18" t="s">
        <v>29</v>
      </c>
      <c r="E57" s="18" t="s">
        <v>29</v>
      </c>
      <c r="F57" s="18" t="s">
        <v>29</v>
      </c>
      <c r="G57" s="18" t="s">
        <v>29</v>
      </c>
      <c r="H57" s="18" t="s">
        <v>29</v>
      </c>
      <c r="I57" s="18" t="s">
        <v>29</v>
      </c>
      <c r="J57" s="18" t="s">
        <v>29</v>
      </c>
      <c r="K57" s="4">
        <v>454000</v>
      </c>
      <c r="L57" s="4">
        <v>548000</v>
      </c>
      <c r="M57" s="4">
        <v>944000</v>
      </c>
    </row>
    <row r="58" spans="1:13">
      <c r="A58" s="22" t="s">
        <v>73</v>
      </c>
      <c r="B58" s="23">
        <v>2702000</v>
      </c>
      <c r="C58" s="23">
        <v>2480000</v>
      </c>
      <c r="D58" s="23">
        <v>2243000</v>
      </c>
      <c r="E58" s="23">
        <v>4125000</v>
      </c>
      <c r="F58" s="23">
        <v>4811000</v>
      </c>
      <c r="G58" s="23">
        <v>3905000</v>
      </c>
      <c r="H58" s="23">
        <v>4835000</v>
      </c>
      <c r="I58" s="23">
        <v>5334000</v>
      </c>
      <c r="J58" s="23">
        <v>5754000</v>
      </c>
      <c r="K58" s="23">
        <v>6390000</v>
      </c>
      <c r="L58" s="23">
        <v>6635000</v>
      </c>
      <c r="M58" s="23">
        <v>6424000</v>
      </c>
    </row>
    <row r="59" spans="1:13">
      <c r="A59" s="17" t="s">
        <v>188</v>
      </c>
      <c r="B59" s="18" t="s">
        <v>29</v>
      </c>
      <c r="C59" s="18" t="s">
        <v>29</v>
      </c>
      <c r="D59" s="18" t="s">
        <v>29</v>
      </c>
      <c r="E59" s="4">
        <v>1644000</v>
      </c>
      <c r="F59" s="18" t="s">
        <v>29</v>
      </c>
      <c r="G59" s="18" t="s">
        <v>29</v>
      </c>
      <c r="H59" s="18" t="s">
        <v>29</v>
      </c>
      <c r="I59" s="18" t="s">
        <v>29</v>
      </c>
      <c r="J59" s="18" t="s">
        <v>29</v>
      </c>
      <c r="K59" s="18" t="s">
        <v>29</v>
      </c>
      <c r="L59" s="18" t="s">
        <v>29</v>
      </c>
      <c r="M59" s="18" t="s">
        <v>29</v>
      </c>
    </row>
    <row r="60" spans="1:13">
      <c r="A60" s="17" t="s">
        <v>189</v>
      </c>
      <c r="B60" s="18" t="s">
        <v>29</v>
      </c>
      <c r="C60" s="18" t="s">
        <v>29</v>
      </c>
      <c r="D60" s="18" t="s">
        <v>29</v>
      </c>
      <c r="E60" s="18" t="s">
        <v>29</v>
      </c>
      <c r="F60" s="18" t="s">
        <v>29</v>
      </c>
      <c r="G60" s="18" t="s">
        <v>29</v>
      </c>
      <c r="H60" s="18" t="s">
        <v>29</v>
      </c>
      <c r="I60" s="18" t="s">
        <v>29</v>
      </c>
      <c r="J60" s="4">
        <v>1009000</v>
      </c>
      <c r="K60" s="4">
        <v>693000</v>
      </c>
      <c r="L60" s="18" t="s">
        <v>29</v>
      </c>
      <c r="M60" s="18" t="s">
        <v>29</v>
      </c>
    </row>
    <row r="61" spans="1:13">
      <c r="A61" s="17" t="s">
        <v>190</v>
      </c>
      <c r="B61" s="18" t="s">
        <v>29</v>
      </c>
      <c r="C61" s="18" t="s">
        <v>29</v>
      </c>
      <c r="D61" s="18" t="s">
        <v>29</v>
      </c>
      <c r="E61" s="18" t="s">
        <v>29</v>
      </c>
      <c r="F61" s="4">
        <v>1131000</v>
      </c>
      <c r="G61" s="4">
        <v>862000</v>
      </c>
      <c r="H61" s="4">
        <v>869000</v>
      </c>
      <c r="I61" s="4">
        <v>631000</v>
      </c>
      <c r="J61" s="4">
        <v>492000</v>
      </c>
      <c r="K61" s="4">
        <v>198000</v>
      </c>
      <c r="L61" s="4">
        <v>1000</v>
      </c>
      <c r="M61" s="18" t="s">
        <v>29</v>
      </c>
    </row>
    <row r="62" spans="1:13">
      <c r="A62" s="17" t="s">
        <v>191</v>
      </c>
      <c r="B62" s="4">
        <v>527000</v>
      </c>
      <c r="C62" s="4">
        <v>423000</v>
      </c>
      <c r="D62" s="4">
        <v>883000</v>
      </c>
      <c r="E62" s="4">
        <v>1252000</v>
      </c>
      <c r="F62" s="4">
        <v>911000</v>
      </c>
      <c r="G62" s="4">
        <v>792000</v>
      </c>
      <c r="H62" s="4">
        <v>1406000</v>
      </c>
      <c r="I62" s="4">
        <v>1190000</v>
      </c>
      <c r="J62" s="4">
        <v>845000</v>
      </c>
      <c r="K62" s="4">
        <v>591000</v>
      </c>
      <c r="L62" s="18" t="s">
        <v>29</v>
      </c>
      <c r="M62" s="18" t="s">
        <v>29</v>
      </c>
    </row>
    <row r="63" spans="1:13">
      <c r="A63" s="17" t="s">
        <v>192</v>
      </c>
      <c r="B63" s="18" t="s">
        <v>29</v>
      </c>
      <c r="C63" s="18" t="s">
        <v>29</v>
      </c>
      <c r="D63" s="18" t="s">
        <v>29</v>
      </c>
      <c r="E63" s="18" t="s">
        <v>29</v>
      </c>
      <c r="F63" s="18" t="s">
        <v>29</v>
      </c>
      <c r="G63" s="18" t="s">
        <v>29</v>
      </c>
      <c r="H63" s="18" t="s">
        <v>29</v>
      </c>
      <c r="I63" s="18" t="s">
        <v>29</v>
      </c>
      <c r="J63" s="18" t="s">
        <v>29</v>
      </c>
      <c r="K63" s="18" t="s">
        <v>29</v>
      </c>
      <c r="L63" s="4">
        <v>486000</v>
      </c>
      <c r="M63" s="4">
        <v>803000</v>
      </c>
    </row>
    <row r="64" spans="1:13">
      <c r="A64" s="17" t="s">
        <v>193</v>
      </c>
      <c r="B64" s="4">
        <v>1288000</v>
      </c>
      <c r="C64" s="4">
        <v>1578000</v>
      </c>
      <c r="D64" s="4">
        <v>2321000</v>
      </c>
      <c r="E64" s="4">
        <v>2506000</v>
      </c>
      <c r="F64" s="4">
        <v>2143000</v>
      </c>
      <c r="G64" s="4">
        <v>1472000</v>
      </c>
      <c r="H64" s="4">
        <v>1454000</v>
      </c>
      <c r="I64" s="18" t="s">
        <v>29</v>
      </c>
      <c r="J64" s="18" t="s">
        <v>29</v>
      </c>
      <c r="K64" s="18" t="s">
        <v>29</v>
      </c>
      <c r="L64" s="18" t="s">
        <v>29</v>
      </c>
      <c r="M64" s="18" t="s">
        <v>29</v>
      </c>
    </row>
    <row r="65" spans="1:13">
      <c r="A65" s="17" t="s">
        <v>194</v>
      </c>
      <c r="B65" s="18" t="s">
        <v>29</v>
      </c>
      <c r="C65" s="18" t="s">
        <v>29</v>
      </c>
      <c r="D65" s="18" t="s">
        <v>29</v>
      </c>
      <c r="E65" s="18" t="s">
        <v>29</v>
      </c>
      <c r="F65" s="18" t="s">
        <v>29</v>
      </c>
      <c r="G65" s="18" t="s">
        <v>29</v>
      </c>
      <c r="H65" s="4">
        <v>735000</v>
      </c>
      <c r="I65" s="18" t="s">
        <v>29</v>
      </c>
      <c r="J65" s="18" t="s">
        <v>29</v>
      </c>
      <c r="K65" s="18" t="s">
        <v>29</v>
      </c>
      <c r="L65" s="18" t="s">
        <v>29</v>
      </c>
      <c r="M65" s="18" t="s">
        <v>29</v>
      </c>
    </row>
    <row r="66" spans="1:13">
      <c r="A66" s="17" t="s">
        <v>80</v>
      </c>
      <c r="B66" s="18" t="s">
        <v>29</v>
      </c>
      <c r="C66" s="18" t="s">
        <v>29</v>
      </c>
      <c r="D66" s="18" t="s">
        <v>29</v>
      </c>
      <c r="E66" s="18" t="s">
        <v>29</v>
      </c>
      <c r="F66" s="18" t="s">
        <v>29</v>
      </c>
      <c r="G66" s="18" t="s">
        <v>29</v>
      </c>
      <c r="H66" s="18" t="s">
        <v>29</v>
      </c>
      <c r="I66" s="4">
        <v>4166000</v>
      </c>
      <c r="J66" s="4">
        <v>725000</v>
      </c>
      <c r="K66" s="18" t="s">
        <v>29</v>
      </c>
      <c r="L66" s="4">
        <v>1248000</v>
      </c>
      <c r="M66" s="4">
        <v>1186000</v>
      </c>
    </row>
    <row r="67" spans="1:13">
      <c r="A67" s="17" t="s">
        <v>195</v>
      </c>
      <c r="B67" s="18" t="s">
        <v>29</v>
      </c>
      <c r="C67" s="18" t="s">
        <v>29</v>
      </c>
      <c r="D67" s="18" t="s">
        <v>29</v>
      </c>
      <c r="E67" s="18" t="s">
        <v>29</v>
      </c>
      <c r="F67" s="18" t="s">
        <v>29</v>
      </c>
      <c r="G67" s="18" t="s">
        <v>29</v>
      </c>
      <c r="H67" s="18" t="s">
        <v>29</v>
      </c>
      <c r="I67" s="18" t="s">
        <v>29</v>
      </c>
      <c r="J67" s="18" t="s">
        <v>29</v>
      </c>
      <c r="K67" s="18" t="s">
        <v>29</v>
      </c>
      <c r="L67" s="18" t="s">
        <v>29</v>
      </c>
      <c r="M67" s="18" t="s">
        <v>29</v>
      </c>
    </row>
    <row r="68" spans="1:13">
      <c r="A68" s="17" t="s">
        <v>196</v>
      </c>
      <c r="B68" s="18" t="s">
        <v>29</v>
      </c>
      <c r="C68" s="18" t="s">
        <v>29</v>
      </c>
      <c r="D68" s="4">
        <v>58000</v>
      </c>
      <c r="E68" s="4">
        <v>635000</v>
      </c>
      <c r="F68" s="4">
        <v>2166000</v>
      </c>
      <c r="G68" s="4">
        <v>3706000</v>
      </c>
      <c r="H68" s="4">
        <v>3711000</v>
      </c>
      <c r="I68" s="18" t="s">
        <v>29</v>
      </c>
      <c r="J68" s="18" t="s">
        <v>29</v>
      </c>
      <c r="K68" s="18" t="s">
        <v>29</v>
      </c>
      <c r="L68" s="18" t="s">
        <v>29</v>
      </c>
      <c r="M68" s="18" t="s">
        <v>29</v>
      </c>
    </row>
    <row r="69" spans="1:13">
      <c r="A69" s="17" t="s">
        <v>197</v>
      </c>
      <c r="B69" s="18" t="s">
        <v>29</v>
      </c>
      <c r="C69" s="18" t="s">
        <v>29</v>
      </c>
      <c r="D69" s="18" t="s">
        <v>29</v>
      </c>
      <c r="E69" s="18" t="s">
        <v>29</v>
      </c>
      <c r="F69" s="18" t="s">
        <v>29</v>
      </c>
      <c r="G69" s="18" t="s">
        <v>29</v>
      </c>
      <c r="H69" s="4">
        <v>1237000</v>
      </c>
      <c r="I69" s="4">
        <v>1238000</v>
      </c>
      <c r="J69" s="18" t="s">
        <v>29</v>
      </c>
      <c r="K69" s="18" t="s">
        <v>29</v>
      </c>
      <c r="L69" s="18" t="s">
        <v>29</v>
      </c>
      <c r="M69" s="18" t="s">
        <v>29</v>
      </c>
    </row>
    <row r="70" spans="1:13">
      <c r="A70" s="17" t="s">
        <v>198</v>
      </c>
      <c r="B70" s="18" t="s">
        <v>29</v>
      </c>
      <c r="C70" s="18" t="s">
        <v>29</v>
      </c>
      <c r="D70" s="18" t="s">
        <v>29</v>
      </c>
      <c r="E70" s="18" t="s">
        <v>29</v>
      </c>
      <c r="F70" s="18" t="s">
        <v>29</v>
      </c>
      <c r="G70" s="4">
        <v>304000</v>
      </c>
      <c r="H70" s="4">
        <v>218000</v>
      </c>
      <c r="I70" s="4">
        <v>3701000</v>
      </c>
      <c r="J70" s="4">
        <v>1564000</v>
      </c>
      <c r="K70" s="4">
        <v>4369000</v>
      </c>
      <c r="L70" s="4">
        <v>4908000</v>
      </c>
      <c r="M70" s="4">
        <v>4787000</v>
      </c>
    </row>
    <row r="71" spans="1:13">
      <c r="A71" s="17" t="s">
        <v>199</v>
      </c>
      <c r="B71" s="4">
        <v>348000</v>
      </c>
      <c r="C71" s="18" t="s">
        <v>29</v>
      </c>
      <c r="D71" s="18" t="s">
        <v>29</v>
      </c>
      <c r="E71" s="18" t="s">
        <v>29</v>
      </c>
      <c r="F71" s="18" t="s">
        <v>29</v>
      </c>
      <c r="G71" s="18" t="s">
        <v>29</v>
      </c>
      <c r="H71" s="18" t="s">
        <v>29</v>
      </c>
      <c r="I71" s="18" t="s">
        <v>29</v>
      </c>
      <c r="J71" s="18" t="s">
        <v>29</v>
      </c>
      <c r="K71" s="18" t="s">
        <v>29</v>
      </c>
      <c r="L71" s="18" t="s">
        <v>29</v>
      </c>
      <c r="M71" s="18" t="s">
        <v>29</v>
      </c>
    </row>
    <row r="72" spans="1:13">
      <c r="A72" s="17" t="s">
        <v>200</v>
      </c>
      <c r="B72" s="4">
        <v>196000</v>
      </c>
      <c r="C72" s="18" t="s">
        <v>29</v>
      </c>
      <c r="D72" s="18" t="s">
        <v>29</v>
      </c>
      <c r="E72" s="18" t="s">
        <v>29</v>
      </c>
      <c r="F72" s="18" t="s">
        <v>29</v>
      </c>
      <c r="G72" s="18" t="s">
        <v>29</v>
      </c>
      <c r="H72" s="18" t="s">
        <v>29</v>
      </c>
      <c r="I72" s="18" t="s">
        <v>29</v>
      </c>
      <c r="J72" s="18" t="s">
        <v>29</v>
      </c>
      <c r="K72" s="18" t="s">
        <v>29</v>
      </c>
      <c r="L72" s="18" t="s">
        <v>29</v>
      </c>
      <c r="M72" s="18" t="s">
        <v>29</v>
      </c>
    </row>
    <row r="73" spans="1:13">
      <c r="A73" s="17" t="s">
        <v>201</v>
      </c>
      <c r="B73" s="18" t="s">
        <v>29</v>
      </c>
      <c r="C73" s="18" t="s">
        <v>29</v>
      </c>
      <c r="D73" s="18" t="s">
        <v>29</v>
      </c>
      <c r="E73" s="18" t="s">
        <v>29</v>
      </c>
      <c r="F73" s="18" t="s">
        <v>29</v>
      </c>
      <c r="G73" s="18" t="s">
        <v>29</v>
      </c>
      <c r="H73" s="18" t="s">
        <v>29</v>
      </c>
      <c r="I73" s="18" t="s">
        <v>29</v>
      </c>
      <c r="J73" s="18" t="s">
        <v>29</v>
      </c>
      <c r="K73" s="18" t="s">
        <v>29</v>
      </c>
      <c r="L73" s="18" t="s">
        <v>29</v>
      </c>
      <c r="M73" s="18" t="s">
        <v>29</v>
      </c>
    </row>
    <row r="74" spans="1:13">
      <c r="A74" s="17" t="s">
        <v>202</v>
      </c>
      <c r="B74" s="4">
        <v>1000</v>
      </c>
      <c r="C74" s="18" t="s">
        <v>29</v>
      </c>
      <c r="D74" s="18" t="s">
        <v>29</v>
      </c>
      <c r="E74" s="18" t="s">
        <v>29</v>
      </c>
      <c r="F74" s="4">
        <v>242000</v>
      </c>
      <c r="G74" s="4">
        <v>205000</v>
      </c>
      <c r="H74" s="4">
        <v>280000</v>
      </c>
      <c r="I74" s="4">
        <v>208000</v>
      </c>
      <c r="J74" s="4">
        <v>1000</v>
      </c>
      <c r="K74" s="18" t="s">
        <v>29</v>
      </c>
      <c r="L74" s="18" t="s">
        <v>29</v>
      </c>
      <c r="M74" s="18" t="s">
        <v>29</v>
      </c>
    </row>
    <row r="75" spans="1:13">
      <c r="A75" s="17" t="s">
        <v>203</v>
      </c>
      <c r="B75" s="4">
        <v>2360000</v>
      </c>
      <c r="C75" s="4">
        <v>2001000</v>
      </c>
      <c r="D75" s="4">
        <v>3262000</v>
      </c>
      <c r="E75" s="4">
        <v>6037000</v>
      </c>
      <c r="F75" s="4">
        <v>6593000</v>
      </c>
      <c r="G75" s="4">
        <v>7341000</v>
      </c>
      <c r="H75" s="4">
        <v>9910000</v>
      </c>
      <c r="I75" s="4">
        <v>11134000</v>
      </c>
      <c r="J75" s="4">
        <v>4636000</v>
      </c>
      <c r="K75" s="4">
        <v>5851000</v>
      </c>
      <c r="L75" s="4">
        <v>6643000</v>
      </c>
      <c r="M75" s="4">
        <v>6776000</v>
      </c>
    </row>
    <row r="76" spans="1:13">
      <c r="A76" s="17" t="s">
        <v>204</v>
      </c>
      <c r="B76" s="4">
        <v>712000</v>
      </c>
      <c r="C76" s="4">
        <v>140000</v>
      </c>
      <c r="D76" s="4">
        <v>224000</v>
      </c>
      <c r="E76" s="4">
        <v>1585000</v>
      </c>
      <c r="F76" s="4">
        <v>1638000</v>
      </c>
      <c r="G76" s="4">
        <v>1089000</v>
      </c>
      <c r="H76" s="4">
        <v>756000</v>
      </c>
      <c r="I76" s="4">
        <v>1262000</v>
      </c>
      <c r="J76" s="4">
        <v>859000</v>
      </c>
      <c r="K76" s="4">
        <v>1310000</v>
      </c>
      <c r="L76" s="4">
        <v>270000</v>
      </c>
      <c r="M76" s="4">
        <v>155000</v>
      </c>
    </row>
    <row r="77" spans="1:13">
      <c r="A77" s="17" t="s">
        <v>205</v>
      </c>
      <c r="B77" s="4">
        <v>1648000</v>
      </c>
      <c r="C77" s="4">
        <v>1861000</v>
      </c>
      <c r="D77" s="4">
        <v>3038000</v>
      </c>
      <c r="E77" s="4">
        <v>4452000</v>
      </c>
      <c r="F77" s="4">
        <v>4955000</v>
      </c>
      <c r="G77" s="4">
        <v>6252000</v>
      </c>
      <c r="H77" s="4">
        <v>9154000</v>
      </c>
      <c r="I77" s="4">
        <v>9872000</v>
      </c>
      <c r="J77" s="4">
        <v>3777000</v>
      </c>
      <c r="K77" s="4">
        <v>4541000</v>
      </c>
      <c r="L77" s="4">
        <v>6373000</v>
      </c>
      <c r="M77" s="4">
        <v>6621000</v>
      </c>
    </row>
    <row r="78" spans="1:13">
      <c r="A78" s="17" t="s">
        <v>206</v>
      </c>
      <c r="B78" s="18" t="s">
        <v>29</v>
      </c>
      <c r="C78" s="18" t="s">
        <v>29</v>
      </c>
      <c r="D78" s="18" t="s">
        <v>29</v>
      </c>
      <c r="E78" s="18" t="s">
        <v>29</v>
      </c>
      <c r="F78" s="18" t="s">
        <v>29</v>
      </c>
      <c r="G78" s="18" t="s">
        <v>29</v>
      </c>
      <c r="H78" s="18" t="s">
        <v>29</v>
      </c>
      <c r="I78" s="18" t="s">
        <v>29</v>
      </c>
      <c r="J78" s="18" t="s">
        <v>29</v>
      </c>
      <c r="K78" s="18" t="s">
        <v>29</v>
      </c>
      <c r="L78" s="4">
        <v>533000</v>
      </c>
      <c r="M78" s="4">
        <v>504000</v>
      </c>
    </row>
    <row r="79" spans="1:13">
      <c r="A79" s="17" t="s">
        <v>207</v>
      </c>
      <c r="B79" s="18" t="s">
        <v>29</v>
      </c>
      <c r="C79" s="18" t="s">
        <v>29</v>
      </c>
      <c r="D79" s="18" t="s">
        <v>29</v>
      </c>
      <c r="E79" s="18" t="s">
        <v>29</v>
      </c>
      <c r="F79" s="18" t="s">
        <v>29</v>
      </c>
      <c r="G79" s="18" t="s">
        <v>29</v>
      </c>
      <c r="H79" s="18" t="s">
        <v>29</v>
      </c>
      <c r="I79" s="18" t="s">
        <v>29</v>
      </c>
      <c r="J79" s="18" t="s">
        <v>29</v>
      </c>
      <c r="K79" s="4">
        <v>636000</v>
      </c>
      <c r="L79" s="4">
        <v>643000</v>
      </c>
      <c r="M79" s="4">
        <v>808000</v>
      </c>
    </row>
    <row r="80" spans="1:13">
      <c r="A80" s="17" t="s">
        <v>208</v>
      </c>
      <c r="B80" s="4">
        <v>527000</v>
      </c>
      <c r="C80" s="4">
        <v>559000</v>
      </c>
      <c r="D80" s="4">
        <v>630000</v>
      </c>
      <c r="E80" s="4">
        <v>535000</v>
      </c>
      <c r="F80" s="4">
        <v>1102000</v>
      </c>
      <c r="G80" s="4">
        <v>698000</v>
      </c>
      <c r="H80" s="4">
        <v>623000</v>
      </c>
      <c r="I80" s="4">
        <v>639000</v>
      </c>
      <c r="J80" s="4">
        <v>581000</v>
      </c>
      <c r="K80" s="4">
        <v>452000</v>
      </c>
      <c r="L80" s="4">
        <v>498000</v>
      </c>
      <c r="M80" s="4">
        <v>559000</v>
      </c>
    </row>
    <row r="81" spans="1:13">
      <c r="A81" s="22" t="s">
        <v>93</v>
      </c>
      <c r="B81" s="23">
        <v>4877000</v>
      </c>
      <c r="C81" s="23">
        <v>4900000</v>
      </c>
      <c r="D81" s="23">
        <v>5911000</v>
      </c>
      <c r="E81" s="23">
        <v>9112000</v>
      </c>
      <c r="F81" s="23">
        <v>10868000</v>
      </c>
      <c r="G81" s="23">
        <v>10855000</v>
      </c>
      <c r="H81" s="23">
        <v>14612000</v>
      </c>
      <c r="I81" s="23">
        <v>15845000</v>
      </c>
      <c r="J81" s="23">
        <v>10112000</v>
      </c>
      <c r="K81" s="23">
        <v>12019000</v>
      </c>
      <c r="L81" s="23">
        <v>14682000</v>
      </c>
      <c r="M81" s="23">
        <v>14916000</v>
      </c>
    </row>
    <row r="82" spans="1:13">
      <c r="A82" s="17" t="s">
        <v>209</v>
      </c>
      <c r="B82" s="18" t="s">
        <v>29</v>
      </c>
      <c r="C82" s="18" t="s">
        <v>29</v>
      </c>
      <c r="D82" s="18" t="s">
        <v>29</v>
      </c>
      <c r="E82" s="18" t="s">
        <v>29</v>
      </c>
      <c r="F82" s="18" t="s">
        <v>29</v>
      </c>
      <c r="G82" s="18" t="s">
        <v>29</v>
      </c>
      <c r="H82" s="18" t="s">
        <v>29</v>
      </c>
      <c r="I82" s="18" t="s">
        <v>29</v>
      </c>
      <c r="J82" s="18" t="s">
        <v>29</v>
      </c>
      <c r="K82" s="18" t="s">
        <v>29</v>
      </c>
      <c r="L82" s="18" t="s">
        <v>29</v>
      </c>
      <c r="M82" s="18" t="s">
        <v>29</v>
      </c>
    </row>
    <row r="83" spans="1:13">
      <c r="A83" s="17" t="s">
        <v>210</v>
      </c>
      <c r="B83" s="18" t="s">
        <v>29</v>
      </c>
      <c r="C83" s="18" t="s">
        <v>29</v>
      </c>
      <c r="D83" s="18" t="s">
        <v>29</v>
      </c>
      <c r="E83" s="18" t="s">
        <v>29</v>
      </c>
      <c r="F83" s="4">
        <v>57000</v>
      </c>
      <c r="G83" s="4">
        <v>49000</v>
      </c>
      <c r="H83" s="18" t="s">
        <v>29</v>
      </c>
      <c r="I83" s="4">
        <v>21000</v>
      </c>
      <c r="J83" s="4">
        <v>3000</v>
      </c>
      <c r="K83" s="18" t="s">
        <v>29</v>
      </c>
      <c r="L83" s="18" t="s">
        <v>29</v>
      </c>
      <c r="M83" s="18" t="s">
        <v>29</v>
      </c>
    </row>
    <row r="84" spans="1:13">
      <c r="A84" s="17" t="s">
        <v>211</v>
      </c>
      <c r="B84" s="18" t="s">
        <v>29</v>
      </c>
      <c r="C84" s="18" t="s">
        <v>29</v>
      </c>
      <c r="D84" s="18" t="s">
        <v>29</v>
      </c>
      <c r="E84" s="18" t="s">
        <v>29</v>
      </c>
      <c r="F84" s="18" t="s">
        <v>29</v>
      </c>
      <c r="G84" s="18" t="s">
        <v>29</v>
      </c>
      <c r="H84" s="18" t="s">
        <v>29</v>
      </c>
      <c r="I84" s="18" t="s">
        <v>29</v>
      </c>
      <c r="J84" s="4">
        <v>97000</v>
      </c>
      <c r="K84" s="4">
        <v>98000</v>
      </c>
      <c r="L84" s="18" t="s">
        <v>29</v>
      </c>
      <c r="M84" s="18" t="s">
        <v>29</v>
      </c>
    </row>
    <row r="85" spans="1:13">
      <c r="A85" s="17" t="s">
        <v>95</v>
      </c>
      <c r="B85" s="4">
        <v>99000</v>
      </c>
      <c r="C85" s="4">
        <v>98000</v>
      </c>
      <c r="D85" s="4">
        <v>102000</v>
      </c>
      <c r="E85" s="4">
        <v>104000</v>
      </c>
      <c r="F85" s="4">
        <v>107000</v>
      </c>
      <c r="G85" s="4">
        <v>108000</v>
      </c>
      <c r="H85" s="4">
        <v>109000</v>
      </c>
      <c r="I85" s="4">
        <v>112000</v>
      </c>
      <c r="J85" s="4">
        <v>117000</v>
      </c>
      <c r="K85" s="4">
        <v>118000</v>
      </c>
      <c r="L85" s="4">
        <v>119000</v>
      </c>
      <c r="M85" s="4">
        <v>122000</v>
      </c>
    </row>
    <row r="86" spans="1:13">
      <c r="A86" s="17" t="s">
        <v>212</v>
      </c>
      <c r="B86" s="4">
        <v>8446000</v>
      </c>
      <c r="C86" s="4">
        <v>8610000</v>
      </c>
      <c r="D86" s="4">
        <v>8920000</v>
      </c>
      <c r="E86" s="4">
        <v>9187000</v>
      </c>
      <c r="F86" s="4">
        <v>7879000</v>
      </c>
      <c r="G86" s="4">
        <v>7474000</v>
      </c>
      <c r="H86" s="4">
        <v>7736000</v>
      </c>
      <c r="I86" s="4">
        <v>8287000</v>
      </c>
      <c r="J86" s="4">
        <v>8201000</v>
      </c>
      <c r="K86" s="4">
        <v>8214000</v>
      </c>
      <c r="L86" s="4">
        <v>8917000</v>
      </c>
      <c r="M86" s="4">
        <v>9453000</v>
      </c>
    </row>
    <row r="87" spans="1:13">
      <c r="A87" s="17" t="s">
        <v>97</v>
      </c>
      <c r="B87" s="4">
        <v>-536000</v>
      </c>
      <c r="C87" s="4">
        <v>-370000</v>
      </c>
      <c r="D87" s="4">
        <v>-1402000</v>
      </c>
      <c r="E87" s="4">
        <v>-212000</v>
      </c>
      <c r="F87" s="4">
        <v>2729000</v>
      </c>
      <c r="G87" s="4">
        <v>5588000</v>
      </c>
      <c r="H87" s="4">
        <v>5299000</v>
      </c>
      <c r="I87" s="4">
        <v>10260000</v>
      </c>
      <c r="J87" s="4">
        <v>24395000</v>
      </c>
      <c r="K87" s="4">
        <v>30761000</v>
      </c>
      <c r="L87" s="4">
        <v>33384000</v>
      </c>
      <c r="M87" s="4">
        <v>39051000</v>
      </c>
    </row>
    <row r="88" spans="1:13">
      <c r="A88" s="17" t="s">
        <v>213</v>
      </c>
      <c r="B88" s="18" t="s">
        <v>29</v>
      </c>
      <c r="C88" s="18" t="s">
        <v>29</v>
      </c>
      <c r="D88" s="18" t="s">
        <v>29</v>
      </c>
      <c r="E88" s="18" t="s">
        <v>29</v>
      </c>
      <c r="F88" s="18" t="s">
        <v>29</v>
      </c>
      <c r="G88" s="4">
        <v>881000</v>
      </c>
      <c r="H88" s="4">
        <v>1029000</v>
      </c>
      <c r="I88" s="4">
        <v>67000</v>
      </c>
      <c r="J88" s="4">
        <v>429000</v>
      </c>
      <c r="K88" s="4">
        <v>3221000</v>
      </c>
      <c r="L88" s="4">
        <v>3495000</v>
      </c>
      <c r="M88" s="4">
        <v>4695000</v>
      </c>
    </row>
    <row r="89" spans="1:13">
      <c r="A89" s="17" t="s">
        <v>214</v>
      </c>
      <c r="B89" s="4">
        <v>1000</v>
      </c>
      <c r="C89" s="4">
        <v>43000</v>
      </c>
      <c r="D89" s="4">
        <v>31000</v>
      </c>
      <c r="E89" s="4">
        <v>21000</v>
      </c>
      <c r="F89" s="4">
        <v>12000</v>
      </c>
      <c r="G89" s="4">
        <v>-5000</v>
      </c>
      <c r="H89" s="4">
        <v>2000</v>
      </c>
      <c r="I89" s="4">
        <v>17000</v>
      </c>
      <c r="J89" s="4">
        <v>2000</v>
      </c>
      <c r="K89" s="4">
        <v>-1000</v>
      </c>
      <c r="L89" s="4">
        <v>45000</v>
      </c>
      <c r="M89" s="4">
        <v>-22000</v>
      </c>
    </row>
    <row r="90" spans="1:13">
      <c r="A90" s="17" t="s">
        <v>215</v>
      </c>
      <c r="B90" s="18" t="s">
        <v>29</v>
      </c>
      <c r="C90" s="18" t="s">
        <v>29</v>
      </c>
      <c r="D90" s="4">
        <v>1000</v>
      </c>
      <c r="E90" s="18" t="s">
        <v>29</v>
      </c>
      <c r="F90" s="4">
        <v>1000</v>
      </c>
      <c r="G90" s="4">
        <v>-3000</v>
      </c>
      <c r="H90" s="18" t="s">
        <v>29</v>
      </c>
      <c r="I90" s="18" t="s">
        <v>29</v>
      </c>
      <c r="J90" s="18" t="s">
        <v>29</v>
      </c>
      <c r="K90" s="4">
        <v>7000</v>
      </c>
      <c r="L90" s="18" t="s">
        <v>29</v>
      </c>
      <c r="M90" s="18" t="s">
        <v>29</v>
      </c>
    </row>
    <row r="91" spans="1:13">
      <c r="A91" s="17" t="s">
        <v>216</v>
      </c>
      <c r="B91" s="4">
        <v>14000</v>
      </c>
      <c r="C91" s="4">
        <v>25000</v>
      </c>
      <c r="D91" s="18" t="s">
        <v>29</v>
      </c>
      <c r="E91" s="18" t="s">
        <v>29</v>
      </c>
      <c r="F91" s="18" t="s">
        <v>29</v>
      </c>
      <c r="G91" s="18" t="s">
        <v>29</v>
      </c>
      <c r="H91" s="18" t="s">
        <v>29</v>
      </c>
      <c r="I91" s="18" t="s">
        <v>29</v>
      </c>
      <c r="J91" s="4">
        <v>-2000</v>
      </c>
      <c r="K91" s="18" t="s">
        <v>29</v>
      </c>
      <c r="L91" s="4">
        <v>8000</v>
      </c>
      <c r="M91" s="4">
        <v>1000</v>
      </c>
    </row>
    <row r="92" spans="1:13">
      <c r="A92" s="17" t="s">
        <v>217</v>
      </c>
      <c r="B92" s="4">
        <v>-6000</v>
      </c>
      <c r="C92" s="4">
        <v>-1000</v>
      </c>
      <c r="D92" s="4">
        <v>-1000</v>
      </c>
      <c r="E92" s="4">
        <v>-2000</v>
      </c>
      <c r="F92" s="4">
        <v>1000</v>
      </c>
      <c r="G92" s="4">
        <v>21000</v>
      </c>
      <c r="H92" s="4">
        <v>12000</v>
      </c>
      <c r="I92" s="4">
        <v>13000</v>
      </c>
      <c r="J92" s="4">
        <v>10000</v>
      </c>
      <c r="K92" s="4">
        <v>4000</v>
      </c>
      <c r="L92" s="4">
        <v>19000</v>
      </c>
      <c r="M92" s="4">
        <v>22000</v>
      </c>
    </row>
    <row r="93" spans="1:13">
      <c r="A93" s="17" t="s">
        <v>218</v>
      </c>
      <c r="B93" s="4">
        <v>2000</v>
      </c>
      <c r="C93" s="4">
        <v>65000</v>
      </c>
      <c r="D93" s="4">
        <v>49000</v>
      </c>
      <c r="E93" s="4">
        <v>44000</v>
      </c>
      <c r="F93" s="4">
        <v>42000</v>
      </c>
      <c r="G93" s="18" t="s">
        <v>29</v>
      </c>
      <c r="H93" s="4">
        <v>-49000</v>
      </c>
      <c r="I93" s="4">
        <v>-1000</v>
      </c>
      <c r="J93" s="18" t="s">
        <v>29</v>
      </c>
      <c r="K93" s="4">
        <v>-1000</v>
      </c>
      <c r="L93" s="4">
        <v>-1000</v>
      </c>
      <c r="M93" s="4">
        <v>1000</v>
      </c>
    </row>
    <row r="94" spans="1:13">
      <c r="A94" s="17" t="s">
        <v>98</v>
      </c>
      <c r="B94" s="4">
        <v>11000</v>
      </c>
      <c r="C94" s="4">
        <v>132000</v>
      </c>
      <c r="D94" s="4">
        <v>80000</v>
      </c>
      <c r="E94" s="4">
        <v>63000</v>
      </c>
      <c r="F94" s="4">
        <v>56000</v>
      </c>
      <c r="G94" s="4">
        <v>13000</v>
      </c>
      <c r="H94" s="4">
        <v>-35000</v>
      </c>
      <c r="I94" s="4">
        <v>29000</v>
      </c>
      <c r="J94" s="4">
        <v>10000</v>
      </c>
      <c r="K94" s="4">
        <v>9000</v>
      </c>
      <c r="L94" s="4">
        <v>71000</v>
      </c>
      <c r="M94" s="4">
        <v>2000</v>
      </c>
    </row>
    <row r="95" spans="1:13">
      <c r="A95" s="17" t="s">
        <v>219</v>
      </c>
      <c r="B95" s="4">
        <v>8020000</v>
      </c>
      <c r="C95" s="4">
        <v>8470000</v>
      </c>
      <c r="D95" s="4">
        <v>7700000</v>
      </c>
      <c r="E95" s="4">
        <v>9142000</v>
      </c>
      <c r="F95" s="4">
        <v>10771000</v>
      </c>
      <c r="G95" s="4">
        <v>12302000</v>
      </c>
      <c r="H95" s="4">
        <v>12080000</v>
      </c>
      <c r="I95" s="4">
        <v>18621000</v>
      </c>
      <c r="J95" s="4">
        <v>32294000</v>
      </c>
      <c r="K95" s="4">
        <v>35881000</v>
      </c>
      <c r="L95" s="4">
        <v>38996000</v>
      </c>
      <c r="M95" s="4">
        <v>43933000</v>
      </c>
    </row>
    <row r="96" spans="1:13">
      <c r="A96" s="17" t="s">
        <v>220</v>
      </c>
      <c r="B96" s="4">
        <v>1796000</v>
      </c>
      <c r="C96" s="4">
        <v>1382000</v>
      </c>
      <c r="D96" s="4">
        <v>717000</v>
      </c>
      <c r="E96" s="4">
        <v>864000</v>
      </c>
      <c r="F96" s="4">
        <v>802000</v>
      </c>
      <c r="G96" s="4">
        <v>937000</v>
      </c>
      <c r="H96" s="4">
        <v>848000</v>
      </c>
      <c r="I96" s="4">
        <v>849000</v>
      </c>
      <c r="J96" s="4">
        <v>870000</v>
      </c>
      <c r="K96" s="4">
        <v>889000</v>
      </c>
      <c r="L96" s="18" t="s">
        <v>29</v>
      </c>
      <c r="M96" s="18" t="s">
        <v>29</v>
      </c>
    </row>
    <row r="97" spans="1:13">
      <c r="A97" s="22" t="s">
        <v>221</v>
      </c>
      <c r="B97" s="23">
        <v>9816000</v>
      </c>
      <c r="C97" s="23">
        <v>9852000</v>
      </c>
      <c r="D97" s="23">
        <v>8417000</v>
      </c>
      <c r="E97" s="23">
        <v>10006000</v>
      </c>
      <c r="F97" s="23">
        <v>11573000</v>
      </c>
      <c r="G97" s="23">
        <v>13239000</v>
      </c>
      <c r="H97" s="23">
        <v>12928000</v>
      </c>
      <c r="I97" s="23">
        <v>19470000</v>
      </c>
      <c r="J97" s="23">
        <v>33164000</v>
      </c>
      <c r="K97" s="23">
        <v>36770000</v>
      </c>
      <c r="L97" s="23">
        <v>38996000</v>
      </c>
      <c r="M97" s="23">
        <v>43933000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BE89"/>
  <sheetViews>
    <sheetView topLeftCell="A25" zoomScale="93" zoomScaleNormal="93" workbookViewId="0">
      <selection activeCell="B16" sqref="B16:M16"/>
    </sheetView>
  </sheetViews>
  <sheetFormatPr defaultColWidth="8.796875" defaultRowHeight="12.75"/>
  <cols>
    <col min="1" max="1" width="50" customWidth="1"/>
    <col min="2" max="178" width="12" customWidth="1"/>
  </cols>
  <sheetData>
    <row r="4" spans="1:57">
      <c r="A4" s="11" t="s">
        <v>0</v>
      </c>
    </row>
    <row r="5" spans="1:57" ht="20.65">
      <c r="A5" s="12" t="s">
        <v>137</v>
      </c>
    </row>
    <row r="7" spans="1:57">
      <c r="A7" s="13" t="s">
        <v>2</v>
      </c>
    </row>
    <row r="10" spans="1:57" ht="13.15">
      <c r="A10" s="14" t="s">
        <v>100</v>
      </c>
    </row>
    <row r="11" spans="1:57" ht="13.15">
      <c r="A11" s="15" t="s">
        <v>4</v>
      </c>
      <c r="B11" s="16" t="s">
        <v>138</v>
      </c>
      <c r="C11" s="16" t="s">
        <v>139</v>
      </c>
      <c r="D11" s="16" t="s">
        <v>140</v>
      </c>
      <c r="E11" s="16" t="s">
        <v>141</v>
      </c>
      <c r="F11" s="16" t="s">
        <v>142</v>
      </c>
      <c r="G11" s="16" t="s">
        <v>143</v>
      </c>
      <c r="H11" s="16" t="s">
        <v>144</v>
      </c>
      <c r="I11" s="16" t="s">
        <v>145</v>
      </c>
      <c r="J11" s="16" t="s">
        <v>146</v>
      </c>
      <c r="K11" s="16" t="s">
        <v>147</v>
      </c>
      <c r="L11" s="16" t="s">
        <v>148</v>
      </c>
      <c r="M11" s="16" t="s">
        <v>149</v>
      </c>
      <c r="N11" s="16" t="s">
        <v>222</v>
      </c>
      <c r="O11" s="15"/>
      <c r="P11" s="16"/>
      <c r="Q11" s="15"/>
      <c r="R11" s="16"/>
      <c r="S11" s="15"/>
      <c r="T11" s="16"/>
      <c r="U11" s="15"/>
      <c r="V11" s="16"/>
      <c r="W11" s="15"/>
      <c r="X11" s="16"/>
      <c r="Y11" s="15"/>
      <c r="Z11" s="16"/>
      <c r="AA11" s="15"/>
      <c r="AB11" s="16"/>
      <c r="AC11" s="15"/>
      <c r="AD11" s="16"/>
      <c r="AE11" s="15"/>
      <c r="AF11" s="16"/>
      <c r="AG11" s="15"/>
      <c r="AH11" s="16"/>
      <c r="AI11" s="15"/>
      <c r="AJ11" s="16"/>
      <c r="AK11" s="15"/>
      <c r="AL11" s="16"/>
      <c r="AM11" s="15"/>
      <c r="AN11" s="16"/>
      <c r="AO11" s="15"/>
      <c r="AP11" s="16"/>
      <c r="AQ11" s="15"/>
      <c r="AR11" s="16"/>
      <c r="AS11" s="15"/>
      <c r="AT11" s="16"/>
      <c r="AU11" s="15"/>
      <c r="AV11" s="16"/>
      <c r="AW11" s="15"/>
      <c r="AX11" s="16"/>
      <c r="AY11" s="15"/>
      <c r="AZ11" s="16"/>
      <c r="BA11" s="15"/>
      <c r="BB11" s="16"/>
      <c r="BC11" s="15"/>
      <c r="BD11" s="16"/>
      <c r="BE11" s="15"/>
    </row>
    <row r="12" spans="1:57" ht="13.15">
      <c r="A12" s="15" t="s">
        <v>17</v>
      </c>
      <c r="B12" s="16" t="s">
        <v>18</v>
      </c>
      <c r="C12" s="16" t="s">
        <v>18</v>
      </c>
      <c r="D12" s="16" t="s">
        <v>18</v>
      </c>
      <c r="E12" s="16" t="s">
        <v>18</v>
      </c>
      <c r="F12" s="16" t="s">
        <v>18</v>
      </c>
      <c r="G12" s="16" t="s">
        <v>18</v>
      </c>
      <c r="H12" s="16" t="s">
        <v>18</v>
      </c>
      <c r="I12" s="16" t="s">
        <v>18</v>
      </c>
      <c r="J12" s="16" t="s">
        <v>18</v>
      </c>
      <c r="K12" s="16" t="s">
        <v>18</v>
      </c>
      <c r="L12" s="16" t="s">
        <v>18</v>
      </c>
      <c r="M12" s="16" t="s">
        <v>18</v>
      </c>
      <c r="N12" s="16" t="s">
        <v>18</v>
      </c>
      <c r="O12" s="15"/>
      <c r="P12" s="16"/>
      <c r="Q12" s="15"/>
      <c r="R12" s="16"/>
      <c r="S12" s="15"/>
      <c r="T12" s="16"/>
      <c r="U12" s="15"/>
      <c r="V12" s="16"/>
      <c r="W12" s="15"/>
      <c r="X12" s="16"/>
      <c r="Y12" s="15"/>
      <c r="Z12" s="16"/>
      <c r="AA12" s="15"/>
      <c r="AB12" s="16"/>
      <c r="AC12" s="15"/>
      <c r="AD12" s="16"/>
      <c r="AE12" s="15"/>
      <c r="AF12" s="16"/>
      <c r="AG12" s="15"/>
      <c r="AH12" s="16"/>
      <c r="AI12" s="15"/>
      <c r="AJ12" s="16"/>
      <c r="AK12" s="15"/>
      <c r="AL12" s="16"/>
      <c r="AM12" s="15"/>
      <c r="AN12" s="16"/>
      <c r="AO12" s="15"/>
      <c r="AP12" s="16"/>
      <c r="AQ12" s="15"/>
      <c r="AR12" s="16"/>
      <c r="AS12" s="15"/>
      <c r="AT12" s="16"/>
      <c r="AU12" s="15"/>
      <c r="AV12" s="16"/>
      <c r="AW12" s="15"/>
      <c r="AX12" s="16"/>
      <c r="AY12" s="15"/>
      <c r="AZ12" s="16"/>
      <c r="BA12" s="15"/>
      <c r="BB12" s="16"/>
      <c r="BC12" s="15"/>
      <c r="BD12" s="16"/>
      <c r="BE12" s="15"/>
    </row>
    <row r="13" spans="1:57" ht="26.25">
      <c r="A13" s="15" t="s">
        <v>19</v>
      </c>
      <c r="B13" s="16" t="s">
        <v>20</v>
      </c>
      <c r="C13" s="16" t="s">
        <v>20</v>
      </c>
      <c r="D13" s="16" t="s">
        <v>20</v>
      </c>
      <c r="E13" s="16" t="s">
        <v>20</v>
      </c>
      <c r="F13" s="16" t="s">
        <v>20</v>
      </c>
      <c r="G13" s="16" t="s">
        <v>20</v>
      </c>
      <c r="H13" s="16" t="s">
        <v>20</v>
      </c>
      <c r="I13" s="16" t="s">
        <v>20</v>
      </c>
      <c r="J13" s="16" t="s">
        <v>150</v>
      </c>
      <c r="K13" s="16" t="s">
        <v>150</v>
      </c>
      <c r="L13" s="16" t="s">
        <v>20</v>
      </c>
      <c r="M13" s="16" t="s">
        <v>20</v>
      </c>
      <c r="N13" s="16" t="s">
        <v>20</v>
      </c>
      <c r="O13" s="15"/>
      <c r="P13" s="16"/>
      <c r="Q13" s="15"/>
      <c r="R13" s="16"/>
      <c r="S13" s="15"/>
      <c r="T13" s="16"/>
      <c r="U13" s="15"/>
      <c r="V13" s="16"/>
      <c r="W13" s="15"/>
      <c r="X13" s="16"/>
      <c r="Y13" s="15"/>
      <c r="Z13" s="16"/>
      <c r="AA13" s="15"/>
      <c r="AB13" s="16"/>
      <c r="AC13" s="15"/>
      <c r="AD13" s="16"/>
      <c r="AE13" s="15"/>
      <c r="AF13" s="16"/>
      <c r="AG13" s="15"/>
      <c r="AH13" s="16"/>
      <c r="AI13" s="15"/>
      <c r="AJ13" s="16"/>
      <c r="AK13" s="15"/>
      <c r="AL13" s="16"/>
      <c r="AM13" s="15"/>
      <c r="AN13" s="16"/>
      <c r="AO13" s="15"/>
      <c r="AP13" s="16"/>
      <c r="AQ13" s="15"/>
      <c r="AR13" s="16"/>
      <c r="AS13" s="15"/>
      <c r="AT13" s="16"/>
      <c r="AU13" s="15"/>
      <c r="AV13" s="16"/>
      <c r="AW13" s="15"/>
      <c r="AX13" s="16"/>
      <c r="AY13" s="15"/>
      <c r="AZ13" s="16"/>
      <c r="BA13" s="15"/>
      <c r="BB13" s="16"/>
      <c r="BC13" s="15"/>
      <c r="BD13" s="16"/>
      <c r="BE13" s="15"/>
    </row>
    <row r="14" spans="1:57" ht="13.15">
      <c r="A14" s="15" t="s">
        <v>23</v>
      </c>
      <c r="B14" s="16" t="s">
        <v>24</v>
      </c>
      <c r="C14" s="16" t="s">
        <v>24</v>
      </c>
      <c r="D14" s="16" t="s">
        <v>24</v>
      </c>
      <c r="E14" s="16" t="s">
        <v>24</v>
      </c>
      <c r="F14" s="16" t="s">
        <v>24</v>
      </c>
      <c r="G14" s="16" t="s">
        <v>24</v>
      </c>
      <c r="H14" s="16" t="s">
        <v>24</v>
      </c>
      <c r="I14" s="16" t="s">
        <v>24</v>
      </c>
      <c r="J14" s="16" t="s">
        <v>24</v>
      </c>
      <c r="K14" s="16" t="s">
        <v>24</v>
      </c>
      <c r="L14" s="16" t="s">
        <v>24</v>
      </c>
      <c r="M14" s="16" t="s">
        <v>24</v>
      </c>
      <c r="N14" s="16" t="s">
        <v>24</v>
      </c>
      <c r="O14" s="15"/>
      <c r="P14" s="16"/>
      <c r="Q14" s="15"/>
      <c r="R14" s="16"/>
      <c r="S14" s="15"/>
      <c r="T14" s="16"/>
      <c r="U14" s="15"/>
      <c r="V14" s="16"/>
      <c r="W14" s="15"/>
      <c r="X14" s="16"/>
      <c r="Y14" s="15"/>
      <c r="Z14" s="16"/>
      <c r="AA14" s="15"/>
      <c r="AB14" s="16"/>
      <c r="AC14" s="15"/>
      <c r="AD14" s="16"/>
      <c r="AE14" s="15"/>
      <c r="AF14" s="16"/>
      <c r="AG14" s="15"/>
      <c r="AH14" s="16"/>
      <c r="AI14" s="15"/>
      <c r="AJ14" s="16"/>
      <c r="AK14" s="15"/>
      <c r="AL14" s="16"/>
      <c r="AM14" s="15"/>
      <c r="AN14" s="16"/>
      <c r="AO14" s="15"/>
      <c r="AP14" s="16"/>
      <c r="AQ14" s="15"/>
      <c r="AR14" s="16"/>
      <c r="AS14" s="15"/>
      <c r="AT14" s="16"/>
      <c r="AU14" s="15"/>
      <c r="AV14" s="16"/>
      <c r="AW14" s="15"/>
      <c r="AX14" s="16"/>
      <c r="AY14" s="15"/>
      <c r="AZ14" s="16"/>
      <c r="BA14" s="15"/>
      <c r="BB14" s="16"/>
      <c r="BC14" s="15"/>
      <c r="BD14" s="16"/>
      <c r="BE14" s="15"/>
    </row>
    <row r="15" spans="1:57" ht="13.15">
      <c r="A15" s="15" t="s">
        <v>25</v>
      </c>
      <c r="B15" s="16" t="s">
        <v>26</v>
      </c>
      <c r="C15" s="16" t="s">
        <v>26</v>
      </c>
      <c r="D15" s="16" t="s">
        <v>26</v>
      </c>
      <c r="E15" s="16" t="s">
        <v>26</v>
      </c>
      <c r="F15" s="16" t="s">
        <v>26</v>
      </c>
      <c r="G15" s="16" t="s">
        <v>26</v>
      </c>
      <c r="H15" s="16" t="s">
        <v>26</v>
      </c>
      <c r="I15" s="16" t="s">
        <v>26</v>
      </c>
      <c r="J15" s="16" t="s">
        <v>26</v>
      </c>
      <c r="K15" s="16" t="s">
        <v>26</v>
      </c>
      <c r="L15" s="16" t="s">
        <v>26</v>
      </c>
      <c r="M15" s="16" t="s">
        <v>26</v>
      </c>
      <c r="N15" s="16" t="s">
        <v>26</v>
      </c>
      <c r="O15" s="15"/>
      <c r="P15" s="16"/>
      <c r="Q15" s="15"/>
      <c r="R15" s="16"/>
      <c r="S15" s="15"/>
      <c r="T15" s="16"/>
      <c r="U15" s="15"/>
      <c r="V15" s="16"/>
      <c r="W15" s="15"/>
      <c r="X15" s="16"/>
      <c r="Y15" s="15"/>
      <c r="Z15" s="16"/>
      <c r="AA15" s="15"/>
      <c r="AB15" s="16"/>
      <c r="AC15" s="15"/>
      <c r="AD15" s="16"/>
      <c r="AE15" s="15"/>
      <c r="AF15" s="16"/>
      <c r="AG15" s="15"/>
      <c r="AH15" s="16"/>
      <c r="AI15" s="15"/>
      <c r="AJ15" s="16"/>
      <c r="AK15" s="15"/>
      <c r="AL15" s="16"/>
      <c r="AM15" s="15"/>
      <c r="AN15" s="16"/>
      <c r="AO15" s="15"/>
      <c r="AP15" s="16"/>
      <c r="AQ15" s="15"/>
      <c r="AR15" s="16"/>
      <c r="AS15" s="15"/>
      <c r="AT15" s="16"/>
      <c r="AU15" s="15"/>
      <c r="AV15" s="16"/>
      <c r="AW15" s="15"/>
      <c r="AX15" s="16"/>
      <c r="AY15" s="15"/>
      <c r="AZ15" s="16"/>
      <c r="BA15" s="15"/>
      <c r="BB15" s="16"/>
      <c r="BC15" s="15"/>
      <c r="BD15" s="16"/>
      <c r="BE15" s="15"/>
    </row>
    <row r="16" spans="1:57">
      <c r="A16" s="17" t="s">
        <v>223</v>
      </c>
      <c r="B16" s="4">
        <v>8482000</v>
      </c>
      <c r="C16" s="4">
        <v>8788000</v>
      </c>
      <c r="D16" s="4">
        <v>8234000</v>
      </c>
      <c r="E16" s="4">
        <v>9073000</v>
      </c>
      <c r="F16" s="4">
        <v>16358000</v>
      </c>
      <c r="G16" s="4">
        <v>16192000</v>
      </c>
      <c r="H16" s="4">
        <v>12399000</v>
      </c>
      <c r="I16" s="4">
        <v>20322000</v>
      </c>
      <c r="J16" s="4">
        <v>30391000</v>
      </c>
      <c r="K16" s="4">
        <v>23406000</v>
      </c>
      <c r="L16" s="4">
        <v>21435000</v>
      </c>
      <c r="M16" s="4">
        <v>27705000</v>
      </c>
      <c r="N16" s="4">
        <v>30758000</v>
      </c>
      <c r="O16" s="17"/>
      <c r="P16" s="4"/>
      <c r="Q16" s="17"/>
      <c r="R16" s="4"/>
      <c r="S16" s="17"/>
      <c r="T16" s="4"/>
      <c r="U16" s="17"/>
      <c r="V16" s="4"/>
      <c r="W16" s="17"/>
      <c r="X16" s="4"/>
      <c r="Y16" s="17"/>
      <c r="Z16" s="4"/>
      <c r="AA16" s="17"/>
      <c r="AB16" s="4"/>
      <c r="AC16" s="17"/>
      <c r="AD16" s="4"/>
      <c r="AE16" s="17"/>
      <c r="AF16" s="4"/>
      <c r="AG16" s="17"/>
      <c r="AH16" s="4"/>
      <c r="AI16" s="17"/>
      <c r="AJ16" s="4"/>
      <c r="AK16" s="17"/>
      <c r="AL16" s="4"/>
      <c r="AM16" s="17"/>
      <c r="AN16" s="4"/>
      <c r="AO16" s="17"/>
      <c r="AP16" s="4"/>
      <c r="AQ16" s="17"/>
      <c r="AR16" s="4"/>
      <c r="AS16" s="17"/>
      <c r="AT16" s="4"/>
      <c r="AU16" s="17"/>
      <c r="AV16" s="4"/>
      <c r="AW16" s="17"/>
      <c r="AX16" s="4"/>
      <c r="AY16" s="17"/>
      <c r="AZ16" s="4"/>
      <c r="BA16" s="17"/>
      <c r="BB16" s="4"/>
      <c r="BC16" s="17"/>
      <c r="BD16" s="4"/>
      <c r="BE16" s="17"/>
    </row>
    <row r="17" spans="1:57">
      <c r="A17" s="17" t="s">
        <v>224</v>
      </c>
      <c r="B17" s="4">
        <v>5768000</v>
      </c>
      <c r="C17" s="4">
        <v>7030000</v>
      </c>
      <c r="D17" s="4">
        <v>7266000</v>
      </c>
      <c r="E17" s="4">
        <v>7226000</v>
      </c>
      <c r="F17" s="4">
        <v>10921000</v>
      </c>
      <c r="G17" s="4">
        <v>10977000</v>
      </c>
      <c r="H17" s="4">
        <v>9894000</v>
      </c>
      <c r="I17" s="4">
        <v>11886000</v>
      </c>
      <c r="J17" s="4">
        <v>12500000</v>
      </c>
      <c r="K17" s="4">
        <v>12704000</v>
      </c>
      <c r="L17" s="4">
        <v>14883000</v>
      </c>
      <c r="M17" s="4">
        <v>17282000</v>
      </c>
      <c r="N17" s="4">
        <v>16860000</v>
      </c>
      <c r="O17" s="17"/>
      <c r="P17" s="4"/>
      <c r="Q17" s="17"/>
      <c r="R17" s="4"/>
      <c r="S17" s="17"/>
      <c r="T17" s="4"/>
      <c r="U17" s="17"/>
      <c r="V17" s="4"/>
      <c r="W17" s="17"/>
      <c r="X17" s="4"/>
      <c r="Y17" s="17"/>
      <c r="Z17" s="4"/>
      <c r="AA17" s="17"/>
      <c r="AB17" s="4"/>
      <c r="AC17" s="17"/>
      <c r="AD17" s="4"/>
      <c r="AE17" s="17"/>
      <c r="AF17" s="4"/>
      <c r="AG17" s="17"/>
      <c r="AH17" s="4"/>
      <c r="AI17" s="17"/>
      <c r="AJ17" s="4"/>
      <c r="AK17" s="17"/>
      <c r="AL17" s="4"/>
      <c r="AM17" s="17"/>
      <c r="AN17" s="4"/>
      <c r="AO17" s="17"/>
      <c r="AP17" s="4"/>
      <c r="AQ17" s="17"/>
      <c r="AR17" s="4"/>
      <c r="AS17" s="17"/>
      <c r="AT17" s="4"/>
      <c r="AU17" s="17"/>
      <c r="AV17" s="4"/>
      <c r="AW17" s="17"/>
      <c r="AX17" s="4"/>
      <c r="AY17" s="17"/>
      <c r="AZ17" s="4"/>
      <c r="BA17" s="17"/>
      <c r="BB17" s="18"/>
      <c r="BC17" s="17"/>
      <c r="BD17" s="18"/>
      <c r="BE17" s="17"/>
    </row>
    <row r="18" spans="1:57">
      <c r="A18" s="17" t="s">
        <v>225</v>
      </c>
      <c r="B18" s="4">
        <v>2714000</v>
      </c>
      <c r="C18" s="4">
        <v>1758000</v>
      </c>
      <c r="D18" s="4">
        <v>968000</v>
      </c>
      <c r="E18" s="4">
        <v>1847000</v>
      </c>
      <c r="F18" s="4">
        <v>5437000</v>
      </c>
      <c r="G18" s="4">
        <v>5215000</v>
      </c>
      <c r="H18" s="4">
        <v>2505000</v>
      </c>
      <c r="I18" s="4">
        <v>8436000</v>
      </c>
      <c r="J18" s="4">
        <v>17891000</v>
      </c>
      <c r="K18" s="4">
        <v>10702000</v>
      </c>
      <c r="L18" s="4">
        <v>6552000</v>
      </c>
      <c r="M18" s="4">
        <v>10423000</v>
      </c>
      <c r="N18" s="4">
        <v>13898000</v>
      </c>
      <c r="O18" s="17"/>
      <c r="P18" s="4"/>
      <c r="Q18" s="17"/>
      <c r="R18" s="4"/>
      <c r="S18" s="17"/>
      <c r="T18" s="4"/>
      <c r="U18" s="17"/>
      <c r="V18" s="4"/>
      <c r="W18" s="17"/>
      <c r="X18" s="18"/>
      <c r="Y18" s="17"/>
      <c r="Z18" s="18"/>
      <c r="AA18" s="17"/>
      <c r="AB18" s="18"/>
      <c r="AC18" s="17"/>
      <c r="AD18" s="18"/>
      <c r="AE18" s="17"/>
      <c r="AF18" s="18"/>
      <c r="AG18" s="17"/>
      <c r="AH18" s="18"/>
      <c r="AI18" s="17"/>
      <c r="AJ18" s="18"/>
      <c r="AK18" s="17"/>
      <c r="AL18" s="18"/>
      <c r="AM18" s="17"/>
      <c r="AN18" s="18"/>
      <c r="AO18" s="17"/>
      <c r="AP18" s="18"/>
      <c r="AQ18" s="17"/>
      <c r="AR18" s="18"/>
      <c r="AS18" s="17"/>
      <c r="AT18" s="18"/>
      <c r="AU18" s="17"/>
      <c r="AV18" s="18"/>
      <c r="AW18" s="17"/>
      <c r="AX18" s="18"/>
      <c r="AY18" s="17"/>
      <c r="AZ18" s="18"/>
      <c r="BA18" s="17"/>
      <c r="BB18" s="18"/>
      <c r="BC18" s="17"/>
      <c r="BD18" s="18"/>
      <c r="BE18" s="17"/>
    </row>
    <row r="19" spans="1:57">
      <c r="A19" s="17" t="s">
        <v>226</v>
      </c>
      <c r="B19" s="4">
        <v>528000</v>
      </c>
      <c r="C19" s="4">
        <v>592000</v>
      </c>
      <c r="D19" s="4">
        <v>620000</v>
      </c>
      <c r="E19" s="4">
        <v>562000</v>
      </c>
      <c r="F19" s="4">
        <v>707000</v>
      </c>
      <c r="G19" s="4">
        <v>719000</v>
      </c>
      <c r="H19" s="4">
        <v>659000</v>
      </c>
      <c r="I19" s="4">
        <v>743000</v>
      </c>
      <c r="J19" s="4">
        <v>813000</v>
      </c>
      <c r="K19" s="4">
        <v>836000</v>
      </c>
      <c r="L19" s="4">
        <v>881000</v>
      </c>
      <c r="M19" s="4">
        <v>894000</v>
      </c>
      <c r="N19" s="4">
        <v>1066000</v>
      </c>
      <c r="O19" s="17"/>
      <c r="P19" s="4"/>
      <c r="Q19" s="17"/>
      <c r="R19" s="4"/>
      <c r="S19" s="17"/>
      <c r="T19" s="4"/>
      <c r="U19" s="17"/>
      <c r="V19" s="4"/>
      <c r="W19" s="17"/>
      <c r="X19" s="4"/>
      <c r="Y19" s="17"/>
      <c r="Z19" s="4"/>
      <c r="AA19" s="17"/>
      <c r="AB19" s="4"/>
      <c r="AC19" s="17"/>
      <c r="AD19" s="4"/>
      <c r="AE19" s="17"/>
      <c r="AF19" s="4"/>
      <c r="AG19" s="17"/>
      <c r="AH19" s="4"/>
      <c r="AI19" s="17"/>
      <c r="AJ19" s="4"/>
      <c r="AK19" s="17"/>
      <c r="AL19" s="4"/>
      <c r="AM19" s="17"/>
      <c r="AN19" s="4"/>
      <c r="AO19" s="17"/>
      <c r="AP19" s="4"/>
      <c r="AQ19" s="17"/>
      <c r="AR19" s="4"/>
      <c r="AS19" s="17"/>
      <c r="AT19" s="4"/>
      <c r="AU19" s="17"/>
      <c r="AV19" s="4"/>
      <c r="AW19" s="17"/>
      <c r="AX19" s="4"/>
      <c r="AY19" s="17"/>
      <c r="AZ19" s="4"/>
      <c r="BA19" s="17"/>
      <c r="BB19" s="4"/>
      <c r="BC19" s="17"/>
      <c r="BD19" s="4"/>
      <c r="BE19" s="17"/>
    </row>
    <row r="20" spans="1:57">
      <c r="A20" s="17" t="s">
        <v>227</v>
      </c>
      <c r="B20" s="4">
        <v>624000</v>
      </c>
      <c r="C20" s="4">
        <v>791000</v>
      </c>
      <c r="D20" s="4">
        <v>918000</v>
      </c>
      <c r="E20" s="4">
        <v>931000</v>
      </c>
      <c r="F20" s="4">
        <v>1371000</v>
      </c>
      <c r="G20" s="4">
        <v>1540000</v>
      </c>
      <c r="H20" s="4">
        <v>1617000</v>
      </c>
      <c r="I20" s="4">
        <v>1824000</v>
      </c>
      <c r="J20" s="4">
        <v>2141000</v>
      </c>
      <c r="K20" s="4">
        <v>2441000</v>
      </c>
      <c r="L20" s="4">
        <v>2600000</v>
      </c>
      <c r="M20" s="4">
        <v>2663000</v>
      </c>
      <c r="N20" s="4">
        <v>3116000</v>
      </c>
      <c r="O20" s="17"/>
      <c r="P20" s="4"/>
      <c r="Q20" s="17"/>
      <c r="R20" s="4"/>
      <c r="S20" s="17"/>
      <c r="T20" s="4"/>
      <c r="U20" s="17"/>
      <c r="V20" s="4"/>
      <c r="W20" s="17"/>
      <c r="X20" s="4"/>
      <c r="Y20" s="17"/>
      <c r="Z20" s="4"/>
      <c r="AA20" s="17"/>
      <c r="AB20" s="4"/>
      <c r="AC20" s="17"/>
      <c r="AD20" s="4"/>
      <c r="AE20" s="17"/>
      <c r="AF20" s="4"/>
      <c r="AG20" s="17"/>
      <c r="AH20" s="4"/>
      <c r="AI20" s="17"/>
      <c r="AJ20" s="4"/>
      <c r="AK20" s="17"/>
      <c r="AL20" s="4"/>
      <c r="AM20" s="17"/>
      <c r="AN20" s="4"/>
      <c r="AO20" s="17"/>
      <c r="AP20" s="4"/>
      <c r="AQ20" s="17"/>
      <c r="AR20" s="4"/>
      <c r="AS20" s="17"/>
      <c r="AT20" s="4"/>
      <c r="AU20" s="17"/>
      <c r="AV20" s="4"/>
      <c r="AW20" s="17"/>
      <c r="AX20" s="4"/>
      <c r="AY20" s="17"/>
      <c r="AZ20" s="4"/>
      <c r="BA20" s="17"/>
      <c r="BB20" s="4"/>
      <c r="BC20" s="17"/>
      <c r="BD20" s="4"/>
      <c r="BE20" s="17"/>
    </row>
    <row r="21" spans="1:57">
      <c r="A21" s="17" t="s">
        <v>228</v>
      </c>
      <c r="B21" s="18" t="s">
        <v>29</v>
      </c>
      <c r="C21" s="18" t="s">
        <v>29</v>
      </c>
      <c r="D21" s="18" t="s">
        <v>29</v>
      </c>
      <c r="E21" s="4">
        <v>126000</v>
      </c>
      <c r="F21" s="4">
        <v>40000</v>
      </c>
      <c r="G21" s="4">
        <v>3000</v>
      </c>
      <c r="H21" s="4">
        <v>67000</v>
      </c>
      <c r="I21" s="4">
        <v>18000</v>
      </c>
      <c r="J21" s="18" t="s">
        <v>29</v>
      </c>
      <c r="K21" s="18" t="s">
        <v>29</v>
      </c>
      <c r="L21" s="18" t="s">
        <v>29</v>
      </c>
      <c r="M21" s="18" t="s">
        <v>29</v>
      </c>
      <c r="N21" s="4">
        <v>48000</v>
      </c>
      <c r="O21" s="17"/>
      <c r="P21" s="18"/>
      <c r="Q21" s="17"/>
      <c r="R21" s="18"/>
      <c r="S21" s="17"/>
      <c r="T21" s="18"/>
      <c r="U21" s="17"/>
      <c r="V21" s="18"/>
      <c r="W21" s="17"/>
      <c r="X21" s="18"/>
      <c r="Y21" s="17"/>
      <c r="Z21" s="18"/>
      <c r="AA21" s="17"/>
      <c r="AB21" s="18"/>
      <c r="AC21" s="17"/>
      <c r="AD21" s="18"/>
      <c r="AE21" s="17"/>
      <c r="AF21" s="18"/>
      <c r="AG21" s="17"/>
      <c r="AH21" s="18"/>
      <c r="AI21" s="17"/>
      <c r="AJ21" s="18"/>
      <c r="AK21" s="17"/>
      <c r="AL21" s="18"/>
      <c r="AM21" s="17"/>
      <c r="AN21" s="18"/>
      <c r="AO21" s="17"/>
      <c r="AP21" s="18"/>
      <c r="AQ21" s="17"/>
      <c r="AR21" s="18"/>
      <c r="AS21" s="17"/>
      <c r="AT21" s="18"/>
      <c r="AU21" s="17"/>
      <c r="AV21" s="18"/>
      <c r="AW21" s="17"/>
      <c r="AX21" s="18"/>
      <c r="AY21" s="17"/>
      <c r="AZ21" s="18"/>
      <c r="BA21" s="17"/>
      <c r="BB21" s="18"/>
      <c r="BC21" s="17"/>
      <c r="BD21" s="18"/>
      <c r="BE21" s="17"/>
    </row>
    <row r="22" spans="1:57">
      <c r="A22" s="17" t="s">
        <v>229</v>
      </c>
      <c r="B22" s="4">
        <v>-10000</v>
      </c>
      <c r="C22" s="18" t="s">
        <v>29</v>
      </c>
      <c r="D22" s="18" t="s">
        <v>29</v>
      </c>
      <c r="E22" s="18" t="s">
        <v>29</v>
      </c>
      <c r="F22" s="18" t="s">
        <v>29</v>
      </c>
      <c r="G22" s="18" t="s">
        <v>29</v>
      </c>
      <c r="H22" s="18" t="s">
        <v>29</v>
      </c>
      <c r="I22" s="18" t="s">
        <v>29</v>
      </c>
      <c r="J22" s="18" t="s">
        <v>29</v>
      </c>
      <c r="K22" s="18" t="s">
        <v>29</v>
      </c>
      <c r="L22" s="18" t="s">
        <v>29</v>
      </c>
      <c r="M22" s="18" t="s">
        <v>29</v>
      </c>
      <c r="N22" s="18" t="s">
        <v>29</v>
      </c>
      <c r="O22" s="17"/>
      <c r="P22" s="4"/>
      <c r="Q22" s="17"/>
      <c r="R22" s="4"/>
      <c r="S22" s="17"/>
      <c r="T22" s="18"/>
      <c r="U22" s="17"/>
      <c r="V22" s="18"/>
      <c r="W22" s="17"/>
      <c r="X22" s="18"/>
      <c r="Y22" s="17"/>
      <c r="Z22" s="18"/>
      <c r="AA22" s="17"/>
      <c r="AB22" s="18"/>
      <c r="AC22" s="17"/>
      <c r="AD22" s="18"/>
      <c r="AE22" s="17"/>
      <c r="AF22" s="4"/>
      <c r="AG22" s="17"/>
      <c r="AH22" s="18"/>
      <c r="AI22" s="17"/>
      <c r="AJ22" s="18"/>
      <c r="AK22" s="17"/>
      <c r="AL22" s="18"/>
      <c r="AM22" s="17"/>
      <c r="AN22" s="18"/>
      <c r="AO22" s="17"/>
      <c r="AP22" s="18"/>
      <c r="AQ22" s="17"/>
      <c r="AR22" s="18"/>
      <c r="AS22" s="17"/>
      <c r="AT22" s="18"/>
      <c r="AU22" s="17"/>
      <c r="AV22" s="18"/>
      <c r="AW22" s="17"/>
      <c r="AX22" s="18"/>
      <c r="AY22" s="17"/>
      <c r="AZ22" s="18"/>
      <c r="BA22" s="17"/>
      <c r="BB22" s="18"/>
      <c r="BC22" s="17"/>
      <c r="BD22" s="18"/>
      <c r="BE22" s="17"/>
    </row>
    <row r="23" spans="1:57">
      <c r="A23" s="17" t="s">
        <v>230</v>
      </c>
      <c r="B23" s="18" t="s">
        <v>29</v>
      </c>
      <c r="C23" s="18" t="s">
        <v>29</v>
      </c>
      <c r="D23" s="18" t="s">
        <v>29</v>
      </c>
      <c r="E23" s="18" t="s">
        <v>29</v>
      </c>
      <c r="F23" s="18" t="s">
        <v>29</v>
      </c>
      <c r="G23" s="18" t="s">
        <v>29</v>
      </c>
      <c r="H23" s="18" t="s">
        <v>29</v>
      </c>
      <c r="I23" s="18" t="s">
        <v>29</v>
      </c>
      <c r="J23" s="18" t="s">
        <v>29</v>
      </c>
      <c r="K23" s="18" t="s">
        <v>29</v>
      </c>
      <c r="L23" s="18" t="s">
        <v>29</v>
      </c>
      <c r="M23" s="18" t="s">
        <v>29</v>
      </c>
      <c r="N23" s="18" t="s">
        <v>29</v>
      </c>
      <c r="O23" s="17"/>
      <c r="P23" s="18"/>
      <c r="Q23" s="17"/>
      <c r="R23" s="18"/>
      <c r="S23" s="17"/>
      <c r="T23" s="18"/>
      <c r="U23" s="17"/>
      <c r="V23" s="18"/>
      <c r="W23" s="17"/>
      <c r="X23" s="18"/>
      <c r="Y23" s="17"/>
      <c r="Z23" s="18"/>
      <c r="AA23" s="17"/>
      <c r="AB23" s="18"/>
      <c r="AC23" s="17"/>
      <c r="AD23" s="18"/>
      <c r="AE23" s="17"/>
      <c r="AF23" s="18"/>
      <c r="AG23" s="17"/>
      <c r="AH23" s="18"/>
      <c r="AI23" s="17"/>
      <c r="AJ23" s="18"/>
      <c r="AK23" s="17"/>
      <c r="AL23" s="18"/>
      <c r="AM23" s="17"/>
      <c r="AN23" s="18"/>
      <c r="AO23" s="17"/>
      <c r="AP23" s="18"/>
      <c r="AQ23" s="17"/>
      <c r="AR23" s="18"/>
      <c r="AS23" s="17"/>
      <c r="AT23" s="18"/>
      <c r="AU23" s="17"/>
      <c r="AV23" s="18"/>
      <c r="AW23" s="17"/>
      <c r="AX23" s="18"/>
      <c r="AY23" s="17"/>
      <c r="AZ23" s="18"/>
      <c r="BA23" s="17"/>
      <c r="BB23" s="18"/>
      <c r="BC23" s="17"/>
      <c r="BD23" s="18"/>
      <c r="BE23" s="17"/>
    </row>
    <row r="24" spans="1:57">
      <c r="A24" s="17" t="s">
        <v>231</v>
      </c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4">
        <v>128000</v>
      </c>
      <c r="N24" s="18" t="s">
        <v>29</v>
      </c>
      <c r="O24" s="17"/>
      <c r="P24" s="18"/>
      <c r="Q24" s="17"/>
      <c r="R24" s="18"/>
      <c r="S24" s="17"/>
      <c r="T24" s="18"/>
      <c r="U24" s="17"/>
      <c r="V24" s="18"/>
      <c r="W24" s="17"/>
      <c r="X24" s="18"/>
      <c r="Y24" s="17"/>
      <c r="Z24" s="18"/>
      <c r="AA24" s="17"/>
      <c r="AB24" s="18"/>
      <c r="AC24" s="17"/>
      <c r="AD24" s="18"/>
      <c r="AE24" s="17"/>
      <c r="AF24" s="18"/>
      <c r="AG24" s="17"/>
      <c r="AH24" s="18"/>
      <c r="AI24" s="17"/>
      <c r="AJ24" s="18"/>
      <c r="AK24" s="17"/>
      <c r="AL24" s="18"/>
      <c r="AM24" s="17"/>
      <c r="AN24" s="18"/>
      <c r="AO24" s="17"/>
      <c r="AP24" s="18"/>
      <c r="AQ24" s="17"/>
      <c r="AR24" s="18"/>
      <c r="AS24" s="17"/>
      <c r="AT24" s="18"/>
      <c r="AU24" s="17"/>
      <c r="AV24" s="18"/>
      <c r="AW24" s="17"/>
      <c r="AX24" s="18"/>
      <c r="AY24" s="17"/>
      <c r="AZ24" s="18"/>
      <c r="BA24" s="17"/>
      <c r="BB24" s="18"/>
      <c r="BC24" s="17"/>
      <c r="BD24" s="18"/>
      <c r="BE24" s="17"/>
    </row>
    <row r="25" spans="1:57">
      <c r="A25" s="17" t="s">
        <v>232</v>
      </c>
      <c r="B25" s="18" t="s">
        <v>29</v>
      </c>
      <c r="C25" s="18" t="s">
        <v>29</v>
      </c>
      <c r="D25" s="18" t="s">
        <v>29</v>
      </c>
      <c r="E25" s="4">
        <v>3000</v>
      </c>
      <c r="F25" s="4">
        <v>-10000</v>
      </c>
      <c r="G25" s="4">
        <v>17000</v>
      </c>
      <c r="H25" s="4">
        <v>4000</v>
      </c>
      <c r="I25" s="4">
        <v>22000</v>
      </c>
      <c r="J25" s="4">
        <v>96000</v>
      </c>
      <c r="K25" s="4">
        <v>-43000</v>
      </c>
      <c r="L25" s="4">
        <v>3000</v>
      </c>
      <c r="M25" s="4">
        <v>24000</v>
      </c>
      <c r="N25" s="4">
        <v>41000</v>
      </c>
      <c r="O25" s="17"/>
      <c r="P25" s="18"/>
      <c r="Q25" s="17"/>
      <c r="R25" s="18"/>
      <c r="S25" s="17"/>
      <c r="T25" s="18"/>
      <c r="U25" s="17"/>
      <c r="V25" s="18"/>
      <c r="W25" s="17"/>
      <c r="X25" s="18"/>
      <c r="Y25" s="17"/>
      <c r="Z25" s="18"/>
      <c r="AA25" s="17"/>
      <c r="AB25" s="18"/>
      <c r="AC25" s="17"/>
      <c r="AD25" s="18"/>
      <c r="AE25" s="17"/>
      <c r="AF25" s="18"/>
      <c r="AG25" s="17"/>
      <c r="AH25" s="18"/>
      <c r="AI25" s="17"/>
      <c r="AJ25" s="18"/>
      <c r="AK25" s="17"/>
      <c r="AL25" s="18"/>
      <c r="AM25" s="17"/>
      <c r="AN25" s="18"/>
      <c r="AO25" s="17"/>
      <c r="AP25" s="18"/>
      <c r="AQ25" s="17"/>
      <c r="AR25" s="18"/>
      <c r="AS25" s="17"/>
      <c r="AT25" s="18"/>
      <c r="AU25" s="17"/>
      <c r="AV25" s="18"/>
      <c r="AW25" s="17"/>
      <c r="AX25" s="18"/>
      <c r="AY25" s="17"/>
      <c r="AZ25" s="18"/>
      <c r="BA25" s="17"/>
      <c r="BB25" s="18"/>
      <c r="BC25" s="17"/>
      <c r="BD25" s="18"/>
      <c r="BE25" s="17"/>
    </row>
    <row r="26" spans="1:57">
      <c r="A26" s="17" t="s">
        <v>228</v>
      </c>
      <c r="B26" s="18" t="s">
        <v>29</v>
      </c>
      <c r="C26" s="18" t="s">
        <v>29</v>
      </c>
      <c r="D26" s="18" t="s">
        <v>29</v>
      </c>
      <c r="E26" s="18" t="s">
        <v>29</v>
      </c>
      <c r="F26" s="18" t="s">
        <v>29</v>
      </c>
      <c r="G26" s="18" t="s">
        <v>29</v>
      </c>
      <c r="H26" s="18" t="s">
        <v>29</v>
      </c>
      <c r="I26" s="18" t="s">
        <v>29</v>
      </c>
      <c r="J26" s="4">
        <v>28000</v>
      </c>
      <c r="K26" s="4">
        <v>-29000</v>
      </c>
      <c r="L26" s="4">
        <v>60000</v>
      </c>
      <c r="M26" s="4">
        <v>488000</v>
      </c>
      <c r="N26" s="18" t="s">
        <v>29</v>
      </c>
      <c r="O26" s="17"/>
      <c r="P26" s="18"/>
      <c r="Q26" s="17"/>
      <c r="R26" s="18"/>
      <c r="S26" s="17"/>
      <c r="T26" s="18"/>
      <c r="U26" s="17"/>
      <c r="V26" s="18"/>
      <c r="W26" s="17"/>
      <c r="X26" s="18"/>
      <c r="Y26" s="17"/>
      <c r="Z26" s="18"/>
      <c r="AA26" s="17"/>
      <c r="AB26" s="18"/>
      <c r="AC26" s="17"/>
      <c r="AD26" s="18"/>
      <c r="AE26" s="17"/>
      <c r="AF26" s="18"/>
      <c r="AG26" s="17"/>
      <c r="AH26" s="18"/>
      <c r="AI26" s="17"/>
      <c r="AJ26" s="18"/>
      <c r="AK26" s="17"/>
      <c r="AL26" s="18"/>
      <c r="AM26" s="17"/>
      <c r="AN26" s="18"/>
      <c r="AO26" s="17"/>
      <c r="AP26" s="18"/>
      <c r="AQ26" s="17"/>
      <c r="AR26" s="18"/>
      <c r="AS26" s="17"/>
      <c r="AT26" s="18"/>
      <c r="AU26" s="17"/>
      <c r="AV26" s="18"/>
      <c r="AW26" s="17"/>
      <c r="AX26" s="18"/>
      <c r="AY26" s="17"/>
      <c r="AZ26" s="18"/>
      <c r="BA26" s="17"/>
      <c r="BB26" s="18"/>
      <c r="BC26" s="17"/>
      <c r="BD26" s="18"/>
      <c r="BE26" s="17"/>
    </row>
    <row r="27" spans="1:57">
      <c r="A27" s="17" t="s">
        <v>233</v>
      </c>
      <c r="B27" s="18" t="s">
        <v>29</v>
      </c>
      <c r="C27" s="18" t="s">
        <v>29</v>
      </c>
      <c r="D27" s="18" t="s">
        <v>29</v>
      </c>
      <c r="E27" s="18" t="s">
        <v>29</v>
      </c>
      <c r="F27" s="4">
        <v>233000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  <c r="N27" s="18" t="s">
        <v>29</v>
      </c>
      <c r="O27" s="17"/>
      <c r="P27" s="18"/>
      <c r="Q27" s="17"/>
      <c r="R27" s="18"/>
      <c r="S27" s="17"/>
      <c r="T27" s="18"/>
      <c r="U27" s="17"/>
      <c r="V27" s="18"/>
      <c r="W27" s="17"/>
      <c r="X27" s="18"/>
      <c r="Y27" s="17"/>
      <c r="Z27" s="18"/>
      <c r="AA27" s="17"/>
      <c r="AB27" s="18"/>
      <c r="AC27" s="17"/>
      <c r="AD27" s="18"/>
      <c r="AE27" s="17"/>
      <c r="AF27" s="18"/>
      <c r="AG27" s="17"/>
      <c r="AH27" s="18"/>
      <c r="AI27" s="17"/>
      <c r="AJ27" s="18"/>
      <c r="AK27" s="17"/>
      <c r="AL27" s="18"/>
      <c r="AM27" s="17"/>
      <c r="AN27" s="18"/>
      <c r="AO27" s="17"/>
      <c r="AP27" s="18"/>
      <c r="AQ27" s="17"/>
      <c r="AR27" s="18"/>
      <c r="AS27" s="17"/>
      <c r="AT27" s="18"/>
      <c r="AU27" s="17"/>
      <c r="AV27" s="18"/>
      <c r="AW27" s="17"/>
      <c r="AX27" s="18"/>
      <c r="AY27" s="17"/>
      <c r="AZ27" s="18"/>
      <c r="BA27" s="17"/>
      <c r="BB27" s="18"/>
      <c r="BC27" s="17"/>
      <c r="BD27" s="18"/>
      <c r="BE27" s="17"/>
    </row>
    <row r="28" spans="1:57">
      <c r="A28" s="17" t="s">
        <v>234</v>
      </c>
      <c r="B28" s="18" t="s">
        <v>29</v>
      </c>
      <c r="C28" s="18" t="s">
        <v>29</v>
      </c>
      <c r="D28" s="18" t="s">
        <v>29</v>
      </c>
      <c r="E28" s="4">
        <v>-5000</v>
      </c>
      <c r="F28" s="4">
        <v>-11000</v>
      </c>
      <c r="G28" s="4">
        <v>-28000</v>
      </c>
      <c r="H28" s="4">
        <v>-2000</v>
      </c>
      <c r="I28" s="4">
        <v>5000</v>
      </c>
      <c r="J28" s="4">
        <v>11000</v>
      </c>
      <c r="K28" s="4">
        <v>35000</v>
      </c>
      <c r="L28" s="4">
        <v>11000</v>
      </c>
      <c r="M28" s="4">
        <v>-9000</v>
      </c>
      <c r="N28" s="4">
        <v>7000</v>
      </c>
      <c r="O28" s="17"/>
      <c r="P28" s="18"/>
      <c r="Q28" s="17"/>
      <c r="R28" s="18"/>
      <c r="S28" s="17"/>
      <c r="T28" s="18"/>
      <c r="U28" s="17"/>
      <c r="V28" s="18"/>
      <c r="W28" s="17"/>
      <c r="X28" s="18"/>
      <c r="Y28" s="17"/>
      <c r="Z28" s="18"/>
      <c r="AA28" s="17"/>
      <c r="AB28" s="18"/>
      <c r="AC28" s="17"/>
      <c r="AD28" s="18"/>
      <c r="AE28" s="17"/>
      <c r="AF28" s="18"/>
      <c r="AG28" s="17"/>
      <c r="AH28" s="18"/>
      <c r="AI28" s="17"/>
      <c r="AJ28" s="18"/>
      <c r="AK28" s="17"/>
      <c r="AL28" s="18"/>
      <c r="AM28" s="17"/>
      <c r="AN28" s="18"/>
      <c r="AO28" s="17"/>
      <c r="AP28" s="18"/>
      <c r="AQ28" s="17"/>
      <c r="AR28" s="18"/>
      <c r="AS28" s="17"/>
      <c r="AT28" s="18"/>
      <c r="AU28" s="17"/>
      <c r="AV28" s="18"/>
      <c r="AW28" s="17"/>
      <c r="AX28" s="18"/>
      <c r="AY28" s="17"/>
      <c r="AZ28" s="18"/>
      <c r="BA28" s="17"/>
      <c r="BB28" s="18"/>
      <c r="BC28" s="17"/>
      <c r="BD28" s="18"/>
      <c r="BE28" s="17"/>
    </row>
    <row r="29" spans="1:57">
      <c r="A29" s="17" t="s">
        <v>235</v>
      </c>
      <c r="B29" s="18" t="s">
        <v>29</v>
      </c>
      <c r="C29" s="18" t="s">
        <v>29</v>
      </c>
      <c r="D29" s="18" t="s">
        <v>29</v>
      </c>
      <c r="E29" s="4">
        <v>-8000</v>
      </c>
      <c r="F29" s="4">
        <v>232000</v>
      </c>
      <c r="G29" s="4">
        <v>-45000</v>
      </c>
      <c r="H29" s="4">
        <v>-6000</v>
      </c>
      <c r="I29" s="4">
        <v>-17000</v>
      </c>
      <c r="J29" s="4">
        <v>-57000</v>
      </c>
      <c r="K29" s="4">
        <v>49000</v>
      </c>
      <c r="L29" s="4">
        <v>68000</v>
      </c>
      <c r="M29" s="4">
        <v>95000</v>
      </c>
      <c r="N29" s="4">
        <v>-34000</v>
      </c>
      <c r="O29" s="17"/>
      <c r="P29" s="18"/>
      <c r="Q29" s="17"/>
      <c r="R29" s="18"/>
      <c r="S29" s="17"/>
      <c r="T29" s="18"/>
      <c r="U29" s="17"/>
      <c r="V29" s="18"/>
      <c r="W29" s="17"/>
      <c r="X29" s="18"/>
      <c r="Y29" s="17"/>
      <c r="Z29" s="18"/>
      <c r="AA29" s="17"/>
      <c r="AB29" s="18"/>
      <c r="AC29" s="17"/>
      <c r="AD29" s="18"/>
      <c r="AE29" s="17"/>
      <c r="AF29" s="18"/>
      <c r="AG29" s="17"/>
      <c r="AH29" s="18"/>
      <c r="AI29" s="17"/>
      <c r="AJ29" s="18"/>
      <c r="AK29" s="17"/>
      <c r="AL29" s="18"/>
      <c r="AM29" s="17"/>
      <c r="AN29" s="18"/>
      <c r="AO29" s="17"/>
      <c r="AP29" s="18"/>
      <c r="AQ29" s="17"/>
      <c r="AR29" s="18"/>
      <c r="AS29" s="17"/>
      <c r="AT29" s="18"/>
      <c r="AU29" s="17"/>
      <c r="AV29" s="18"/>
      <c r="AW29" s="17"/>
      <c r="AX29" s="18"/>
      <c r="AY29" s="17"/>
      <c r="AZ29" s="18"/>
      <c r="BA29" s="17"/>
      <c r="BB29" s="18"/>
      <c r="BC29" s="17"/>
      <c r="BD29" s="18"/>
      <c r="BE29" s="17"/>
    </row>
    <row r="30" spans="1:57">
      <c r="A30" s="17" t="s">
        <v>235</v>
      </c>
      <c r="B30" s="4">
        <v>-17000</v>
      </c>
      <c r="C30" s="4">
        <v>-380000</v>
      </c>
      <c r="D30" s="4">
        <v>48000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  <c r="N30" s="18" t="s">
        <v>29</v>
      </c>
      <c r="O30" s="17"/>
      <c r="P30" s="4"/>
      <c r="Q30" s="17"/>
      <c r="R30" s="4"/>
      <c r="S30" s="17"/>
      <c r="T30" s="4"/>
      <c r="U30" s="17"/>
      <c r="V30" s="4"/>
      <c r="W30" s="17"/>
      <c r="X30" s="4"/>
      <c r="Y30" s="17"/>
      <c r="Z30" s="4"/>
      <c r="AA30" s="17"/>
      <c r="AB30" s="4"/>
      <c r="AC30" s="17"/>
      <c r="AD30" s="4"/>
      <c r="AE30" s="17"/>
      <c r="AF30" s="18"/>
      <c r="AG30" s="17"/>
      <c r="AH30" s="18"/>
      <c r="AI30" s="17"/>
      <c r="AJ30" s="18"/>
      <c r="AK30" s="17"/>
      <c r="AL30" s="18"/>
      <c r="AM30" s="17"/>
      <c r="AN30" s="18"/>
      <c r="AO30" s="17"/>
      <c r="AP30" s="18"/>
      <c r="AQ30" s="17"/>
      <c r="AR30" s="18"/>
      <c r="AS30" s="17"/>
      <c r="AT30" s="18"/>
      <c r="AU30" s="17"/>
      <c r="AV30" s="18"/>
      <c r="AW30" s="17"/>
      <c r="AX30" s="18"/>
      <c r="AY30" s="17"/>
      <c r="AZ30" s="18"/>
      <c r="BA30" s="17"/>
      <c r="BB30" s="18"/>
      <c r="BC30" s="17"/>
      <c r="BD30" s="18"/>
      <c r="BE30" s="17"/>
    </row>
    <row r="31" spans="1:57">
      <c r="A31" s="17" t="s">
        <v>236</v>
      </c>
      <c r="B31" s="18" t="s">
        <v>29</v>
      </c>
      <c r="C31" s="18" t="s">
        <v>29</v>
      </c>
      <c r="D31" s="18" t="s">
        <v>29</v>
      </c>
      <c r="E31" s="18" t="s">
        <v>29</v>
      </c>
      <c r="F31" s="18" t="s">
        <v>29</v>
      </c>
      <c r="G31" s="18" t="s">
        <v>29</v>
      </c>
      <c r="H31" s="18" t="s">
        <v>29</v>
      </c>
      <c r="I31" s="18" t="s">
        <v>29</v>
      </c>
      <c r="J31" s="18" t="s">
        <v>29</v>
      </c>
      <c r="K31" s="18" t="s">
        <v>29</v>
      </c>
      <c r="L31" s="18" t="s">
        <v>29</v>
      </c>
      <c r="M31" s="18" t="s">
        <v>29</v>
      </c>
      <c r="N31" s="18" t="s">
        <v>29</v>
      </c>
      <c r="O31" s="17"/>
      <c r="P31" s="18"/>
      <c r="Q31" s="17"/>
      <c r="R31" s="18"/>
      <c r="S31" s="17"/>
      <c r="T31" s="18"/>
      <c r="U31" s="17"/>
      <c r="V31" s="18"/>
      <c r="W31" s="17"/>
      <c r="X31" s="4"/>
      <c r="Y31" s="17"/>
      <c r="Z31" s="4"/>
      <c r="AA31" s="17"/>
      <c r="AB31" s="4"/>
      <c r="AC31" s="17"/>
      <c r="AD31" s="4"/>
      <c r="AE31" s="17"/>
      <c r="AF31" s="4"/>
      <c r="AG31" s="17"/>
      <c r="AH31" s="4"/>
      <c r="AI31" s="17"/>
      <c r="AJ31" s="4"/>
      <c r="AK31" s="17"/>
      <c r="AL31" s="4"/>
      <c r="AM31" s="17"/>
      <c r="AN31" s="4"/>
      <c r="AO31" s="17"/>
      <c r="AP31" s="4"/>
      <c r="AQ31" s="17"/>
      <c r="AR31" s="4"/>
      <c r="AS31" s="17"/>
      <c r="AT31" s="4"/>
      <c r="AU31" s="17"/>
      <c r="AV31" s="4"/>
      <c r="AW31" s="17"/>
      <c r="AX31" s="18"/>
      <c r="AY31" s="17"/>
      <c r="AZ31" s="18"/>
      <c r="BA31" s="17"/>
      <c r="BB31" s="18"/>
      <c r="BC31" s="17"/>
      <c r="BD31" s="18"/>
      <c r="BE31" s="17"/>
    </row>
    <row r="32" spans="1:57">
      <c r="A32" s="17" t="s">
        <v>237</v>
      </c>
      <c r="B32" s="4">
        <v>1589000</v>
      </c>
      <c r="C32" s="4">
        <v>755000</v>
      </c>
      <c r="D32" s="4">
        <v>-618000</v>
      </c>
      <c r="E32" s="4">
        <v>236000</v>
      </c>
      <c r="F32" s="4">
        <v>3087000</v>
      </c>
      <c r="G32" s="4">
        <v>2998000</v>
      </c>
      <c r="H32" s="4">
        <v>168000</v>
      </c>
      <c r="I32" s="4">
        <v>5868000</v>
      </c>
      <c r="J32" s="4">
        <v>14994000</v>
      </c>
      <c r="K32" s="4">
        <v>7376000</v>
      </c>
      <c r="L32" s="4">
        <v>3003000</v>
      </c>
      <c r="M32" s="4">
        <v>6283000</v>
      </c>
      <c r="N32" s="4">
        <v>9702000</v>
      </c>
      <c r="O32" s="17"/>
      <c r="P32" s="4"/>
      <c r="Q32" s="17"/>
      <c r="R32" s="4"/>
      <c r="S32" s="17"/>
      <c r="T32" s="4"/>
      <c r="U32" s="17"/>
      <c r="V32" s="4"/>
      <c r="W32" s="17"/>
      <c r="X32" s="4"/>
      <c r="Y32" s="17"/>
      <c r="Z32" s="4"/>
      <c r="AA32" s="17"/>
      <c r="AB32" s="4"/>
      <c r="AC32" s="17"/>
      <c r="AD32" s="4"/>
      <c r="AE32" s="17"/>
      <c r="AF32" s="4"/>
      <c r="AG32" s="17"/>
      <c r="AH32" s="4"/>
      <c r="AI32" s="17"/>
      <c r="AJ32" s="4"/>
      <c r="AK32" s="17"/>
      <c r="AL32" s="4"/>
      <c r="AM32" s="17"/>
      <c r="AN32" s="4"/>
      <c r="AO32" s="17"/>
      <c r="AP32" s="4"/>
      <c r="AQ32" s="17"/>
      <c r="AR32" s="4"/>
      <c r="AS32" s="17"/>
      <c r="AT32" s="4"/>
      <c r="AU32" s="17"/>
      <c r="AV32" s="4"/>
      <c r="AW32" s="17"/>
      <c r="AX32" s="18"/>
      <c r="AY32" s="17"/>
      <c r="AZ32" s="18"/>
      <c r="BA32" s="17"/>
      <c r="BB32" s="18"/>
      <c r="BC32" s="17"/>
      <c r="BD32" s="18"/>
      <c r="BE32" s="17"/>
    </row>
    <row r="33" spans="1:57">
      <c r="A33" s="17" t="s">
        <v>238</v>
      </c>
      <c r="B33" s="18" t="s">
        <v>29</v>
      </c>
      <c r="C33" s="18" t="s">
        <v>29</v>
      </c>
      <c r="D33" s="18" t="s">
        <v>29</v>
      </c>
      <c r="E33" s="4">
        <v>1484000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  <c r="N33" s="18" t="s">
        <v>29</v>
      </c>
      <c r="O33" s="17"/>
      <c r="P33" s="18"/>
      <c r="Q33" s="17"/>
      <c r="R33" s="18"/>
      <c r="S33" s="17"/>
      <c r="T33" s="18"/>
      <c r="U33" s="17"/>
      <c r="V33" s="18"/>
      <c r="W33" s="17"/>
      <c r="X33" s="18"/>
      <c r="Y33" s="17"/>
      <c r="Z33" s="18"/>
      <c r="AA33" s="17"/>
      <c r="AB33" s="18"/>
      <c r="AC33" s="17"/>
      <c r="AD33" s="18"/>
      <c r="AE33" s="17"/>
      <c r="AF33" s="18"/>
      <c r="AG33" s="17"/>
      <c r="AH33" s="18"/>
      <c r="AI33" s="17"/>
      <c r="AJ33" s="18"/>
      <c r="AK33" s="17"/>
      <c r="AL33" s="18"/>
      <c r="AM33" s="17"/>
      <c r="AN33" s="18"/>
      <c r="AO33" s="17"/>
      <c r="AP33" s="18"/>
      <c r="AQ33" s="17"/>
      <c r="AR33" s="18"/>
      <c r="AS33" s="17"/>
      <c r="AT33" s="18"/>
      <c r="AU33" s="17"/>
      <c r="AV33" s="18"/>
      <c r="AW33" s="17"/>
      <c r="AX33" s="18"/>
      <c r="AY33" s="17"/>
      <c r="AZ33" s="18"/>
      <c r="BA33" s="17"/>
      <c r="BB33" s="18"/>
      <c r="BC33" s="17"/>
      <c r="BD33" s="18"/>
      <c r="BE33" s="17"/>
    </row>
    <row r="34" spans="1:57">
      <c r="A34" s="17" t="s">
        <v>110</v>
      </c>
      <c r="B34" s="4">
        <v>18000</v>
      </c>
      <c r="C34" s="4">
        <v>23000</v>
      </c>
      <c r="D34" s="4">
        <v>8000</v>
      </c>
      <c r="E34" s="4">
        <v>14000</v>
      </c>
      <c r="F34" s="4">
        <v>23000</v>
      </c>
      <c r="G34" s="4">
        <v>35000</v>
      </c>
      <c r="H34" s="4">
        <v>42000</v>
      </c>
      <c r="I34" s="4">
        <v>41000</v>
      </c>
      <c r="J34" s="4">
        <v>120000</v>
      </c>
      <c r="K34" s="4">
        <v>205000</v>
      </c>
      <c r="L34" s="4">
        <v>114000</v>
      </c>
      <c r="M34" s="4">
        <v>37000</v>
      </c>
      <c r="N34" s="4">
        <v>96000</v>
      </c>
      <c r="O34" s="17"/>
      <c r="P34" s="4"/>
      <c r="Q34" s="17"/>
      <c r="R34" s="4"/>
      <c r="S34" s="17"/>
      <c r="T34" s="4"/>
      <c r="U34" s="17"/>
      <c r="V34" s="4"/>
      <c r="W34" s="17"/>
      <c r="X34" s="4"/>
      <c r="Y34" s="17"/>
      <c r="Z34" s="4"/>
      <c r="AA34" s="17"/>
      <c r="AB34" s="18"/>
      <c r="AC34" s="17"/>
      <c r="AD34" s="4"/>
      <c r="AE34" s="17"/>
      <c r="AF34" s="4"/>
      <c r="AG34" s="17"/>
      <c r="AH34" s="4"/>
      <c r="AI34" s="17"/>
      <c r="AJ34" s="4"/>
      <c r="AK34" s="17"/>
      <c r="AL34" s="18"/>
      <c r="AM34" s="17"/>
      <c r="AN34" s="18"/>
      <c r="AO34" s="17"/>
      <c r="AP34" s="18"/>
      <c r="AQ34" s="17"/>
      <c r="AR34" s="18"/>
      <c r="AS34" s="17"/>
      <c r="AT34" s="18"/>
      <c r="AU34" s="17"/>
      <c r="AV34" s="18"/>
      <c r="AW34" s="17"/>
      <c r="AX34" s="18"/>
      <c r="AY34" s="17"/>
      <c r="AZ34" s="18"/>
      <c r="BA34" s="17"/>
      <c r="BB34" s="18"/>
      <c r="BC34" s="17"/>
      <c r="BD34" s="18"/>
      <c r="BE34" s="17"/>
    </row>
    <row r="35" spans="1:57">
      <c r="A35" s="17" t="s">
        <v>111</v>
      </c>
      <c r="B35" s="4">
        <v>178000</v>
      </c>
      <c r="C35" s="4">
        <v>124000</v>
      </c>
      <c r="D35" s="4">
        <v>179000</v>
      </c>
      <c r="E35" s="4">
        <v>231000</v>
      </c>
      <c r="F35" s="4">
        <v>352000</v>
      </c>
      <c r="G35" s="4">
        <v>371000</v>
      </c>
      <c r="H35" s="4">
        <v>437000</v>
      </c>
      <c r="I35" s="4">
        <v>601000</v>
      </c>
      <c r="J35" s="4">
        <v>342000</v>
      </c>
      <c r="K35" s="4">
        <v>128000</v>
      </c>
      <c r="L35" s="4">
        <v>194000</v>
      </c>
      <c r="M35" s="4">
        <v>183000</v>
      </c>
      <c r="N35" s="4">
        <v>189000</v>
      </c>
      <c r="O35" s="17"/>
      <c r="P35" s="4"/>
      <c r="Q35" s="17"/>
      <c r="R35" s="4"/>
      <c r="S35" s="17"/>
      <c r="T35" s="4"/>
      <c r="U35" s="17"/>
      <c r="V35" s="4"/>
      <c r="W35" s="17"/>
      <c r="X35" s="4"/>
      <c r="Y35" s="17"/>
      <c r="Z35" s="4"/>
      <c r="AA35" s="17"/>
      <c r="AB35" s="18"/>
      <c r="AC35" s="17"/>
      <c r="AD35" s="4"/>
      <c r="AE35" s="17"/>
      <c r="AF35" s="4"/>
      <c r="AG35" s="17"/>
      <c r="AH35" s="4"/>
      <c r="AI35" s="17"/>
      <c r="AJ35" s="4"/>
      <c r="AK35" s="17"/>
      <c r="AL35" s="18"/>
      <c r="AM35" s="17"/>
      <c r="AN35" s="18"/>
      <c r="AO35" s="17"/>
      <c r="AP35" s="18"/>
      <c r="AQ35" s="17"/>
      <c r="AR35" s="18"/>
      <c r="AS35" s="17"/>
      <c r="AT35" s="18"/>
      <c r="AU35" s="17"/>
      <c r="AV35" s="18"/>
      <c r="AW35" s="17"/>
      <c r="AX35" s="18"/>
      <c r="AY35" s="17"/>
      <c r="AZ35" s="18"/>
      <c r="BA35" s="17"/>
      <c r="BB35" s="18"/>
      <c r="BC35" s="17"/>
      <c r="BD35" s="18"/>
      <c r="BE35" s="17"/>
    </row>
    <row r="36" spans="1:57">
      <c r="A36" s="17" t="s">
        <v>239</v>
      </c>
      <c r="B36" s="18" t="s">
        <v>29</v>
      </c>
      <c r="C36" s="18" t="s">
        <v>29</v>
      </c>
      <c r="D36" s="18" t="s">
        <v>29</v>
      </c>
      <c r="E36" s="18" t="s">
        <v>29</v>
      </c>
      <c r="F36" s="4">
        <v>-33000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  <c r="N36" s="18" t="s">
        <v>29</v>
      </c>
      <c r="O36" s="17"/>
      <c r="P36" s="18"/>
      <c r="Q36" s="17"/>
      <c r="R36" s="18"/>
      <c r="S36" s="17"/>
      <c r="T36" s="18"/>
      <c r="U36" s="17"/>
      <c r="V36" s="18"/>
      <c r="W36" s="17"/>
      <c r="X36" s="18"/>
      <c r="Y36" s="17"/>
      <c r="Z36" s="18"/>
      <c r="AA36" s="17"/>
      <c r="AB36" s="18"/>
      <c r="AC36" s="17"/>
      <c r="AD36" s="18"/>
      <c r="AE36" s="17"/>
      <c r="AF36" s="18"/>
      <c r="AG36" s="17"/>
      <c r="AH36" s="18"/>
      <c r="AI36" s="17"/>
      <c r="AJ36" s="18"/>
      <c r="AK36" s="17"/>
      <c r="AL36" s="18"/>
      <c r="AM36" s="17"/>
      <c r="AN36" s="18"/>
      <c r="AO36" s="17"/>
      <c r="AP36" s="18"/>
      <c r="AQ36" s="17"/>
      <c r="AR36" s="18"/>
      <c r="AS36" s="17"/>
      <c r="AT36" s="18"/>
      <c r="AU36" s="17"/>
      <c r="AV36" s="18"/>
      <c r="AW36" s="17"/>
      <c r="AX36" s="18"/>
      <c r="AY36" s="17"/>
      <c r="AZ36" s="18"/>
      <c r="BA36" s="17"/>
      <c r="BB36" s="18"/>
      <c r="BC36" s="17"/>
      <c r="BD36" s="18"/>
      <c r="BE36" s="17"/>
    </row>
    <row r="37" spans="1:57">
      <c r="A37" s="17" t="s">
        <v>240</v>
      </c>
      <c r="B37" s="4">
        <v>437000</v>
      </c>
      <c r="C37" s="18" t="s">
        <v>29</v>
      </c>
      <c r="D37" s="18" t="s">
        <v>29</v>
      </c>
      <c r="E37" s="18" t="s">
        <v>29</v>
      </c>
      <c r="F37" s="18" t="s">
        <v>29</v>
      </c>
      <c r="G37" s="18" t="s">
        <v>29</v>
      </c>
      <c r="H37" s="18" t="s">
        <v>29</v>
      </c>
      <c r="I37" s="18" t="s">
        <v>29</v>
      </c>
      <c r="J37" s="18" t="s">
        <v>29</v>
      </c>
      <c r="K37" s="18" t="s">
        <v>29</v>
      </c>
      <c r="L37" s="18" t="s">
        <v>29</v>
      </c>
      <c r="M37" s="18" t="s">
        <v>29</v>
      </c>
      <c r="N37" s="18" t="s">
        <v>29</v>
      </c>
      <c r="O37" s="17"/>
      <c r="P37" s="18"/>
      <c r="Q37" s="17"/>
      <c r="R37" s="18"/>
      <c r="S37" s="17"/>
      <c r="T37" s="18"/>
      <c r="U37" s="17"/>
      <c r="V37" s="18"/>
      <c r="W37" s="17"/>
      <c r="X37" s="18"/>
      <c r="Y37" s="17"/>
      <c r="Z37" s="18"/>
      <c r="AA37" s="17"/>
      <c r="AB37" s="18"/>
      <c r="AC37" s="17"/>
      <c r="AD37" s="18"/>
      <c r="AE37" s="17"/>
      <c r="AF37" s="18"/>
      <c r="AG37" s="17"/>
      <c r="AH37" s="18"/>
      <c r="AI37" s="17"/>
      <c r="AJ37" s="18"/>
      <c r="AK37" s="17"/>
      <c r="AL37" s="18"/>
      <c r="AM37" s="17"/>
      <c r="AN37" s="18"/>
      <c r="AO37" s="17"/>
      <c r="AP37" s="18"/>
      <c r="AQ37" s="17"/>
      <c r="AR37" s="18"/>
      <c r="AS37" s="17"/>
      <c r="AT37" s="18"/>
      <c r="AU37" s="17"/>
      <c r="AV37" s="18"/>
      <c r="AW37" s="17"/>
      <c r="AX37" s="18"/>
      <c r="AY37" s="17"/>
      <c r="AZ37" s="18"/>
      <c r="BA37" s="17"/>
      <c r="BB37" s="18"/>
      <c r="BC37" s="17"/>
      <c r="BD37" s="18"/>
      <c r="BE37" s="17"/>
    </row>
    <row r="38" spans="1:57">
      <c r="A38" s="17" t="s">
        <v>241</v>
      </c>
      <c r="B38" s="18" t="s">
        <v>29</v>
      </c>
      <c r="C38" s="18" t="s">
        <v>29</v>
      </c>
      <c r="D38" s="18" t="s">
        <v>29</v>
      </c>
      <c r="E38" s="18" t="s">
        <v>29</v>
      </c>
      <c r="F38" s="18" t="s">
        <v>29</v>
      </c>
      <c r="G38" s="18" t="s">
        <v>29</v>
      </c>
      <c r="H38" s="18" t="s">
        <v>29</v>
      </c>
      <c r="I38" s="18" t="s">
        <v>29</v>
      </c>
      <c r="J38" s="18" t="s">
        <v>29</v>
      </c>
      <c r="K38" s="18" t="s">
        <v>29</v>
      </c>
      <c r="L38" s="18" t="s">
        <v>29</v>
      </c>
      <c r="M38" s="18" t="s">
        <v>29</v>
      </c>
      <c r="N38" s="18" t="s">
        <v>29</v>
      </c>
      <c r="O38" s="17"/>
      <c r="P38" s="18"/>
      <c r="Q38" s="17"/>
      <c r="R38" s="18"/>
      <c r="S38" s="17"/>
      <c r="T38" s="18"/>
      <c r="U38" s="17"/>
      <c r="V38" s="18"/>
      <c r="W38" s="17"/>
      <c r="X38" s="18"/>
      <c r="Y38" s="17"/>
      <c r="Z38" s="18"/>
      <c r="AA38" s="17"/>
      <c r="AB38" s="4"/>
      <c r="AC38" s="17"/>
      <c r="AD38" s="4"/>
      <c r="AE38" s="17"/>
      <c r="AF38" s="4"/>
      <c r="AG38" s="17"/>
      <c r="AH38" s="4"/>
      <c r="AI38" s="17"/>
      <c r="AJ38" s="4"/>
      <c r="AK38" s="17"/>
      <c r="AL38" s="4"/>
      <c r="AM38" s="17"/>
      <c r="AN38" s="4"/>
      <c r="AO38" s="17"/>
      <c r="AP38" s="4"/>
      <c r="AQ38" s="17"/>
      <c r="AR38" s="4"/>
      <c r="AS38" s="17"/>
      <c r="AT38" s="4"/>
      <c r="AU38" s="17"/>
      <c r="AV38" s="4"/>
      <c r="AW38" s="17"/>
      <c r="AX38" s="4"/>
      <c r="AY38" s="17"/>
      <c r="AZ38" s="4"/>
      <c r="BA38" s="17"/>
      <c r="BB38" s="18"/>
      <c r="BC38" s="17"/>
      <c r="BD38" s="18"/>
      <c r="BE38" s="17"/>
    </row>
    <row r="39" spans="1:57">
      <c r="A39" s="17" t="s">
        <v>242</v>
      </c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  <c r="N39" s="18" t="s">
        <v>29</v>
      </c>
      <c r="O39" s="17"/>
      <c r="P39" s="18"/>
      <c r="Q39" s="17"/>
      <c r="R39" s="18"/>
      <c r="S39" s="17"/>
      <c r="T39" s="18"/>
      <c r="U39" s="17"/>
      <c r="V39" s="18"/>
      <c r="W39" s="17"/>
      <c r="X39" s="18"/>
      <c r="Y39" s="17"/>
      <c r="Z39" s="18"/>
      <c r="AA39" s="17"/>
      <c r="AB39" s="18"/>
      <c r="AC39" s="17"/>
      <c r="AD39" s="18"/>
      <c r="AE39" s="17"/>
      <c r="AF39" s="18"/>
      <c r="AG39" s="17"/>
      <c r="AH39" s="18"/>
      <c r="AI39" s="17"/>
      <c r="AJ39" s="18"/>
      <c r="AK39" s="17"/>
      <c r="AL39" s="18"/>
      <c r="AM39" s="17"/>
      <c r="AN39" s="18"/>
      <c r="AO39" s="17"/>
      <c r="AP39" s="18"/>
      <c r="AQ39" s="17"/>
      <c r="AR39" s="18"/>
      <c r="AS39" s="17"/>
      <c r="AT39" s="18"/>
      <c r="AU39" s="17"/>
      <c r="AV39" s="18"/>
      <c r="AW39" s="17"/>
      <c r="AX39" s="4"/>
      <c r="AY39" s="17"/>
      <c r="AZ39" s="4"/>
      <c r="BA39" s="17"/>
      <c r="BB39" s="18"/>
      <c r="BC39" s="17"/>
      <c r="BD39" s="18"/>
      <c r="BE39" s="17"/>
    </row>
    <row r="40" spans="1:57">
      <c r="A40" s="17" t="s">
        <v>243</v>
      </c>
      <c r="B40" s="18" t="s">
        <v>29</v>
      </c>
      <c r="C40" s="18" t="s">
        <v>29</v>
      </c>
      <c r="D40" s="18" t="s">
        <v>29</v>
      </c>
      <c r="E40" s="18" t="s">
        <v>29</v>
      </c>
      <c r="F40" s="18" t="s">
        <v>29</v>
      </c>
      <c r="G40" s="18" t="s">
        <v>29</v>
      </c>
      <c r="H40" s="18" t="s">
        <v>29</v>
      </c>
      <c r="I40" s="18" t="s">
        <v>29</v>
      </c>
      <c r="J40" s="18" t="s">
        <v>29</v>
      </c>
      <c r="K40" s="18" t="s">
        <v>29</v>
      </c>
      <c r="L40" s="18" t="s">
        <v>29</v>
      </c>
      <c r="M40" s="18" t="s">
        <v>29</v>
      </c>
      <c r="N40" s="18" t="s">
        <v>29</v>
      </c>
      <c r="O40" s="17"/>
      <c r="P40" s="18"/>
      <c r="Q40" s="17"/>
      <c r="R40" s="18"/>
      <c r="S40" s="17"/>
      <c r="T40" s="18"/>
      <c r="U40" s="17"/>
      <c r="V40" s="4"/>
      <c r="W40" s="17"/>
      <c r="X40" s="4"/>
      <c r="Y40" s="17"/>
      <c r="Z40" s="4"/>
      <c r="AA40" s="17"/>
      <c r="AB40" s="4"/>
      <c r="AC40" s="17"/>
      <c r="AD40" s="18"/>
      <c r="AE40" s="17"/>
      <c r="AF40" s="18"/>
      <c r="AG40" s="17"/>
      <c r="AH40" s="4"/>
      <c r="AI40" s="17"/>
      <c r="AJ40" s="18"/>
      <c r="AK40" s="17"/>
      <c r="AL40" s="18"/>
      <c r="AM40" s="17"/>
      <c r="AN40" s="18"/>
      <c r="AO40" s="17"/>
      <c r="AP40" s="18"/>
      <c r="AQ40" s="17"/>
      <c r="AR40" s="18"/>
      <c r="AS40" s="17"/>
      <c r="AT40" s="18"/>
      <c r="AU40" s="17"/>
      <c r="AV40" s="18"/>
      <c r="AW40" s="17"/>
      <c r="AX40" s="18"/>
      <c r="AY40" s="17"/>
      <c r="AZ40" s="18"/>
      <c r="BA40" s="17"/>
      <c r="BB40" s="18"/>
      <c r="BC40" s="17"/>
      <c r="BD40" s="18"/>
      <c r="BE40" s="17"/>
    </row>
    <row r="41" spans="1:57">
      <c r="A41" s="17" t="s">
        <v>244</v>
      </c>
      <c r="B41" s="18" t="s">
        <v>29</v>
      </c>
      <c r="C41" s="18" t="s">
        <v>29</v>
      </c>
      <c r="D41" s="18" t="s">
        <v>29</v>
      </c>
      <c r="E41" s="18" t="s">
        <v>29</v>
      </c>
      <c r="F41" s="18" t="s">
        <v>29</v>
      </c>
      <c r="G41" s="18" t="s">
        <v>29</v>
      </c>
      <c r="H41" s="18" t="s">
        <v>29</v>
      </c>
      <c r="I41" s="18" t="s">
        <v>29</v>
      </c>
      <c r="J41" s="18" t="s">
        <v>29</v>
      </c>
      <c r="K41" s="18" t="s">
        <v>29</v>
      </c>
      <c r="L41" s="18" t="s">
        <v>29</v>
      </c>
      <c r="M41" s="18" t="s">
        <v>29</v>
      </c>
      <c r="N41" s="18" t="s">
        <v>29</v>
      </c>
      <c r="O41" s="17"/>
      <c r="P41" s="18"/>
      <c r="Q41" s="17"/>
      <c r="R41" s="18"/>
      <c r="S41" s="17"/>
      <c r="T41" s="18"/>
      <c r="U41" s="17"/>
      <c r="V41" s="18"/>
      <c r="W41" s="17"/>
      <c r="X41" s="4"/>
      <c r="Y41" s="17"/>
      <c r="Z41" s="4"/>
      <c r="AA41" s="17"/>
      <c r="AB41" s="4"/>
      <c r="AC41" s="17"/>
      <c r="AD41" s="4"/>
      <c r="AE41" s="17"/>
      <c r="AF41" s="18"/>
      <c r="AG41" s="17"/>
      <c r="AH41" s="18"/>
      <c r="AI41" s="17"/>
      <c r="AJ41" s="18"/>
      <c r="AK41" s="17"/>
      <c r="AL41" s="18"/>
      <c r="AM41" s="17"/>
      <c r="AN41" s="18"/>
      <c r="AO41" s="17"/>
      <c r="AP41" s="18"/>
      <c r="AQ41" s="17"/>
      <c r="AR41" s="18"/>
      <c r="AS41" s="17"/>
      <c r="AT41" s="18"/>
      <c r="AU41" s="17"/>
      <c r="AV41" s="18"/>
      <c r="AW41" s="17"/>
      <c r="AX41" s="18"/>
      <c r="AY41" s="17"/>
      <c r="AZ41" s="18"/>
      <c r="BA41" s="17"/>
      <c r="BB41" s="18"/>
      <c r="BC41" s="17"/>
      <c r="BD41" s="18"/>
      <c r="BE41" s="17"/>
    </row>
    <row r="42" spans="1:57">
      <c r="A42" s="17" t="s">
        <v>245</v>
      </c>
      <c r="B42" s="18" t="s">
        <v>29</v>
      </c>
      <c r="C42" s="18" t="s">
        <v>29</v>
      </c>
      <c r="D42" s="18" t="s">
        <v>29</v>
      </c>
      <c r="E42" s="18" t="s">
        <v>29</v>
      </c>
      <c r="F42" s="18" t="s">
        <v>29</v>
      </c>
      <c r="G42" s="18" t="s">
        <v>29</v>
      </c>
      <c r="H42" s="18" t="s">
        <v>29</v>
      </c>
      <c r="I42" s="4">
        <v>-100000</v>
      </c>
      <c r="J42" s="18" t="s">
        <v>29</v>
      </c>
      <c r="K42" s="18" t="s">
        <v>29</v>
      </c>
      <c r="L42" s="18" t="s">
        <v>29</v>
      </c>
      <c r="M42" s="18" t="s">
        <v>29</v>
      </c>
      <c r="N42" s="18" t="s">
        <v>29</v>
      </c>
      <c r="O42" s="17"/>
      <c r="P42" s="18"/>
      <c r="Q42" s="17"/>
      <c r="R42" s="18"/>
      <c r="S42" s="17"/>
      <c r="T42" s="18"/>
      <c r="U42" s="17"/>
      <c r="V42" s="18"/>
      <c r="W42" s="17"/>
      <c r="X42" s="18"/>
      <c r="Y42" s="17"/>
      <c r="Z42" s="18"/>
      <c r="AA42" s="17"/>
      <c r="AB42" s="18"/>
      <c r="AC42" s="17"/>
      <c r="AD42" s="18"/>
      <c r="AE42" s="17"/>
      <c r="AF42" s="18"/>
      <c r="AG42" s="17"/>
      <c r="AH42" s="18"/>
      <c r="AI42" s="17"/>
      <c r="AJ42" s="18"/>
      <c r="AK42" s="17"/>
      <c r="AL42" s="18"/>
      <c r="AM42" s="17"/>
      <c r="AN42" s="18"/>
      <c r="AO42" s="17"/>
      <c r="AP42" s="18"/>
      <c r="AQ42" s="17"/>
      <c r="AR42" s="18"/>
      <c r="AS42" s="17"/>
      <c r="AT42" s="18"/>
      <c r="AU42" s="17"/>
      <c r="AV42" s="18"/>
      <c r="AW42" s="17"/>
      <c r="AX42" s="18"/>
      <c r="AY42" s="17"/>
      <c r="AZ42" s="18"/>
      <c r="BA42" s="17"/>
      <c r="BB42" s="18"/>
      <c r="BC42" s="17"/>
      <c r="BD42" s="18"/>
      <c r="BE42" s="17"/>
    </row>
    <row r="43" spans="1:57">
      <c r="A43" s="17" t="s">
        <v>246</v>
      </c>
      <c r="B43" s="18" t="s">
        <v>29</v>
      </c>
      <c r="C43" s="18" t="s">
        <v>29</v>
      </c>
      <c r="D43" s="18" t="s">
        <v>29</v>
      </c>
      <c r="E43" s="4">
        <v>-5000</v>
      </c>
      <c r="F43" s="18" t="s">
        <v>29</v>
      </c>
      <c r="G43" s="18" t="s">
        <v>29</v>
      </c>
      <c r="H43" s="18" t="s">
        <v>29</v>
      </c>
      <c r="I43" s="18" t="s">
        <v>29</v>
      </c>
      <c r="J43" s="18" t="s">
        <v>29</v>
      </c>
      <c r="K43" s="18" t="s">
        <v>29</v>
      </c>
      <c r="L43" s="18" t="s">
        <v>29</v>
      </c>
      <c r="M43" s="4">
        <v>82000</v>
      </c>
      <c r="N43" s="4">
        <v>26000</v>
      </c>
      <c r="O43" s="17"/>
      <c r="P43" s="18"/>
      <c r="Q43" s="17"/>
      <c r="R43" s="18"/>
      <c r="S43" s="17"/>
      <c r="T43" s="18"/>
      <c r="U43" s="17"/>
      <c r="V43" s="18"/>
      <c r="W43" s="17"/>
      <c r="X43" s="18"/>
      <c r="Y43" s="17"/>
      <c r="Z43" s="18"/>
      <c r="AA43" s="17"/>
      <c r="AB43" s="18"/>
      <c r="AC43" s="17"/>
      <c r="AD43" s="18"/>
      <c r="AE43" s="17"/>
      <c r="AF43" s="18"/>
      <c r="AG43" s="17"/>
      <c r="AH43" s="18"/>
      <c r="AI43" s="17"/>
      <c r="AJ43" s="18"/>
      <c r="AK43" s="17"/>
      <c r="AL43" s="18"/>
      <c r="AM43" s="17"/>
      <c r="AN43" s="18"/>
      <c r="AO43" s="17"/>
      <c r="AP43" s="18"/>
      <c r="AQ43" s="17"/>
      <c r="AR43" s="18"/>
      <c r="AS43" s="17"/>
      <c r="AT43" s="18"/>
      <c r="AU43" s="17"/>
      <c r="AV43" s="18"/>
      <c r="AW43" s="17"/>
      <c r="AX43" s="18"/>
      <c r="AY43" s="17"/>
      <c r="AZ43" s="18"/>
      <c r="BA43" s="17"/>
      <c r="BB43" s="18"/>
      <c r="BC43" s="17"/>
      <c r="BD43" s="18"/>
      <c r="BE43" s="17"/>
    </row>
    <row r="44" spans="1:57">
      <c r="A44" s="17" t="s">
        <v>247</v>
      </c>
      <c r="B44" s="18" t="s">
        <v>29</v>
      </c>
      <c r="C44" s="18" t="s">
        <v>29</v>
      </c>
      <c r="D44" s="18" t="s">
        <v>29</v>
      </c>
      <c r="E44" s="18" t="s">
        <v>29</v>
      </c>
      <c r="F44" s="18" t="s">
        <v>29</v>
      </c>
      <c r="G44" s="18" t="s">
        <v>29</v>
      </c>
      <c r="H44" s="18" t="s">
        <v>29</v>
      </c>
      <c r="I44" s="18" t="s">
        <v>29</v>
      </c>
      <c r="J44" s="4">
        <v>-385000</v>
      </c>
      <c r="K44" s="4">
        <v>-396000</v>
      </c>
      <c r="L44" s="4">
        <v>40000</v>
      </c>
      <c r="M44" s="4">
        <v>-1000</v>
      </c>
      <c r="N44" s="4">
        <v>-83000</v>
      </c>
      <c r="O44" s="17"/>
      <c r="P44" s="18"/>
      <c r="Q44" s="17"/>
      <c r="R44" s="18"/>
      <c r="S44" s="17"/>
      <c r="T44" s="18"/>
      <c r="U44" s="17"/>
      <c r="V44" s="18"/>
      <c r="W44" s="17"/>
      <c r="X44" s="18"/>
      <c r="Y44" s="17"/>
      <c r="Z44" s="18"/>
      <c r="AA44" s="17"/>
      <c r="AB44" s="18"/>
      <c r="AC44" s="17"/>
      <c r="AD44" s="18"/>
      <c r="AE44" s="17"/>
      <c r="AF44" s="18"/>
      <c r="AG44" s="17"/>
      <c r="AH44" s="18"/>
      <c r="AI44" s="17"/>
      <c r="AJ44" s="18"/>
      <c r="AK44" s="17"/>
      <c r="AL44" s="18"/>
      <c r="AM44" s="17"/>
      <c r="AN44" s="18"/>
      <c r="AO44" s="17"/>
      <c r="AP44" s="18"/>
      <c r="AQ44" s="17"/>
      <c r="AR44" s="18"/>
      <c r="AS44" s="17"/>
      <c r="AT44" s="18"/>
      <c r="AU44" s="17"/>
      <c r="AV44" s="18"/>
      <c r="AW44" s="17"/>
      <c r="AX44" s="18"/>
      <c r="AY44" s="17"/>
      <c r="AZ44" s="18"/>
      <c r="BA44" s="17"/>
      <c r="BB44" s="18"/>
      <c r="BC44" s="17"/>
      <c r="BD44" s="18"/>
      <c r="BE44" s="17"/>
    </row>
    <row r="45" spans="1:57">
      <c r="A45" s="17" t="s">
        <v>248</v>
      </c>
      <c r="B45" s="18" t="s">
        <v>29</v>
      </c>
      <c r="C45" s="18" t="s">
        <v>29</v>
      </c>
      <c r="D45" s="18" t="s">
        <v>29</v>
      </c>
      <c r="E45" s="4">
        <v>-229000</v>
      </c>
      <c r="F45" s="4">
        <v>-28000</v>
      </c>
      <c r="G45" s="4">
        <v>-27000</v>
      </c>
      <c r="H45" s="4">
        <v>-24000</v>
      </c>
      <c r="I45" s="4">
        <v>-74000</v>
      </c>
      <c r="J45" s="4">
        <v>-75000</v>
      </c>
      <c r="K45" s="4">
        <v>-9000</v>
      </c>
      <c r="L45" s="4">
        <v>-8000</v>
      </c>
      <c r="M45" s="18" t="s">
        <v>29</v>
      </c>
      <c r="N45" s="18" t="s">
        <v>29</v>
      </c>
      <c r="O45" s="17"/>
      <c r="P45" s="18"/>
      <c r="Q45" s="17"/>
      <c r="R45" s="18"/>
      <c r="S45" s="17"/>
      <c r="T45" s="18"/>
      <c r="U45" s="17"/>
      <c r="V45" s="18"/>
      <c r="W45" s="17"/>
      <c r="X45" s="18"/>
      <c r="Y45" s="17"/>
      <c r="Z45" s="18"/>
      <c r="AA45" s="17"/>
      <c r="AB45" s="18"/>
      <c r="AC45" s="17"/>
      <c r="AD45" s="18"/>
      <c r="AE45" s="17"/>
      <c r="AF45" s="18"/>
      <c r="AG45" s="17"/>
      <c r="AH45" s="18"/>
      <c r="AI45" s="17"/>
      <c r="AJ45" s="18"/>
      <c r="AK45" s="17"/>
      <c r="AL45" s="18"/>
      <c r="AM45" s="17"/>
      <c r="AN45" s="18"/>
      <c r="AO45" s="17"/>
      <c r="AP45" s="18"/>
      <c r="AQ45" s="17"/>
      <c r="AR45" s="18"/>
      <c r="AS45" s="17"/>
      <c r="AT45" s="18"/>
      <c r="AU45" s="17"/>
      <c r="AV45" s="18"/>
      <c r="AW45" s="17"/>
      <c r="AX45" s="18"/>
      <c r="AY45" s="17"/>
      <c r="AZ45" s="18"/>
      <c r="BA45" s="17"/>
      <c r="BB45" s="18"/>
      <c r="BC45" s="17"/>
      <c r="BD45" s="18"/>
      <c r="BE45" s="17"/>
    </row>
    <row r="46" spans="1:57">
      <c r="A46" s="17" t="s">
        <v>249</v>
      </c>
      <c r="B46" s="18" t="s">
        <v>29</v>
      </c>
      <c r="C46" s="18" t="s">
        <v>29</v>
      </c>
      <c r="D46" s="18" t="s">
        <v>29</v>
      </c>
      <c r="E46" s="4">
        <v>-31000</v>
      </c>
      <c r="F46" s="4">
        <v>-184000</v>
      </c>
      <c r="G46" s="4">
        <v>-49000</v>
      </c>
      <c r="H46" s="4">
        <v>-4000</v>
      </c>
      <c r="I46" s="18" t="s">
        <v>29</v>
      </c>
      <c r="J46" s="18" t="s">
        <v>29</v>
      </c>
      <c r="K46" s="18" t="s">
        <v>29</v>
      </c>
      <c r="L46" s="18" t="s">
        <v>29</v>
      </c>
      <c r="M46" s="18" t="s">
        <v>29</v>
      </c>
      <c r="N46" s="18" t="s">
        <v>29</v>
      </c>
      <c r="O46" s="17"/>
      <c r="P46" s="18"/>
      <c r="Q46" s="17"/>
      <c r="R46" s="18"/>
      <c r="S46" s="17"/>
      <c r="T46" s="18"/>
      <c r="U46" s="17"/>
      <c r="V46" s="18"/>
      <c r="W46" s="17"/>
      <c r="X46" s="18"/>
      <c r="Y46" s="17"/>
      <c r="Z46" s="18"/>
      <c r="AA46" s="17"/>
      <c r="AB46" s="18"/>
      <c r="AC46" s="17"/>
      <c r="AD46" s="18"/>
      <c r="AE46" s="17"/>
      <c r="AF46" s="18"/>
      <c r="AG46" s="17"/>
      <c r="AH46" s="18"/>
      <c r="AI46" s="17"/>
      <c r="AJ46" s="18"/>
      <c r="AK46" s="17"/>
      <c r="AL46" s="18"/>
      <c r="AM46" s="17"/>
      <c r="AN46" s="18"/>
      <c r="AO46" s="17"/>
      <c r="AP46" s="18"/>
      <c r="AQ46" s="17"/>
      <c r="AR46" s="18"/>
      <c r="AS46" s="17"/>
      <c r="AT46" s="18"/>
      <c r="AU46" s="17"/>
      <c r="AV46" s="18"/>
      <c r="AW46" s="17"/>
      <c r="AX46" s="18"/>
      <c r="AY46" s="17"/>
      <c r="AZ46" s="18"/>
      <c r="BA46" s="17"/>
      <c r="BB46" s="18"/>
      <c r="BC46" s="17"/>
      <c r="BD46" s="18"/>
      <c r="BE46" s="17"/>
    </row>
    <row r="47" spans="1:57">
      <c r="A47" s="17" t="s">
        <v>250</v>
      </c>
      <c r="B47" s="18" t="s">
        <v>29</v>
      </c>
      <c r="C47" s="18" t="s">
        <v>29</v>
      </c>
      <c r="D47" s="18" t="s">
        <v>29</v>
      </c>
      <c r="E47" s="18" t="s">
        <v>29</v>
      </c>
      <c r="F47" s="4">
        <v>119000</v>
      </c>
      <c r="G47" s="4">
        <v>1000</v>
      </c>
      <c r="H47" s="18" t="s">
        <v>29</v>
      </c>
      <c r="I47" s="18" t="s">
        <v>29</v>
      </c>
      <c r="J47" s="18" t="s">
        <v>29</v>
      </c>
      <c r="K47" s="18" t="s">
        <v>29</v>
      </c>
      <c r="L47" s="18" t="s">
        <v>29</v>
      </c>
      <c r="M47" s="18" t="s">
        <v>29</v>
      </c>
      <c r="N47" s="18" t="s">
        <v>29</v>
      </c>
      <c r="O47" s="17"/>
      <c r="P47" s="18"/>
      <c r="Q47" s="17"/>
      <c r="R47" s="18"/>
      <c r="S47" s="17"/>
      <c r="T47" s="18"/>
      <c r="U47" s="17"/>
      <c r="V47" s="18"/>
      <c r="W47" s="17"/>
      <c r="X47" s="18"/>
      <c r="Y47" s="17"/>
      <c r="Z47" s="18"/>
      <c r="AA47" s="17"/>
      <c r="AB47" s="18"/>
      <c r="AC47" s="17"/>
      <c r="AD47" s="18"/>
      <c r="AE47" s="17"/>
      <c r="AF47" s="18"/>
      <c r="AG47" s="17"/>
      <c r="AH47" s="18"/>
      <c r="AI47" s="17"/>
      <c r="AJ47" s="18"/>
      <c r="AK47" s="17"/>
      <c r="AL47" s="18"/>
      <c r="AM47" s="17"/>
      <c r="AN47" s="18"/>
      <c r="AO47" s="17"/>
      <c r="AP47" s="18"/>
      <c r="AQ47" s="17"/>
      <c r="AR47" s="18"/>
      <c r="AS47" s="17"/>
      <c r="AT47" s="18"/>
      <c r="AU47" s="17"/>
      <c r="AV47" s="18"/>
      <c r="AW47" s="17"/>
      <c r="AX47" s="18"/>
      <c r="AY47" s="17"/>
      <c r="AZ47" s="18"/>
      <c r="BA47" s="17"/>
      <c r="BB47" s="18"/>
      <c r="BC47" s="17"/>
      <c r="BD47" s="18"/>
      <c r="BE47" s="17"/>
    </row>
    <row r="48" spans="1:57">
      <c r="A48" s="17" t="s">
        <v>251</v>
      </c>
      <c r="B48" s="18" t="s">
        <v>29</v>
      </c>
      <c r="C48" s="18" t="s">
        <v>29</v>
      </c>
      <c r="D48" s="18" t="s">
        <v>29</v>
      </c>
      <c r="E48" s="4">
        <v>48000</v>
      </c>
      <c r="F48" s="4">
        <v>93000</v>
      </c>
      <c r="G48" s="18" t="s">
        <v>29</v>
      </c>
      <c r="H48" s="18" t="s">
        <v>29</v>
      </c>
      <c r="I48" s="18" t="s">
        <v>29</v>
      </c>
      <c r="J48" s="18" t="s">
        <v>29</v>
      </c>
      <c r="K48" s="18" t="s">
        <v>29</v>
      </c>
      <c r="L48" s="18" t="s">
        <v>29</v>
      </c>
      <c r="M48" s="18" t="s">
        <v>29</v>
      </c>
      <c r="N48" s="18" t="s">
        <v>29</v>
      </c>
      <c r="O48" s="17"/>
      <c r="P48" s="18"/>
      <c r="Q48" s="17"/>
      <c r="R48" s="18"/>
      <c r="S48" s="17"/>
      <c r="T48" s="18"/>
      <c r="U48" s="17"/>
      <c r="V48" s="18"/>
      <c r="W48" s="17"/>
      <c r="X48" s="18"/>
      <c r="Y48" s="17"/>
      <c r="Z48" s="18"/>
      <c r="AA48" s="17"/>
      <c r="AB48" s="18"/>
      <c r="AC48" s="17"/>
      <c r="AD48" s="18"/>
      <c r="AE48" s="17"/>
      <c r="AF48" s="18"/>
      <c r="AG48" s="17"/>
      <c r="AH48" s="18"/>
      <c r="AI48" s="17"/>
      <c r="AJ48" s="18"/>
      <c r="AK48" s="17"/>
      <c r="AL48" s="18"/>
      <c r="AM48" s="17"/>
      <c r="AN48" s="18"/>
      <c r="AO48" s="17"/>
      <c r="AP48" s="18"/>
      <c r="AQ48" s="17"/>
      <c r="AR48" s="18"/>
      <c r="AS48" s="17"/>
      <c r="AT48" s="18"/>
      <c r="AU48" s="17"/>
      <c r="AV48" s="18"/>
      <c r="AW48" s="17"/>
      <c r="AX48" s="18"/>
      <c r="AY48" s="17"/>
      <c r="AZ48" s="18"/>
      <c r="BA48" s="17"/>
      <c r="BB48" s="18"/>
      <c r="BC48" s="17"/>
      <c r="BD48" s="18"/>
      <c r="BE48" s="17"/>
    </row>
    <row r="49" spans="1:57">
      <c r="A49" s="17" t="s">
        <v>252</v>
      </c>
      <c r="B49" s="18" t="s">
        <v>29</v>
      </c>
      <c r="C49" s="18" t="s">
        <v>29</v>
      </c>
      <c r="D49" s="18" t="s">
        <v>29</v>
      </c>
      <c r="E49" s="18" t="s">
        <v>29</v>
      </c>
      <c r="F49" s="18" t="s">
        <v>29</v>
      </c>
      <c r="G49" s="18" t="s">
        <v>29</v>
      </c>
      <c r="H49" s="18" t="s">
        <v>29</v>
      </c>
      <c r="I49" s="4">
        <v>71000</v>
      </c>
      <c r="J49" s="18" t="s">
        <v>29</v>
      </c>
      <c r="K49" s="18" t="s">
        <v>29</v>
      </c>
      <c r="L49" s="18" t="s">
        <v>29</v>
      </c>
      <c r="M49" s="18" t="s">
        <v>29</v>
      </c>
      <c r="N49" s="18" t="s">
        <v>29</v>
      </c>
      <c r="O49" s="17"/>
      <c r="P49" s="18"/>
      <c r="Q49" s="17"/>
      <c r="R49" s="18"/>
      <c r="S49" s="17"/>
      <c r="T49" s="18"/>
      <c r="U49" s="17"/>
      <c r="V49" s="18"/>
      <c r="W49" s="17"/>
      <c r="X49" s="18"/>
      <c r="Y49" s="17"/>
      <c r="Z49" s="18"/>
      <c r="AA49" s="17"/>
      <c r="AB49" s="18"/>
      <c r="AC49" s="17"/>
      <c r="AD49" s="18"/>
      <c r="AE49" s="17"/>
      <c r="AF49" s="18"/>
      <c r="AG49" s="17"/>
      <c r="AH49" s="18"/>
      <c r="AI49" s="17"/>
      <c r="AJ49" s="18"/>
      <c r="AK49" s="17"/>
      <c r="AL49" s="18"/>
      <c r="AM49" s="17"/>
      <c r="AN49" s="18"/>
      <c r="AO49" s="17"/>
      <c r="AP49" s="18"/>
      <c r="AQ49" s="17"/>
      <c r="AR49" s="18"/>
      <c r="AS49" s="17"/>
      <c r="AT49" s="18"/>
      <c r="AU49" s="17"/>
      <c r="AV49" s="18"/>
      <c r="AW49" s="17"/>
      <c r="AX49" s="18"/>
      <c r="AY49" s="17"/>
      <c r="AZ49" s="18"/>
      <c r="BA49" s="17"/>
      <c r="BB49" s="18"/>
      <c r="BC49" s="17"/>
      <c r="BD49" s="18"/>
      <c r="BE49" s="17"/>
    </row>
    <row r="50" spans="1:57">
      <c r="A50" s="17" t="s">
        <v>253</v>
      </c>
      <c r="B50" s="18" t="s">
        <v>29</v>
      </c>
      <c r="C50" s="18" t="s">
        <v>29</v>
      </c>
      <c r="D50" s="18" t="s">
        <v>29</v>
      </c>
      <c r="E50" s="4">
        <v>-1000</v>
      </c>
      <c r="F50" s="4">
        <v>8000</v>
      </c>
      <c r="G50" s="4">
        <v>22000</v>
      </c>
      <c r="H50" s="4">
        <v>-26000</v>
      </c>
      <c r="I50" s="4">
        <v>-9000</v>
      </c>
      <c r="J50" s="4">
        <v>-5000</v>
      </c>
      <c r="K50" s="18" t="s">
        <v>29</v>
      </c>
      <c r="L50" s="4">
        <v>28000</v>
      </c>
      <c r="M50" s="18" t="s">
        <v>29</v>
      </c>
      <c r="N50" s="4">
        <v>19000</v>
      </c>
      <c r="O50" s="17"/>
      <c r="P50" s="18"/>
      <c r="Q50" s="17"/>
      <c r="R50" s="18"/>
      <c r="S50" s="17"/>
      <c r="T50" s="18"/>
      <c r="U50" s="17"/>
      <c r="V50" s="18"/>
      <c r="W50" s="17"/>
      <c r="X50" s="18"/>
      <c r="Y50" s="17"/>
      <c r="Z50" s="18"/>
      <c r="AA50" s="17"/>
      <c r="AB50" s="18"/>
      <c r="AC50" s="17"/>
      <c r="AD50" s="18"/>
      <c r="AE50" s="17"/>
      <c r="AF50" s="18"/>
      <c r="AG50" s="17"/>
      <c r="AH50" s="18"/>
      <c r="AI50" s="17"/>
      <c r="AJ50" s="18"/>
      <c r="AK50" s="17"/>
      <c r="AL50" s="18"/>
      <c r="AM50" s="17"/>
      <c r="AN50" s="18"/>
      <c r="AO50" s="17"/>
      <c r="AP50" s="18"/>
      <c r="AQ50" s="17"/>
      <c r="AR50" s="18"/>
      <c r="AS50" s="17"/>
      <c r="AT50" s="18"/>
      <c r="AU50" s="17"/>
      <c r="AV50" s="18"/>
      <c r="AW50" s="17"/>
      <c r="AX50" s="18"/>
      <c r="AY50" s="17"/>
      <c r="AZ50" s="18"/>
      <c r="BA50" s="17"/>
      <c r="BB50" s="18"/>
      <c r="BC50" s="17"/>
      <c r="BD50" s="18"/>
      <c r="BE50" s="17"/>
    </row>
    <row r="51" spans="1:57">
      <c r="A51" s="17" t="s">
        <v>254</v>
      </c>
      <c r="B51" s="18" t="s">
        <v>29</v>
      </c>
      <c r="C51" s="18" t="s">
        <v>29</v>
      </c>
      <c r="D51" s="18" t="s">
        <v>29</v>
      </c>
      <c r="E51" s="4">
        <v>-218000</v>
      </c>
      <c r="F51" s="4">
        <v>8000</v>
      </c>
      <c r="G51" s="4">
        <v>-53000</v>
      </c>
      <c r="H51" s="4">
        <v>-54000</v>
      </c>
      <c r="I51" s="4">
        <v>-112000</v>
      </c>
      <c r="J51" s="4">
        <v>-465000</v>
      </c>
      <c r="K51" s="4">
        <v>-405000</v>
      </c>
      <c r="L51" s="4">
        <v>60000</v>
      </c>
      <c r="M51" s="4">
        <v>81000</v>
      </c>
      <c r="N51" s="4">
        <v>-38000</v>
      </c>
      <c r="O51" s="17"/>
      <c r="P51" s="18"/>
      <c r="Q51" s="17"/>
      <c r="R51" s="18"/>
      <c r="S51" s="17"/>
      <c r="T51" s="18"/>
      <c r="U51" s="17"/>
      <c r="V51" s="18"/>
      <c r="W51" s="17"/>
      <c r="X51" s="18"/>
      <c r="Y51" s="17"/>
      <c r="Z51" s="18"/>
      <c r="AA51" s="17"/>
      <c r="AB51" s="18"/>
      <c r="AC51" s="17"/>
      <c r="AD51" s="18"/>
      <c r="AE51" s="17"/>
      <c r="AF51" s="18"/>
      <c r="AG51" s="17"/>
      <c r="AH51" s="18"/>
      <c r="AI51" s="17"/>
      <c r="AJ51" s="18"/>
      <c r="AK51" s="17"/>
      <c r="AL51" s="18"/>
      <c r="AM51" s="17"/>
      <c r="AN51" s="18"/>
      <c r="AO51" s="17"/>
      <c r="AP51" s="18"/>
      <c r="AQ51" s="17"/>
      <c r="AR51" s="18"/>
      <c r="AS51" s="17"/>
      <c r="AT51" s="18"/>
      <c r="AU51" s="17"/>
      <c r="AV51" s="18"/>
      <c r="AW51" s="17"/>
      <c r="AX51" s="18"/>
      <c r="AY51" s="17"/>
      <c r="AZ51" s="18"/>
      <c r="BA51" s="17"/>
      <c r="BB51" s="18"/>
      <c r="BC51" s="17"/>
      <c r="BD51" s="18"/>
      <c r="BE51" s="17"/>
    </row>
    <row r="52" spans="1:57">
      <c r="A52" s="17" t="s">
        <v>254</v>
      </c>
      <c r="B52" s="4">
        <v>54000</v>
      </c>
      <c r="C52" s="4">
        <v>-103000</v>
      </c>
      <c r="D52" s="4">
        <v>35000</v>
      </c>
      <c r="E52" s="18" t="s">
        <v>29</v>
      </c>
      <c r="F52" s="18" t="s">
        <v>29</v>
      </c>
      <c r="G52" s="18" t="s">
        <v>29</v>
      </c>
      <c r="H52" s="18" t="s">
        <v>29</v>
      </c>
      <c r="I52" s="18" t="s">
        <v>29</v>
      </c>
      <c r="J52" s="18" t="s">
        <v>29</v>
      </c>
      <c r="K52" s="18" t="s">
        <v>29</v>
      </c>
      <c r="L52" s="18" t="s">
        <v>29</v>
      </c>
      <c r="M52" s="18" t="s">
        <v>29</v>
      </c>
      <c r="N52" s="18" t="s">
        <v>29</v>
      </c>
      <c r="O52" s="17"/>
      <c r="P52" s="4"/>
      <c r="Q52" s="17"/>
      <c r="R52" s="4"/>
      <c r="S52" s="17"/>
      <c r="T52" s="4"/>
      <c r="U52" s="17"/>
      <c r="V52" s="4"/>
      <c r="W52" s="17"/>
      <c r="X52" s="18"/>
      <c r="Y52" s="17"/>
      <c r="Z52" s="18"/>
      <c r="AA52" s="17"/>
      <c r="AB52" s="18"/>
      <c r="AC52" s="17"/>
      <c r="AD52" s="18"/>
      <c r="AE52" s="17"/>
      <c r="AF52" s="18"/>
      <c r="AG52" s="17"/>
      <c r="AH52" s="18"/>
      <c r="AI52" s="17"/>
      <c r="AJ52" s="18"/>
      <c r="AK52" s="17"/>
      <c r="AL52" s="18"/>
      <c r="AM52" s="17"/>
      <c r="AN52" s="18"/>
      <c r="AO52" s="17"/>
      <c r="AP52" s="18"/>
      <c r="AQ52" s="17"/>
      <c r="AR52" s="18"/>
      <c r="AS52" s="17"/>
      <c r="AT52" s="18"/>
      <c r="AU52" s="17"/>
      <c r="AV52" s="18"/>
      <c r="AW52" s="17"/>
      <c r="AX52" s="18"/>
      <c r="AY52" s="17"/>
      <c r="AZ52" s="18"/>
      <c r="BA52" s="17"/>
      <c r="BB52" s="18"/>
      <c r="BC52" s="17"/>
      <c r="BD52" s="18"/>
      <c r="BE52" s="17"/>
    </row>
    <row r="53" spans="1:57">
      <c r="A53" s="17" t="s">
        <v>255</v>
      </c>
      <c r="B53" s="4">
        <v>1383000</v>
      </c>
      <c r="C53" s="4">
        <v>257000</v>
      </c>
      <c r="D53" s="4">
        <v>-1028000</v>
      </c>
      <c r="E53" s="4">
        <v>446000</v>
      </c>
      <c r="F53" s="4">
        <v>114000</v>
      </c>
      <c r="G53" s="4">
        <v>178000</v>
      </c>
      <c r="H53" s="4">
        <v>72000</v>
      </c>
      <c r="I53" s="4">
        <v>-56000</v>
      </c>
      <c r="J53" s="4">
        <v>141000</v>
      </c>
      <c r="K53" s="4">
        <v>-67000</v>
      </c>
      <c r="L53" s="4">
        <v>308000</v>
      </c>
      <c r="M53" s="4">
        <v>-211000</v>
      </c>
      <c r="N53" s="4">
        <v>112000</v>
      </c>
      <c r="O53" s="17"/>
      <c r="P53" s="4"/>
      <c r="Q53" s="17"/>
      <c r="R53" s="18"/>
      <c r="S53" s="17"/>
      <c r="T53" s="18"/>
      <c r="U53" s="17"/>
      <c r="V53" s="18"/>
      <c r="W53" s="17"/>
      <c r="X53" s="18"/>
      <c r="Y53" s="17"/>
      <c r="Z53" s="18"/>
      <c r="AA53" s="17"/>
      <c r="AB53" s="18"/>
      <c r="AC53" s="17"/>
      <c r="AD53" s="18"/>
      <c r="AE53" s="17"/>
      <c r="AF53" s="18"/>
      <c r="AG53" s="17"/>
      <c r="AH53" s="18"/>
      <c r="AI53" s="17"/>
      <c r="AJ53" s="18"/>
      <c r="AK53" s="17"/>
      <c r="AL53" s="18"/>
      <c r="AM53" s="17"/>
      <c r="AN53" s="18"/>
      <c r="AO53" s="17"/>
      <c r="AP53" s="18"/>
      <c r="AQ53" s="17"/>
      <c r="AR53" s="18"/>
      <c r="AS53" s="17"/>
      <c r="AT53" s="18"/>
      <c r="AU53" s="17"/>
      <c r="AV53" s="18"/>
      <c r="AW53" s="17"/>
      <c r="AX53" s="18"/>
      <c r="AY53" s="17"/>
      <c r="AZ53" s="18"/>
      <c r="BA53" s="17"/>
      <c r="BB53" s="18"/>
      <c r="BC53" s="17"/>
      <c r="BD53" s="18"/>
      <c r="BE53" s="17"/>
    </row>
    <row r="54" spans="1:57">
      <c r="A54" s="17" t="s">
        <v>256</v>
      </c>
      <c r="B54" s="4">
        <v>537000</v>
      </c>
      <c r="C54" s="4">
        <v>294000</v>
      </c>
      <c r="D54" s="4">
        <v>274000</v>
      </c>
      <c r="E54" s="4">
        <v>839000</v>
      </c>
      <c r="F54" s="4">
        <v>2619000</v>
      </c>
      <c r="G54" s="4">
        <v>2431000</v>
      </c>
      <c r="H54" s="4">
        <v>-353000</v>
      </c>
      <c r="I54" s="4">
        <v>5252000</v>
      </c>
      <c r="J54" s="4">
        <v>14166000</v>
      </c>
      <c r="K54" s="4">
        <v>7115000</v>
      </c>
      <c r="L54" s="4">
        <v>2675000</v>
      </c>
      <c r="M54" s="4">
        <v>6429000</v>
      </c>
      <c r="N54" s="4">
        <v>9459000</v>
      </c>
      <c r="O54" s="17"/>
      <c r="P54" s="4"/>
      <c r="Q54" s="17"/>
      <c r="R54" s="18"/>
      <c r="S54" s="17"/>
      <c r="T54" s="18"/>
      <c r="U54" s="17"/>
      <c r="V54" s="18"/>
      <c r="W54" s="17"/>
      <c r="X54" s="18"/>
      <c r="Y54" s="17"/>
      <c r="Z54" s="18"/>
      <c r="AA54" s="17"/>
      <c r="AB54" s="18"/>
      <c r="AC54" s="17"/>
      <c r="AD54" s="18"/>
      <c r="AE54" s="17"/>
      <c r="AF54" s="18"/>
      <c r="AG54" s="17"/>
      <c r="AH54" s="18"/>
      <c r="AI54" s="17"/>
      <c r="AJ54" s="18"/>
      <c r="AK54" s="17"/>
      <c r="AL54" s="18"/>
      <c r="AM54" s="17"/>
      <c r="AN54" s="18"/>
      <c r="AO54" s="17"/>
      <c r="AP54" s="18"/>
      <c r="AQ54" s="17"/>
      <c r="AR54" s="18"/>
      <c r="AS54" s="17"/>
      <c r="AT54" s="18"/>
      <c r="AU54" s="17"/>
      <c r="AV54" s="18"/>
      <c r="AW54" s="17"/>
      <c r="AX54" s="18"/>
      <c r="AY54" s="17"/>
      <c r="AZ54" s="18"/>
      <c r="BA54" s="17"/>
      <c r="BB54" s="18"/>
      <c r="BC54" s="17"/>
      <c r="BD54" s="18"/>
      <c r="BE54" s="17"/>
    </row>
    <row r="55" spans="1:57">
      <c r="A55" s="17" t="s">
        <v>257</v>
      </c>
      <c r="B55" s="4">
        <v>1920000</v>
      </c>
      <c r="C55" s="4">
        <v>551000</v>
      </c>
      <c r="D55" s="4">
        <v>-754000</v>
      </c>
      <c r="E55" s="4">
        <v>1285000</v>
      </c>
      <c r="F55" s="4">
        <v>2733000</v>
      </c>
      <c r="G55" s="4">
        <v>2609000</v>
      </c>
      <c r="H55" s="4">
        <v>-281000</v>
      </c>
      <c r="I55" s="4">
        <v>5196000</v>
      </c>
      <c r="J55" s="4">
        <v>14307000</v>
      </c>
      <c r="K55" s="4">
        <v>7048000</v>
      </c>
      <c r="L55" s="4">
        <v>2983000</v>
      </c>
      <c r="M55" s="4">
        <v>6218000</v>
      </c>
      <c r="N55" s="4">
        <v>9571000</v>
      </c>
      <c r="O55" s="17"/>
      <c r="P55" s="4"/>
      <c r="Q55" s="17"/>
      <c r="R55" s="4"/>
      <c r="S55" s="17"/>
      <c r="T55" s="4"/>
      <c r="U55" s="17"/>
      <c r="V55" s="4"/>
      <c r="W55" s="17"/>
      <c r="X55" s="4"/>
      <c r="Y55" s="17"/>
      <c r="Z55" s="4"/>
      <c r="AA55" s="17"/>
      <c r="AB55" s="4"/>
      <c r="AC55" s="17"/>
      <c r="AD55" s="4"/>
      <c r="AE55" s="17"/>
      <c r="AF55" s="4"/>
      <c r="AG55" s="17"/>
      <c r="AH55" s="4"/>
      <c r="AI55" s="17"/>
      <c r="AJ55" s="4"/>
      <c r="AK55" s="17"/>
      <c r="AL55" s="4"/>
      <c r="AM55" s="17"/>
      <c r="AN55" s="4"/>
      <c r="AO55" s="17"/>
      <c r="AP55" s="4"/>
      <c r="AQ55" s="17"/>
      <c r="AR55" s="4"/>
      <c r="AS55" s="17"/>
      <c r="AT55" s="4"/>
      <c r="AU55" s="17"/>
      <c r="AV55" s="4"/>
      <c r="AW55" s="17"/>
      <c r="AX55" s="4"/>
      <c r="AY55" s="17"/>
      <c r="AZ55" s="4"/>
      <c r="BA55" s="17"/>
      <c r="BB55" s="4"/>
      <c r="BC55" s="17"/>
      <c r="BD55" s="4"/>
      <c r="BE55" s="17"/>
    </row>
    <row r="56" spans="1:57">
      <c r="A56" s="17" t="s">
        <v>258</v>
      </c>
      <c r="B56" s="4">
        <v>-66000</v>
      </c>
      <c r="C56" s="18" t="s">
        <v>29</v>
      </c>
      <c r="D56" s="4">
        <v>-14000</v>
      </c>
      <c r="E56" s="18" t="s">
        <v>29</v>
      </c>
      <c r="F56" s="4">
        <v>3000</v>
      </c>
      <c r="G56" s="4">
        <v>-6000</v>
      </c>
      <c r="H56" s="18" t="s">
        <v>29</v>
      </c>
      <c r="I56" s="18" t="s">
        <v>29</v>
      </c>
      <c r="J56" s="4">
        <v>54000</v>
      </c>
      <c r="K56" s="4">
        <v>36000</v>
      </c>
      <c r="L56" s="4">
        <v>20000</v>
      </c>
      <c r="M56" s="4">
        <v>42000</v>
      </c>
      <c r="N56" s="4">
        <v>65000</v>
      </c>
      <c r="O56" s="17"/>
      <c r="P56" s="18"/>
      <c r="Q56" s="17"/>
      <c r="R56" s="18"/>
      <c r="S56" s="17"/>
      <c r="T56" s="4"/>
      <c r="U56" s="17"/>
      <c r="V56" s="4"/>
      <c r="W56" s="17"/>
      <c r="X56" s="4"/>
      <c r="Y56" s="17"/>
      <c r="Z56" s="4"/>
      <c r="AA56" s="17"/>
      <c r="AB56" s="4"/>
      <c r="AC56" s="17"/>
      <c r="AD56" s="18"/>
      <c r="AE56" s="17"/>
      <c r="AF56" s="18"/>
      <c r="AG56" s="17"/>
      <c r="AH56" s="18"/>
      <c r="AI56" s="17"/>
      <c r="AJ56" s="18"/>
      <c r="AK56" s="17"/>
      <c r="AL56" s="18"/>
      <c r="AM56" s="17"/>
      <c r="AN56" s="18"/>
      <c r="AO56" s="17"/>
      <c r="AP56" s="18"/>
      <c r="AQ56" s="17"/>
      <c r="AR56" s="18"/>
      <c r="AS56" s="17"/>
      <c r="AT56" s="18"/>
      <c r="AU56" s="17"/>
      <c r="AV56" s="18"/>
      <c r="AW56" s="17"/>
      <c r="AX56" s="18"/>
      <c r="AY56" s="17"/>
      <c r="AZ56" s="18"/>
      <c r="BA56" s="17"/>
      <c r="BB56" s="18"/>
      <c r="BC56" s="17"/>
      <c r="BD56" s="18"/>
      <c r="BE56" s="17"/>
    </row>
    <row r="57" spans="1:57">
      <c r="A57" s="17" t="s">
        <v>119</v>
      </c>
      <c r="B57" s="4">
        <v>4000</v>
      </c>
      <c r="C57" s="4">
        <v>1000</v>
      </c>
      <c r="D57" s="18" t="s">
        <v>29</v>
      </c>
      <c r="E57" s="18" t="s">
        <v>29</v>
      </c>
      <c r="F57" s="4">
        <v>2000</v>
      </c>
      <c r="G57" s="4">
        <v>1000</v>
      </c>
      <c r="H57" s="4">
        <v>1000</v>
      </c>
      <c r="I57" s="4">
        <v>1000</v>
      </c>
      <c r="J57" s="4">
        <v>-1000</v>
      </c>
      <c r="K57" s="4">
        <v>2000</v>
      </c>
      <c r="L57" s="4">
        <v>2000</v>
      </c>
      <c r="M57" s="4">
        <v>1000</v>
      </c>
      <c r="N57" s="4">
        <v>1000</v>
      </c>
      <c r="O57" s="17"/>
      <c r="P57" s="4"/>
      <c r="Q57" s="17"/>
      <c r="R57" s="4"/>
      <c r="S57" s="17"/>
      <c r="T57" s="4"/>
      <c r="U57" s="17"/>
      <c r="V57" s="4"/>
      <c r="W57" s="17"/>
      <c r="X57" s="4"/>
      <c r="Y57" s="17"/>
      <c r="Z57" s="4"/>
      <c r="AA57" s="17"/>
      <c r="AB57" s="4"/>
      <c r="AC57" s="17"/>
      <c r="AD57" s="18"/>
      <c r="AE57" s="17"/>
      <c r="AF57" s="18"/>
      <c r="AG57" s="17"/>
      <c r="AH57" s="18"/>
      <c r="AI57" s="17"/>
      <c r="AJ57" s="18"/>
      <c r="AK57" s="17"/>
      <c r="AL57" s="18"/>
      <c r="AM57" s="17"/>
      <c r="AN57" s="18"/>
      <c r="AO57" s="17"/>
      <c r="AP57" s="18"/>
      <c r="AQ57" s="17"/>
      <c r="AR57" s="18"/>
      <c r="AS57" s="17"/>
      <c r="AT57" s="18"/>
      <c r="AU57" s="17"/>
      <c r="AV57" s="18"/>
      <c r="AW57" s="17"/>
      <c r="AX57" s="18"/>
      <c r="AY57" s="17"/>
      <c r="AZ57" s="18"/>
      <c r="BA57" s="17"/>
      <c r="BB57" s="18"/>
      <c r="BC57" s="17"/>
      <c r="BD57" s="18"/>
      <c r="BE57" s="17"/>
    </row>
    <row r="58" spans="1:57">
      <c r="A58" s="17" t="s">
        <v>120</v>
      </c>
      <c r="B58" s="4">
        <v>24000</v>
      </c>
      <c r="C58" s="4">
        <v>89000</v>
      </c>
      <c r="D58" s="4">
        <v>22000</v>
      </c>
      <c r="E58" s="4">
        <v>17000</v>
      </c>
      <c r="F58" s="4">
        <v>46000</v>
      </c>
      <c r="G58" s="4">
        <v>93000</v>
      </c>
      <c r="H58" s="4">
        <v>27000</v>
      </c>
      <c r="I58" s="4">
        <v>152000</v>
      </c>
      <c r="J58" s="4">
        <v>374000</v>
      </c>
      <c r="K58" s="4">
        <v>319000</v>
      </c>
      <c r="L58" s="4">
        <v>148000</v>
      </c>
      <c r="M58" s="4">
        <v>370000</v>
      </c>
      <c r="N58" s="4">
        <v>528000</v>
      </c>
      <c r="O58" s="17"/>
      <c r="P58" s="4"/>
      <c r="Q58" s="17"/>
      <c r="R58" s="4"/>
      <c r="S58" s="17"/>
      <c r="T58" s="4"/>
      <c r="U58" s="17"/>
      <c r="V58" s="4"/>
      <c r="W58" s="17"/>
      <c r="X58" s="4"/>
      <c r="Y58" s="17"/>
      <c r="Z58" s="4"/>
      <c r="AA58" s="17"/>
      <c r="AB58" s="4"/>
      <c r="AC58" s="17"/>
      <c r="AD58" s="18"/>
      <c r="AE58" s="17"/>
      <c r="AF58" s="18"/>
      <c r="AG58" s="17"/>
      <c r="AH58" s="18"/>
      <c r="AI58" s="17"/>
      <c r="AJ58" s="18"/>
      <c r="AK58" s="17"/>
      <c r="AL58" s="18"/>
      <c r="AM58" s="17"/>
      <c r="AN58" s="18"/>
      <c r="AO58" s="17"/>
      <c r="AP58" s="18"/>
      <c r="AQ58" s="17"/>
      <c r="AR58" s="18"/>
      <c r="AS58" s="17"/>
      <c r="AT58" s="18"/>
      <c r="AU58" s="17"/>
      <c r="AV58" s="18"/>
      <c r="AW58" s="17"/>
      <c r="AX58" s="18"/>
      <c r="AY58" s="17"/>
      <c r="AZ58" s="18"/>
      <c r="BA58" s="17"/>
      <c r="BB58" s="18"/>
      <c r="BC58" s="17"/>
      <c r="BD58" s="18"/>
      <c r="BE58" s="17"/>
    </row>
    <row r="59" spans="1:57">
      <c r="A59" s="17" t="s">
        <v>121</v>
      </c>
      <c r="B59" s="4">
        <v>-38000</v>
      </c>
      <c r="C59" s="4">
        <v>90000</v>
      </c>
      <c r="D59" s="4">
        <v>8000</v>
      </c>
      <c r="E59" s="4">
        <v>17000</v>
      </c>
      <c r="F59" s="4">
        <v>51000</v>
      </c>
      <c r="G59" s="4">
        <v>88000</v>
      </c>
      <c r="H59" s="4">
        <v>28000</v>
      </c>
      <c r="I59" s="4">
        <v>153000</v>
      </c>
      <c r="J59" s="4">
        <v>427000</v>
      </c>
      <c r="K59" s="4">
        <v>357000</v>
      </c>
      <c r="L59" s="4">
        <v>170000</v>
      </c>
      <c r="M59" s="4">
        <v>413000</v>
      </c>
      <c r="N59" s="4">
        <v>594000</v>
      </c>
      <c r="O59" s="17"/>
      <c r="P59" s="4"/>
      <c r="Q59" s="17"/>
      <c r="R59" s="4"/>
      <c r="S59" s="17"/>
      <c r="T59" s="4"/>
      <c r="U59" s="17"/>
      <c r="V59" s="4"/>
      <c r="W59" s="17"/>
      <c r="X59" s="4"/>
      <c r="Y59" s="17"/>
      <c r="Z59" s="4"/>
      <c r="AA59" s="17"/>
      <c r="AB59" s="4"/>
      <c r="AC59" s="17"/>
      <c r="AD59" s="18"/>
      <c r="AE59" s="17"/>
      <c r="AF59" s="18"/>
      <c r="AG59" s="17"/>
      <c r="AH59" s="18"/>
      <c r="AI59" s="17"/>
      <c r="AJ59" s="18"/>
      <c r="AK59" s="17"/>
      <c r="AL59" s="18"/>
      <c r="AM59" s="17"/>
      <c r="AN59" s="18"/>
      <c r="AO59" s="17"/>
      <c r="AP59" s="18"/>
      <c r="AQ59" s="17"/>
      <c r="AR59" s="18"/>
      <c r="AS59" s="17"/>
      <c r="AT59" s="18"/>
      <c r="AU59" s="17"/>
      <c r="AV59" s="18"/>
      <c r="AW59" s="17"/>
      <c r="AX59" s="18"/>
      <c r="AY59" s="17"/>
      <c r="AZ59" s="18"/>
      <c r="BA59" s="17"/>
      <c r="BB59" s="18"/>
      <c r="BC59" s="17"/>
      <c r="BD59" s="18"/>
      <c r="BE59" s="17"/>
    </row>
    <row r="60" spans="1:57">
      <c r="A60" s="17" t="s">
        <v>259</v>
      </c>
      <c r="B60" s="4">
        <v>5000</v>
      </c>
      <c r="C60" s="18" t="s">
        <v>29</v>
      </c>
      <c r="D60" s="18" t="s">
        <v>29</v>
      </c>
      <c r="E60" s="18" t="s">
        <v>29</v>
      </c>
      <c r="F60" s="4">
        <v>-4000</v>
      </c>
      <c r="G60" s="4">
        <v>-15000</v>
      </c>
      <c r="H60" s="4">
        <v>-39000</v>
      </c>
      <c r="I60" s="18" t="s">
        <v>29</v>
      </c>
      <c r="J60" s="4">
        <v>-232000</v>
      </c>
      <c r="K60" s="4">
        <v>146000</v>
      </c>
      <c r="L60" s="4">
        <v>-39000</v>
      </c>
      <c r="M60" s="4">
        <v>9000</v>
      </c>
      <c r="N60" s="4">
        <v>166000</v>
      </c>
      <c r="O60" s="17"/>
      <c r="P60" s="18"/>
      <c r="Q60" s="17"/>
      <c r="R60" s="18"/>
      <c r="S60" s="17"/>
      <c r="T60" s="4"/>
      <c r="U60" s="17"/>
      <c r="V60" s="4"/>
      <c r="W60" s="17"/>
      <c r="X60" s="4"/>
      <c r="Y60" s="17"/>
      <c r="Z60" s="4"/>
      <c r="AA60" s="17"/>
      <c r="AB60" s="4"/>
      <c r="AC60" s="17"/>
      <c r="AD60" s="18"/>
      <c r="AE60" s="17"/>
      <c r="AF60" s="18"/>
      <c r="AG60" s="17"/>
      <c r="AH60" s="18"/>
      <c r="AI60" s="17"/>
      <c r="AJ60" s="18"/>
      <c r="AK60" s="17"/>
      <c r="AL60" s="18"/>
      <c r="AM60" s="17"/>
      <c r="AN60" s="18"/>
      <c r="AO60" s="17"/>
      <c r="AP60" s="18"/>
      <c r="AQ60" s="17"/>
      <c r="AR60" s="18"/>
      <c r="AS60" s="17"/>
      <c r="AT60" s="18"/>
      <c r="AU60" s="17"/>
      <c r="AV60" s="18"/>
      <c r="AW60" s="17"/>
      <c r="AX60" s="18"/>
      <c r="AY60" s="17"/>
      <c r="AZ60" s="18"/>
      <c r="BA60" s="17"/>
      <c r="BB60" s="18"/>
      <c r="BC60" s="17"/>
      <c r="BD60" s="18"/>
      <c r="BE60" s="17"/>
    </row>
    <row r="61" spans="1:57">
      <c r="A61" s="17" t="s">
        <v>123</v>
      </c>
      <c r="B61" s="18" t="s">
        <v>29</v>
      </c>
      <c r="C61" s="18" t="s">
        <v>29</v>
      </c>
      <c r="D61" s="18" t="s">
        <v>29</v>
      </c>
      <c r="E61" s="18" t="s">
        <v>29</v>
      </c>
      <c r="F61" s="18" t="s">
        <v>29</v>
      </c>
      <c r="G61" s="4">
        <v>-1000</v>
      </c>
      <c r="H61" s="4">
        <v>-2000</v>
      </c>
      <c r="I61" s="18" t="s">
        <v>29</v>
      </c>
      <c r="J61" s="4">
        <v>-101000</v>
      </c>
      <c r="K61" s="4">
        <v>-91000</v>
      </c>
      <c r="L61" s="4">
        <v>-23000</v>
      </c>
      <c r="M61" s="4">
        <v>-28000</v>
      </c>
      <c r="N61" s="4">
        <v>225000</v>
      </c>
      <c r="O61" s="17"/>
      <c r="P61" s="18"/>
      <c r="Q61" s="17"/>
      <c r="R61" s="18"/>
      <c r="S61" s="17"/>
      <c r="T61" s="4"/>
      <c r="U61" s="17"/>
      <c r="V61" s="4"/>
      <c r="W61" s="17"/>
      <c r="X61" s="4"/>
      <c r="Y61" s="17"/>
      <c r="Z61" s="4"/>
      <c r="AA61" s="17"/>
      <c r="AB61" s="4"/>
      <c r="AC61" s="17"/>
      <c r="AD61" s="18"/>
      <c r="AE61" s="17"/>
      <c r="AF61" s="18"/>
      <c r="AG61" s="17"/>
      <c r="AH61" s="18"/>
      <c r="AI61" s="17"/>
      <c r="AJ61" s="18"/>
      <c r="AK61" s="17"/>
      <c r="AL61" s="18"/>
      <c r="AM61" s="17"/>
      <c r="AN61" s="18"/>
      <c r="AO61" s="17"/>
      <c r="AP61" s="18"/>
      <c r="AQ61" s="17"/>
      <c r="AR61" s="18"/>
      <c r="AS61" s="17"/>
      <c r="AT61" s="18"/>
      <c r="AU61" s="17"/>
      <c r="AV61" s="18"/>
      <c r="AW61" s="17"/>
      <c r="AX61" s="18"/>
      <c r="AY61" s="17"/>
      <c r="AZ61" s="18"/>
      <c r="BA61" s="17"/>
      <c r="BB61" s="18"/>
      <c r="BC61" s="17"/>
      <c r="BD61" s="18"/>
      <c r="BE61" s="17"/>
    </row>
    <row r="62" spans="1:57">
      <c r="A62" s="17" t="s">
        <v>124</v>
      </c>
      <c r="B62" s="4">
        <v>14000</v>
      </c>
      <c r="C62" s="4">
        <v>113000</v>
      </c>
      <c r="D62" s="4">
        <v>-25000</v>
      </c>
      <c r="E62" s="4">
        <v>-9000</v>
      </c>
      <c r="F62" s="4">
        <v>81000</v>
      </c>
      <c r="G62" s="4">
        <v>85000</v>
      </c>
      <c r="H62" s="4">
        <v>32000</v>
      </c>
      <c r="I62" s="4">
        <v>-39000</v>
      </c>
      <c r="J62" s="4">
        <v>74000</v>
      </c>
      <c r="K62" s="4">
        <v>281000</v>
      </c>
      <c r="L62" s="4">
        <v>172000</v>
      </c>
      <c r="M62" s="18" t="s">
        <v>29</v>
      </c>
      <c r="N62" s="4">
        <v>-97000</v>
      </c>
      <c r="O62" s="17"/>
      <c r="P62" s="4"/>
      <c r="Q62" s="17"/>
      <c r="R62" s="4"/>
      <c r="S62" s="17"/>
      <c r="T62" s="4"/>
      <c r="U62" s="17"/>
      <c r="V62" s="4"/>
      <c r="W62" s="17"/>
      <c r="X62" s="4"/>
      <c r="Y62" s="17"/>
      <c r="Z62" s="4"/>
      <c r="AA62" s="17"/>
      <c r="AB62" s="18"/>
      <c r="AC62" s="17"/>
      <c r="AD62" s="18"/>
      <c r="AE62" s="17"/>
      <c r="AF62" s="18"/>
      <c r="AG62" s="17"/>
      <c r="AH62" s="18"/>
      <c r="AI62" s="17"/>
      <c r="AJ62" s="18"/>
      <c r="AK62" s="17"/>
      <c r="AL62" s="18"/>
      <c r="AM62" s="17"/>
      <c r="AN62" s="18"/>
      <c r="AO62" s="17"/>
      <c r="AP62" s="18"/>
      <c r="AQ62" s="17"/>
      <c r="AR62" s="18"/>
      <c r="AS62" s="17"/>
      <c r="AT62" s="18"/>
      <c r="AU62" s="17"/>
      <c r="AV62" s="18"/>
      <c r="AW62" s="17"/>
      <c r="AX62" s="18"/>
      <c r="AY62" s="17"/>
      <c r="AZ62" s="18"/>
      <c r="BA62" s="17"/>
      <c r="BB62" s="18"/>
      <c r="BC62" s="17"/>
      <c r="BD62" s="18"/>
      <c r="BE62" s="17"/>
    </row>
    <row r="63" spans="1:57">
      <c r="A63" s="17" t="s">
        <v>125</v>
      </c>
      <c r="B63" s="4">
        <v>19000</v>
      </c>
      <c r="C63" s="4">
        <v>113000</v>
      </c>
      <c r="D63" s="4">
        <v>-25000</v>
      </c>
      <c r="E63" s="4">
        <v>-9000</v>
      </c>
      <c r="F63" s="4">
        <v>77000</v>
      </c>
      <c r="G63" s="4">
        <v>69000</v>
      </c>
      <c r="H63" s="4">
        <v>-9000</v>
      </c>
      <c r="I63" s="18" t="s">
        <v>29</v>
      </c>
      <c r="J63" s="4">
        <v>-259000</v>
      </c>
      <c r="K63" s="4">
        <v>336000</v>
      </c>
      <c r="L63" s="4">
        <v>110000</v>
      </c>
      <c r="M63" s="4">
        <v>-19000</v>
      </c>
      <c r="N63" s="4">
        <v>294000</v>
      </c>
      <c r="O63" s="17"/>
      <c r="P63" s="4"/>
      <c r="Q63" s="17"/>
      <c r="R63" s="4"/>
      <c r="S63" s="17"/>
      <c r="T63" s="4"/>
      <c r="U63" s="17"/>
      <c r="V63" s="4"/>
      <c r="W63" s="17"/>
      <c r="X63" s="4"/>
      <c r="Y63" s="17"/>
      <c r="Z63" s="4"/>
      <c r="AA63" s="17"/>
      <c r="AB63" s="4"/>
      <c r="AC63" s="17"/>
      <c r="AD63" s="18"/>
      <c r="AE63" s="17"/>
      <c r="AF63" s="18"/>
      <c r="AG63" s="17"/>
      <c r="AH63" s="18"/>
      <c r="AI63" s="17"/>
      <c r="AJ63" s="18"/>
      <c r="AK63" s="17"/>
      <c r="AL63" s="18"/>
      <c r="AM63" s="17"/>
      <c r="AN63" s="18"/>
      <c r="AO63" s="17"/>
      <c r="AP63" s="18"/>
      <c r="AQ63" s="17"/>
      <c r="AR63" s="18"/>
      <c r="AS63" s="17"/>
      <c r="AT63" s="18"/>
      <c r="AU63" s="17"/>
      <c r="AV63" s="18"/>
      <c r="AW63" s="17"/>
      <c r="AX63" s="18"/>
      <c r="AY63" s="17"/>
      <c r="AZ63" s="18"/>
      <c r="BA63" s="17"/>
      <c r="BB63" s="18"/>
      <c r="BC63" s="17"/>
      <c r="BD63" s="18"/>
      <c r="BE63" s="17"/>
    </row>
    <row r="64" spans="1:57">
      <c r="A64" s="17" t="s">
        <v>260</v>
      </c>
      <c r="B64" s="18" t="s">
        <v>29</v>
      </c>
      <c r="C64" s="18" t="s">
        <v>29</v>
      </c>
      <c r="D64" s="18" t="s">
        <v>29</v>
      </c>
      <c r="E64" s="18" t="s">
        <v>29</v>
      </c>
      <c r="F64" s="18" t="s">
        <v>29</v>
      </c>
      <c r="G64" s="18" t="s">
        <v>29</v>
      </c>
      <c r="H64" s="18" t="s">
        <v>29</v>
      </c>
      <c r="I64" s="18" t="s">
        <v>29</v>
      </c>
      <c r="J64" s="18" t="s">
        <v>29</v>
      </c>
      <c r="K64" s="18" t="s">
        <v>29</v>
      </c>
      <c r="L64" s="18" t="s">
        <v>29</v>
      </c>
      <c r="M64" s="18" t="s">
        <v>29</v>
      </c>
      <c r="N64" s="18" t="s">
        <v>29</v>
      </c>
      <c r="O64" s="17"/>
      <c r="P64" s="18"/>
      <c r="Q64" s="17"/>
      <c r="R64" s="18"/>
      <c r="S64" s="17"/>
      <c r="T64" s="18"/>
      <c r="U64" s="17"/>
      <c r="V64" s="4"/>
      <c r="W64" s="17"/>
      <c r="X64" s="18"/>
      <c r="Y64" s="17"/>
      <c r="Z64" s="18"/>
      <c r="AA64" s="17"/>
      <c r="AB64" s="18"/>
      <c r="AC64" s="17"/>
      <c r="AD64" s="18"/>
      <c r="AE64" s="17"/>
      <c r="AF64" s="18"/>
      <c r="AG64" s="17"/>
      <c r="AH64" s="18"/>
      <c r="AI64" s="17"/>
      <c r="AJ64" s="18"/>
      <c r="AK64" s="17"/>
      <c r="AL64" s="18"/>
      <c r="AM64" s="17"/>
      <c r="AN64" s="18"/>
      <c r="AO64" s="17"/>
      <c r="AP64" s="18"/>
      <c r="AQ64" s="17"/>
      <c r="AR64" s="18"/>
      <c r="AS64" s="17"/>
      <c r="AT64" s="18"/>
      <c r="AU64" s="17"/>
      <c r="AV64" s="18"/>
      <c r="AW64" s="17"/>
      <c r="AX64" s="18"/>
      <c r="AY64" s="17"/>
      <c r="AZ64" s="18"/>
      <c r="BA64" s="17"/>
      <c r="BB64" s="18"/>
      <c r="BC64" s="17"/>
      <c r="BD64" s="18"/>
      <c r="BE64" s="17"/>
    </row>
    <row r="65" spans="1:57">
      <c r="A65" s="17" t="s">
        <v>126</v>
      </c>
      <c r="B65" s="4">
        <v>-19000</v>
      </c>
      <c r="C65" s="4">
        <v>203000</v>
      </c>
      <c r="D65" s="4">
        <v>-17000</v>
      </c>
      <c r="E65" s="4">
        <v>8000</v>
      </c>
      <c r="F65" s="4">
        <v>128000</v>
      </c>
      <c r="G65" s="4">
        <v>157000</v>
      </c>
      <c r="H65" s="4">
        <v>19000</v>
      </c>
      <c r="I65" s="4">
        <v>114000</v>
      </c>
      <c r="J65" s="4">
        <v>168000</v>
      </c>
      <c r="K65" s="4">
        <v>693000</v>
      </c>
      <c r="L65" s="4">
        <v>280000</v>
      </c>
      <c r="M65" s="4">
        <v>394000</v>
      </c>
      <c r="N65" s="4">
        <v>888000</v>
      </c>
      <c r="O65" s="17"/>
      <c r="P65" s="4"/>
      <c r="Q65" s="17"/>
      <c r="R65" s="4"/>
      <c r="S65" s="17"/>
      <c r="T65" s="4"/>
      <c r="U65" s="17"/>
      <c r="V65" s="4"/>
      <c r="W65" s="17"/>
      <c r="X65" s="4"/>
      <c r="Y65" s="17"/>
      <c r="Z65" s="4"/>
      <c r="AA65" s="17"/>
      <c r="AB65" s="4"/>
      <c r="AC65" s="17"/>
      <c r="AD65" s="4"/>
      <c r="AE65" s="17"/>
      <c r="AF65" s="4"/>
      <c r="AG65" s="17"/>
      <c r="AH65" s="4"/>
      <c r="AI65" s="17"/>
      <c r="AJ65" s="4"/>
      <c r="AK65" s="17"/>
      <c r="AL65" s="4"/>
      <c r="AM65" s="17"/>
      <c r="AN65" s="4"/>
      <c r="AO65" s="17"/>
      <c r="AP65" s="4"/>
      <c r="AQ65" s="17"/>
      <c r="AR65" s="4"/>
      <c r="AS65" s="17"/>
      <c r="AT65" s="4"/>
      <c r="AU65" s="17"/>
      <c r="AV65" s="4"/>
      <c r="AW65" s="17"/>
      <c r="AX65" s="18"/>
      <c r="AY65" s="17"/>
      <c r="AZ65" s="18"/>
      <c r="BA65" s="17"/>
      <c r="BB65" s="4"/>
      <c r="BC65" s="17"/>
      <c r="BD65" s="4"/>
      <c r="BE65" s="17"/>
    </row>
    <row r="66" spans="1:57">
      <c r="A66" s="17" t="s">
        <v>261</v>
      </c>
      <c r="B66" s="4">
        <v>-39000</v>
      </c>
      <c r="C66" s="4">
        <v>-158000</v>
      </c>
      <c r="D66" s="4">
        <v>-294000</v>
      </c>
      <c r="E66" s="4">
        <v>-83000</v>
      </c>
      <c r="F66" s="4">
        <v>474000</v>
      </c>
      <c r="G66" s="4">
        <v>447000</v>
      </c>
      <c r="H66" s="4">
        <v>25000</v>
      </c>
      <c r="I66" s="4">
        <v>8000</v>
      </c>
      <c r="J66" s="4">
        <v>-1000</v>
      </c>
      <c r="K66" s="4">
        <v>3000</v>
      </c>
      <c r="L66" s="4">
        <v>7000</v>
      </c>
      <c r="M66" s="4">
        <v>37000</v>
      </c>
      <c r="N66" s="4">
        <v>4000</v>
      </c>
      <c r="O66" s="17"/>
      <c r="P66" s="18"/>
      <c r="Q66" s="17"/>
      <c r="R66" s="18"/>
      <c r="S66" s="17"/>
      <c r="T66" s="18"/>
      <c r="U66" s="17"/>
      <c r="V66" s="18"/>
      <c r="W66" s="17"/>
      <c r="X66" s="18"/>
      <c r="Y66" s="17"/>
      <c r="Z66" s="18"/>
      <c r="AA66" s="17"/>
      <c r="AB66" s="18"/>
      <c r="AC66" s="17"/>
      <c r="AD66" s="18"/>
      <c r="AE66" s="17"/>
      <c r="AF66" s="18"/>
      <c r="AG66" s="17"/>
      <c r="AH66" s="18"/>
      <c r="AI66" s="17"/>
      <c r="AJ66" s="18"/>
      <c r="AK66" s="17"/>
      <c r="AL66" s="18"/>
      <c r="AM66" s="17"/>
      <c r="AN66" s="18"/>
      <c r="AO66" s="17"/>
      <c r="AP66" s="18"/>
      <c r="AQ66" s="17"/>
      <c r="AR66" s="18"/>
      <c r="AS66" s="17"/>
      <c r="AT66" s="18"/>
      <c r="AU66" s="17"/>
      <c r="AV66" s="18"/>
      <c r="AW66" s="17"/>
      <c r="AX66" s="18"/>
      <c r="AY66" s="17"/>
      <c r="AZ66" s="18"/>
      <c r="BA66" s="17"/>
      <c r="BB66" s="18"/>
      <c r="BC66" s="17"/>
      <c r="BD66" s="18"/>
      <c r="BE66" s="17"/>
    </row>
    <row r="67" spans="1:57">
      <c r="A67" s="17" t="s">
        <v>262</v>
      </c>
      <c r="B67" s="18" t="s">
        <v>29</v>
      </c>
      <c r="C67" s="18" t="s">
        <v>29</v>
      </c>
      <c r="D67" s="18" t="s">
        <v>29</v>
      </c>
      <c r="E67" s="18" t="s">
        <v>29</v>
      </c>
      <c r="F67" s="18" t="s">
        <v>29</v>
      </c>
      <c r="G67" s="18" t="s">
        <v>29</v>
      </c>
      <c r="H67" s="18" t="s">
        <v>29</v>
      </c>
      <c r="I67" s="18" t="s">
        <v>29</v>
      </c>
      <c r="J67" s="18" t="s">
        <v>29</v>
      </c>
      <c r="K67" s="18" t="s">
        <v>29</v>
      </c>
      <c r="L67" s="18" t="s">
        <v>29</v>
      </c>
      <c r="M67" s="18" t="s">
        <v>29</v>
      </c>
      <c r="N67" s="18" t="s">
        <v>29</v>
      </c>
      <c r="O67" s="17"/>
      <c r="P67" s="18"/>
      <c r="Q67" s="17"/>
      <c r="R67" s="18"/>
      <c r="S67" s="17"/>
      <c r="T67" s="18"/>
      <c r="U67" s="17"/>
      <c r="V67" s="4"/>
      <c r="W67" s="17"/>
      <c r="X67" s="4"/>
      <c r="Y67" s="17"/>
      <c r="Z67" s="4"/>
      <c r="AA67" s="17"/>
      <c r="AB67" s="4"/>
      <c r="AC67" s="17"/>
      <c r="AD67" s="4"/>
      <c r="AE67" s="17"/>
      <c r="AF67" s="4"/>
      <c r="AG67" s="17"/>
      <c r="AH67" s="18"/>
      <c r="AI67" s="17"/>
      <c r="AJ67" s="18"/>
      <c r="AK67" s="17"/>
      <c r="AL67" s="18"/>
      <c r="AM67" s="17"/>
      <c r="AN67" s="18"/>
      <c r="AO67" s="17"/>
      <c r="AP67" s="18"/>
      <c r="AQ67" s="17"/>
      <c r="AR67" s="18"/>
      <c r="AS67" s="17"/>
      <c r="AT67" s="18"/>
      <c r="AU67" s="17"/>
      <c r="AV67" s="18"/>
      <c r="AW67" s="17"/>
      <c r="AX67" s="18"/>
      <c r="AY67" s="17"/>
      <c r="AZ67" s="18"/>
      <c r="BA67" s="17"/>
      <c r="BB67" s="18"/>
      <c r="BC67" s="17"/>
      <c r="BD67" s="18"/>
      <c r="BE67" s="17"/>
    </row>
    <row r="68" spans="1:57">
      <c r="A68" s="17" t="s">
        <v>263</v>
      </c>
      <c r="B68" s="18" t="s">
        <v>29</v>
      </c>
      <c r="C68" s="18" t="s">
        <v>29</v>
      </c>
      <c r="D68" s="18" t="s">
        <v>29</v>
      </c>
      <c r="E68" s="18" t="s">
        <v>29</v>
      </c>
      <c r="F68" s="18" t="s">
        <v>29</v>
      </c>
      <c r="G68" s="18" t="s">
        <v>29</v>
      </c>
      <c r="H68" s="18" t="s">
        <v>29</v>
      </c>
      <c r="I68" s="18" t="s">
        <v>29</v>
      </c>
      <c r="J68" s="18" t="s">
        <v>29</v>
      </c>
      <c r="K68" s="18" t="s">
        <v>29</v>
      </c>
      <c r="L68" s="18" t="s">
        <v>29</v>
      </c>
      <c r="M68" s="18" t="s">
        <v>29</v>
      </c>
      <c r="N68" s="18" t="s">
        <v>29</v>
      </c>
      <c r="O68" s="17"/>
      <c r="P68" s="18"/>
      <c r="Q68" s="17"/>
      <c r="R68" s="4"/>
      <c r="S68" s="17"/>
      <c r="T68" s="4"/>
      <c r="U68" s="17"/>
      <c r="V68" s="4"/>
      <c r="W68" s="17"/>
      <c r="X68" s="18"/>
      <c r="Y68" s="17"/>
      <c r="Z68" s="18"/>
      <c r="AA68" s="17"/>
      <c r="AB68" s="18"/>
      <c r="AC68" s="17"/>
      <c r="AD68" s="18"/>
      <c r="AE68" s="17"/>
      <c r="AF68" s="18"/>
      <c r="AG68" s="17"/>
      <c r="AH68" s="18"/>
      <c r="AI68" s="17"/>
      <c r="AJ68" s="18"/>
      <c r="AK68" s="17"/>
      <c r="AL68" s="18"/>
      <c r="AM68" s="17"/>
      <c r="AN68" s="18"/>
      <c r="AO68" s="17"/>
      <c r="AP68" s="18"/>
      <c r="AQ68" s="17"/>
      <c r="AR68" s="18"/>
      <c r="AS68" s="17"/>
      <c r="AT68" s="18"/>
      <c r="AU68" s="17"/>
      <c r="AV68" s="18"/>
      <c r="AW68" s="17"/>
      <c r="AX68" s="18"/>
      <c r="AY68" s="17"/>
      <c r="AZ68" s="18"/>
      <c r="BA68" s="17"/>
      <c r="BB68" s="18"/>
      <c r="BC68" s="17"/>
      <c r="BD68" s="18"/>
      <c r="BE68" s="17"/>
    </row>
    <row r="69" spans="1:57">
      <c r="A69" s="17" t="s">
        <v>264</v>
      </c>
      <c r="B69" s="18" t="s">
        <v>29</v>
      </c>
      <c r="C69" s="18" t="s">
        <v>29</v>
      </c>
      <c r="D69" s="18" t="s">
        <v>29</v>
      </c>
      <c r="E69" s="18" t="s">
        <v>29</v>
      </c>
      <c r="F69" s="18" t="s">
        <v>29</v>
      </c>
      <c r="G69" s="18" t="s">
        <v>29</v>
      </c>
      <c r="H69" s="18" t="s">
        <v>29</v>
      </c>
      <c r="I69" s="18" t="s">
        <v>29</v>
      </c>
      <c r="J69" s="18" t="s">
        <v>29</v>
      </c>
      <c r="K69" s="18" t="s">
        <v>29</v>
      </c>
      <c r="L69" s="18" t="s">
        <v>29</v>
      </c>
      <c r="M69" s="18" t="s">
        <v>29</v>
      </c>
      <c r="N69" s="18" t="s">
        <v>29</v>
      </c>
      <c r="O69" s="17"/>
      <c r="P69" s="18"/>
      <c r="Q69" s="17"/>
      <c r="R69" s="18"/>
      <c r="S69" s="17"/>
      <c r="T69" s="18"/>
      <c r="U69" s="17"/>
      <c r="V69" s="4"/>
      <c r="W69" s="17"/>
      <c r="X69" s="18"/>
      <c r="Y69" s="17"/>
      <c r="Z69" s="18"/>
      <c r="AA69" s="17"/>
      <c r="AB69" s="18"/>
      <c r="AC69" s="17"/>
      <c r="AD69" s="18"/>
      <c r="AE69" s="17"/>
      <c r="AF69" s="18"/>
      <c r="AG69" s="17"/>
      <c r="AH69" s="18"/>
      <c r="AI69" s="17"/>
      <c r="AJ69" s="18"/>
      <c r="AK69" s="17"/>
      <c r="AL69" s="18"/>
      <c r="AM69" s="17"/>
      <c r="AN69" s="18"/>
      <c r="AO69" s="17"/>
      <c r="AP69" s="18"/>
      <c r="AQ69" s="17"/>
      <c r="AR69" s="18"/>
      <c r="AS69" s="17"/>
      <c r="AT69" s="18"/>
      <c r="AU69" s="17"/>
      <c r="AV69" s="18"/>
      <c r="AW69" s="17"/>
      <c r="AX69" s="18"/>
      <c r="AY69" s="17"/>
      <c r="AZ69" s="18"/>
      <c r="BA69" s="17"/>
      <c r="BB69" s="18"/>
      <c r="BC69" s="17"/>
      <c r="BD69" s="18"/>
      <c r="BE69" s="17"/>
    </row>
    <row r="70" spans="1:57">
      <c r="A70" s="17" t="s">
        <v>265</v>
      </c>
      <c r="B70" s="18" t="s">
        <v>29</v>
      </c>
      <c r="C70" s="18" t="s">
        <v>29</v>
      </c>
      <c r="D70" s="18" t="s">
        <v>29</v>
      </c>
      <c r="E70" s="18" t="s">
        <v>29</v>
      </c>
      <c r="F70" s="18" t="s">
        <v>29</v>
      </c>
      <c r="G70" s="18" t="s">
        <v>29</v>
      </c>
      <c r="H70" s="18" t="s">
        <v>29</v>
      </c>
      <c r="I70" s="18" t="s">
        <v>29</v>
      </c>
      <c r="J70" s="18" t="s">
        <v>29</v>
      </c>
      <c r="K70" s="18" t="s">
        <v>29</v>
      </c>
      <c r="L70" s="18" t="s">
        <v>29</v>
      </c>
      <c r="M70" s="18" t="s">
        <v>29</v>
      </c>
      <c r="N70" s="18" t="s">
        <v>29</v>
      </c>
      <c r="O70" s="17"/>
      <c r="P70" s="18"/>
      <c r="Q70" s="17"/>
      <c r="R70" s="18"/>
      <c r="S70" s="17"/>
      <c r="T70" s="18"/>
      <c r="U70" s="17"/>
      <c r="V70" s="4"/>
      <c r="W70" s="17"/>
      <c r="X70" s="18"/>
      <c r="Y70" s="17"/>
      <c r="Z70" s="18"/>
      <c r="AA70" s="17"/>
      <c r="AB70" s="18"/>
      <c r="AC70" s="17"/>
      <c r="AD70" s="18"/>
      <c r="AE70" s="17"/>
      <c r="AF70" s="18"/>
      <c r="AG70" s="17"/>
      <c r="AH70" s="18"/>
      <c r="AI70" s="17"/>
      <c r="AJ70" s="18"/>
      <c r="AK70" s="17"/>
      <c r="AL70" s="18"/>
      <c r="AM70" s="17"/>
      <c r="AN70" s="18"/>
      <c r="AO70" s="17"/>
      <c r="AP70" s="18"/>
      <c r="AQ70" s="17"/>
      <c r="AR70" s="18"/>
      <c r="AS70" s="17"/>
      <c r="AT70" s="18"/>
      <c r="AU70" s="17"/>
      <c r="AV70" s="18"/>
      <c r="AW70" s="17"/>
      <c r="AX70" s="18"/>
      <c r="AY70" s="17"/>
      <c r="AZ70" s="18"/>
      <c r="BA70" s="17"/>
      <c r="BB70" s="18"/>
      <c r="BC70" s="17"/>
      <c r="BD70" s="18"/>
      <c r="BE70" s="17"/>
    </row>
    <row r="71" spans="1:57">
      <c r="A71" s="17" t="s">
        <v>266</v>
      </c>
      <c r="B71" s="18" t="s">
        <v>29</v>
      </c>
      <c r="C71" s="18" t="s">
        <v>29</v>
      </c>
      <c r="D71" s="18" t="s">
        <v>29</v>
      </c>
      <c r="E71" s="18" t="s">
        <v>29</v>
      </c>
      <c r="F71" s="18" t="s">
        <v>29</v>
      </c>
      <c r="G71" s="18" t="s">
        <v>29</v>
      </c>
      <c r="H71" s="18" t="s">
        <v>29</v>
      </c>
      <c r="I71" s="18" t="s">
        <v>29</v>
      </c>
      <c r="J71" s="18" t="s">
        <v>29</v>
      </c>
      <c r="K71" s="18" t="s">
        <v>29</v>
      </c>
      <c r="L71" s="18" t="s">
        <v>29</v>
      </c>
      <c r="M71" s="18" t="s">
        <v>29</v>
      </c>
      <c r="N71" s="18" t="s">
        <v>29</v>
      </c>
      <c r="O71" s="17"/>
      <c r="P71" s="18"/>
      <c r="Q71" s="17"/>
      <c r="R71" s="18"/>
      <c r="S71" s="17"/>
      <c r="T71" s="18"/>
      <c r="U71" s="17"/>
      <c r="V71" s="4"/>
      <c r="W71" s="17"/>
      <c r="X71" s="18"/>
      <c r="Y71" s="17"/>
      <c r="Z71" s="18"/>
      <c r="AA71" s="17"/>
      <c r="AB71" s="18"/>
      <c r="AC71" s="17"/>
      <c r="AD71" s="18"/>
      <c r="AE71" s="17"/>
      <c r="AF71" s="18"/>
      <c r="AG71" s="17"/>
      <c r="AH71" s="18"/>
      <c r="AI71" s="17"/>
      <c r="AJ71" s="18"/>
      <c r="AK71" s="17"/>
      <c r="AL71" s="18"/>
      <c r="AM71" s="17"/>
      <c r="AN71" s="18"/>
      <c r="AO71" s="17"/>
      <c r="AP71" s="18"/>
      <c r="AQ71" s="17"/>
      <c r="AR71" s="18"/>
      <c r="AS71" s="17"/>
      <c r="AT71" s="18"/>
      <c r="AU71" s="17"/>
      <c r="AV71" s="18"/>
      <c r="AW71" s="17"/>
      <c r="AX71" s="18"/>
      <c r="AY71" s="17"/>
      <c r="AZ71" s="18"/>
      <c r="BA71" s="17"/>
      <c r="BB71" s="18"/>
      <c r="BC71" s="17"/>
      <c r="BD71" s="18"/>
      <c r="BE71" s="17"/>
    </row>
    <row r="72" spans="1:57">
      <c r="A72" s="17" t="s">
        <v>127</v>
      </c>
      <c r="B72" s="4">
        <v>1900000</v>
      </c>
      <c r="C72" s="4">
        <v>190000</v>
      </c>
      <c r="D72" s="4">
        <v>-1031000</v>
      </c>
      <c r="E72" s="4">
        <v>1194000</v>
      </c>
      <c r="F72" s="4">
        <v>3079000</v>
      </c>
      <c r="G72" s="4">
        <v>2899000</v>
      </c>
      <c r="H72" s="4">
        <v>-275000</v>
      </c>
      <c r="I72" s="4">
        <v>5090000</v>
      </c>
      <c r="J72" s="4">
        <v>14138000</v>
      </c>
      <c r="K72" s="4">
        <v>6358000</v>
      </c>
      <c r="L72" s="4">
        <v>2710000</v>
      </c>
      <c r="M72" s="4">
        <v>5861000</v>
      </c>
      <c r="N72" s="4">
        <v>8687000</v>
      </c>
      <c r="O72" s="17"/>
      <c r="P72" s="4"/>
      <c r="Q72" s="17"/>
      <c r="R72" s="4"/>
      <c r="S72" s="17"/>
      <c r="T72" s="4"/>
      <c r="U72" s="17"/>
      <c r="V72" s="4"/>
      <c r="W72" s="17"/>
      <c r="X72" s="4"/>
      <c r="Y72" s="17"/>
      <c r="Z72" s="4"/>
      <c r="AA72" s="17"/>
      <c r="AB72" s="4"/>
      <c r="AC72" s="17"/>
      <c r="AD72" s="4"/>
      <c r="AE72" s="17"/>
      <c r="AF72" s="4"/>
      <c r="AG72" s="17"/>
      <c r="AH72" s="4"/>
      <c r="AI72" s="17"/>
      <c r="AJ72" s="4"/>
      <c r="AK72" s="17"/>
      <c r="AL72" s="4"/>
      <c r="AM72" s="17"/>
      <c r="AN72" s="4"/>
      <c r="AO72" s="17"/>
      <c r="AP72" s="4"/>
      <c r="AQ72" s="17"/>
      <c r="AR72" s="4"/>
      <c r="AS72" s="17"/>
      <c r="AT72" s="4"/>
      <c r="AU72" s="17"/>
      <c r="AV72" s="4"/>
      <c r="AW72" s="17"/>
      <c r="AX72" s="4"/>
      <c r="AY72" s="17"/>
      <c r="AZ72" s="4"/>
      <c r="BA72" s="17"/>
      <c r="BB72" s="4"/>
      <c r="BC72" s="17"/>
      <c r="BD72" s="4"/>
      <c r="BE72" s="17"/>
    </row>
    <row r="73" spans="1:57">
      <c r="A73" s="17" t="s">
        <v>267</v>
      </c>
      <c r="B73" s="4">
        <v>-50000</v>
      </c>
      <c r="C73" s="4">
        <v>-23000</v>
      </c>
      <c r="D73" s="4">
        <v>-1000</v>
      </c>
      <c r="E73" s="4">
        <v>-4000</v>
      </c>
      <c r="F73" s="4">
        <v>-34000</v>
      </c>
      <c r="G73" s="18" t="s">
        <v>29</v>
      </c>
      <c r="H73" s="4">
        <v>-1000</v>
      </c>
      <c r="I73" s="4">
        <v>-1000</v>
      </c>
      <c r="J73" s="4">
        <v>-3000</v>
      </c>
      <c r="K73" s="4">
        <v>-45000</v>
      </c>
      <c r="L73" s="4">
        <v>-23000</v>
      </c>
      <c r="M73" s="18" t="s">
        <v>29</v>
      </c>
      <c r="N73" s="18" t="s">
        <v>29</v>
      </c>
      <c r="O73" s="17"/>
      <c r="P73" s="18"/>
      <c r="Q73" s="17"/>
      <c r="R73" s="18"/>
      <c r="S73" s="17"/>
      <c r="T73" s="18"/>
      <c r="U73" s="17"/>
      <c r="V73" s="18"/>
      <c r="W73" s="17"/>
      <c r="X73" s="18"/>
      <c r="Y73" s="17"/>
      <c r="Z73" s="18"/>
      <c r="AA73" s="17"/>
      <c r="AB73" s="18"/>
      <c r="AC73" s="17"/>
      <c r="AD73" s="18"/>
      <c r="AE73" s="17"/>
      <c r="AF73" s="18"/>
      <c r="AG73" s="17"/>
      <c r="AH73" s="18"/>
      <c r="AI73" s="17"/>
      <c r="AJ73" s="18"/>
      <c r="AK73" s="17"/>
      <c r="AL73" s="18"/>
      <c r="AM73" s="17"/>
      <c r="AN73" s="18"/>
      <c r="AO73" s="17"/>
      <c r="AP73" s="18"/>
      <c r="AQ73" s="17"/>
      <c r="AR73" s="18"/>
      <c r="AS73" s="17"/>
      <c r="AT73" s="18"/>
      <c r="AU73" s="17"/>
      <c r="AV73" s="18"/>
      <c r="AW73" s="17"/>
      <c r="AX73" s="18"/>
      <c r="AY73" s="17"/>
      <c r="AZ73" s="18"/>
      <c r="BA73" s="17"/>
      <c r="BB73" s="18"/>
      <c r="BC73" s="17"/>
      <c r="BD73" s="18"/>
      <c r="BE73" s="17"/>
    </row>
    <row r="74" spans="1:57">
      <c r="A74" s="17" t="s">
        <v>268</v>
      </c>
      <c r="B74" s="4">
        <v>1850000</v>
      </c>
      <c r="C74" s="4">
        <v>167000</v>
      </c>
      <c r="D74" s="4">
        <v>-1032000</v>
      </c>
      <c r="E74" s="4">
        <v>1190000</v>
      </c>
      <c r="F74" s="4">
        <v>3045000</v>
      </c>
      <c r="G74" s="4">
        <v>2899000</v>
      </c>
      <c r="H74" s="4">
        <v>-276000</v>
      </c>
      <c r="I74" s="4">
        <v>5089000</v>
      </c>
      <c r="J74" s="4">
        <v>14135000</v>
      </c>
      <c r="K74" s="4">
        <v>6313000</v>
      </c>
      <c r="L74" s="4">
        <v>2687000</v>
      </c>
      <c r="M74" s="4">
        <v>5861000</v>
      </c>
      <c r="N74" s="4">
        <v>8687000</v>
      </c>
      <c r="O74" s="17"/>
      <c r="P74" s="18"/>
      <c r="Q74" s="17"/>
      <c r="R74" s="18"/>
      <c r="S74" s="17"/>
      <c r="T74" s="18"/>
      <c r="U74" s="17"/>
      <c r="V74" s="18"/>
      <c r="W74" s="17"/>
      <c r="X74" s="18"/>
      <c r="Y74" s="17"/>
      <c r="Z74" s="18"/>
      <c r="AA74" s="17"/>
      <c r="AB74" s="18"/>
      <c r="AC74" s="17"/>
      <c r="AD74" s="18"/>
      <c r="AE74" s="17"/>
      <c r="AF74" s="18"/>
      <c r="AG74" s="17"/>
      <c r="AH74" s="18"/>
      <c r="AI74" s="17"/>
      <c r="AJ74" s="18"/>
      <c r="AK74" s="17"/>
      <c r="AL74" s="18"/>
      <c r="AM74" s="17"/>
      <c r="AN74" s="18"/>
      <c r="AO74" s="17"/>
      <c r="AP74" s="18"/>
      <c r="AQ74" s="17"/>
      <c r="AR74" s="18"/>
      <c r="AS74" s="17"/>
      <c r="AT74" s="18"/>
      <c r="AU74" s="17"/>
      <c r="AV74" s="18"/>
      <c r="AW74" s="17"/>
      <c r="AX74" s="18"/>
      <c r="AY74" s="17"/>
      <c r="AZ74" s="18"/>
      <c r="BA74" s="17"/>
      <c r="BB74" s="18"/>
      <c r="BC74" s="17"/>
      <c r="BD74" s="18"/>
      <c r="BE74" s="17"/>
    </row>
    <row r="75" spans="1:57">
      <c r="A75" s="17" t="s">
        <v>129</v>
      </c>
      <c r="B75" s="4">
        <v>887500</v>
      </c>
      <c r="C75" s="4">
        <v>988000</v>
      </c>
      <c r="D75" s="4">
        <v>991200</v>
      </c>
      <c r="E75" s="4">
        <v>1021700</v>
      </c>
      <c r="F75" s="4">
        <v>1060000</v>
      </c>
      <c r="G75" s="4">
        <v>1070000</v>
      </c>
      <c r="H75" s="4">
        <v>1036000</v>
      </c>
      <c r="I75" s="4">
        <v>1089000</v>
      </c>
      <c r="J75" s="4">
        <v>1152000</v>
      </c>
      <c r="K75" s="4">
        <v>1114000</v>
      </c>
      <c r="L75" s="4">
        <v>1110000</v>
      </c>
      <c r="M75" s="4">
        <v>1120000</v>
      </c>
      <c r="N75" s="4">
        <v>1112000</v>
      </c>
      <c r="O75" s="17"/>
      <c r="P75" s="4"/>
      <c r="Q75" s="17"/>
      <c r="R75" s="4"/>
      <c r="S75" s="17"/>
      <c r="T75" s="4"/>
      <c r="U75" s="17"/>
      <c r="V75" s="4"/>
      <c r="W75" s="17"/>
      <c r="X75" s="4"/>
      <c r="Y75" s="17"/>
      <c r="Z75" s="4"/>
      <c r="AA75" s="17"/>
      <c r="AB75" s="4"/>
      <c r="AC75" s="17"/>
      <c r="AD75" s="4"/>
      <c r="AE75" s="17"/>
      <c r="AF75" s="4"/>
      <c r="AG75" s="17"/>
      <c r="AH75" s="4"/>
      <c r="AI75" s="17"/>
      <c r="AJ75" s="4"/>
      <c r="AK75" s="17"/>
      <c r="AL75" s="4"/>
      <c r="AM75" s="17"/>
      <c r="AN75" s="4"/>
      <c r="AO75" s="17"/>
      <c r="AP75" s="4"/>
      <c r="AQ75" s="17"/>
      <c r="AR75" s="4"/>
      <c r="AS75" s="17"/>
      <c r="AT75" s="4"/>
      <c r="AU75" s="17"/>
      <c r="AV75" s="4"/>
      <c r="AW75" s="17"/>
      <c r="AX75" s="4"/>
      <c r="AY75" s="17"/>
      <c r="AZ75" s="4"/>
      <c r="BA75" s="17"/>
      <c r="BB75" s="4"/>
      <c r="BC75" s="17"/>
      <c r="BD75" s="4"/>
      <c r="BE75" s="17"/>
    </row>
    <row r="76" spans="1:57">
      <c r="A76" s="17" t="s">
        <v>130</v>
      </c>
      <c r="B76" s="4">
        <v>1050700</v>
      </c>
      <c r="C76" s="4">
        <v>1007500</v>
      </c>
      <c r="D76" s="4">
        <v>991200</v>
      </c>
      <c r="E76" s="4">
        <v>1056300</v>
      </c>
      <c r="F76" s="4">
        <v>1198000</v>
      </c>
      <c r="G76" s="4">
        <v>1170000</v>
      </c>
      <c r="H76" s="4">
        <v>1036000</v>
      </c>
      <c r="I76" s="4">
        <v>1154000</v>
      </c>
      <c r="J76" s="4">
        <v>1229000</v>
      </c>
      <c r="K76" s="4">
        <v>1143000</v>
      </c>
      <c r="L76" s="4">
        <v>1131000</v>
      </c>
      <c r="M76" s="4">
        <v>1141000</v>
      </c>
      <c r="N76" s="4">
        <v>1122000</v>
      </c>
      <c r="O76" s="17"/>
      <c r="P76" s="4"/>
      <c r="Q76" s="17"/>
      <c r="R76" s="4"/>
      <c r="S76" s="17"/>
      <c r="T76" s="4"/>
      <c r="U76" s="17"/>
      <c r="V76" s="4"/>
      <c r="W76" s="17"/>
      <c r="X76" s="4"/>
      <c r="Y76" s="17"/>
      <c r="Z76" s="4"/>
      <c r="AA76" s="17"/>
      <c r="AB76" s="4"/>
      <c r="AC76" s="17"/>
      <c r="AD76" s="4"/>
      <c r="AE76" s="17"/>
      <c r="AF76" s="4"/>
      <c r="AG76" s="17"/>
      <c r="AH76" s="4"/>
      <c r="AI76" s="17"/>
      <c r="AJ76" s="4"/>
      <c r="AK76" s="17"/>
      <c r="AL76" s="4"/>
      <c r="AM76" s="17"/>
      <c r="AN76" s="4"/>
      <c r="AO76" s="17"/>
      <c r="AP76" s="4"/>
      <c r="AQ76" s="17"/>
      <c r="AR76" s="4"/>
      <c r="AS76" s="17"/>
      <c r="AT76" s="4"/>
      <c r="AU76" s="17"/>
      <c r="AV76" s="4"/>
      <c r="AW76" s="17"/>
      <c r="AX76" s="4"/>
      <c r="AY76" s="17"/>
      <c r="AZ76" s="18"/>
      <c r="BA76" s="17"/>
      <c r="BB76" s="18"/>
      <c r="BC76" s="17"/>
      <c r="BD76" s="18"/>
      <c r="BE76" s="17"/>
    </row>
    <row r="77" spans="1:57">
      <c r="A77" s="17" t="s">
        <v>131</v>
      </c>
      <c r="B77" s="4">
        <v>994500</v>
      </c>
      <c r="C77" s="4">
        <v>984300</v>
      </c>
      <c r="D77" s="4">
        <v>1017700</v>
      </c>
      <c r="E77" s="4">
        <v>1044400</v>
      </c>
      <c r="F77" s="4">
        <v>1073000</v>
      </c>
      <c r="G77" s="4">
        <v>1039000</v>
      </c>
      <c r="H77" s="4">
        <v>1040000</v>
      </c>
      <c r="I77" s="4">
        <v>1112000</v>
      </c>
      <c r="J77" s="4">
        <v>1161000</v>
      </c>
      <c r="K77" s="4">
        <v>1106000</v>
      </c>
      <c r="L77" s="4">
        <v>1113000</v>
      </c>
      <c r="M77" s="4">
        <v>1119000</v>
      </c>
      <c r="N77" s="4">
        <v>1094000</v>
      </c>
      <c r="O77" s="17"/>
      <c r="P77" s="4"/>
      <c r="Q77" s="17"/>
      <c r="R77" s="4"/>
      <c r="S77" s="17"/>
      <c r="T77" s="4"/>
      <c r="U77" s="17"/>
      <c r="V77" s="4"/>
      <c r="W77" s="17"/>
      <c r="X77" s="4"/>
      <c r="Y77" s="17"/>
      <c r="Z77" s="4"/>
      <c r="AA77" s="17"/>
      <c r="AB77" s="4"/>
      <c r="AC77" s="17"/>
      <c r="AD77" s="4"/>
      <c r="AE77" s="17"/>
      <c r="AF77" s="4"/>
      <c r="AG77" s="17"/>
      <c r="AH77" s="4"/>
      <c r="AI77" s="17"/>
      <c r="AJ77" s="4"/>
      <c r="AK77" s="17"/>
      <c r="AL77" s="4"/>
      <c r="AM77" s="17"/>
      <c r="AN77" s="4"/>
      <c r="AO77" s="17"/>
      <c r="AP77" s="4"/>
      <c r="AQ77" s="17"/>
      <c r="AR77" s="4"/>
      <c r="AS77" s="17"/>
      <c r="AT77" s="4"/>
      <c r="AU77" s="17"/>
      <c r="AV77" s="4"/>
      <c r="AW77" s="17"/>
      <c r="AX77" s="4"/>
      <c r="AY77" s="17"/>
      <c r="AZ77" s="4"/>
      <c r="BA77" s="17"/>
      <c r="BB77" s="4"/>
      <c r="BC77" s="17"/>
      <c r="BD77" s="4"/>
      <c r="BE77" s="17"/>
    </row>
    <row r="78" spans="1:57">
      <c r="A78" s="17" t="s">
        <v>269</v>
      </c>
      <c r="B78" s="18" t="s">
        <v>29</v>
      </c>
      <c r="C78" s="18" t="s">
        <v>29</v>
      </c>
      <c r="D78" s="18" t="s">
        <v>29</v>
      </c>
      <c r="E78" s="18" t="s">
        <v>29</v>
      </c>
      <c r="F78" s="18" t="s">
        <v>29</v>
      </c>
      <c r="G78" s="18" t="s">
        <v>29</v>
      </c>
      <c r="H78" s="18" t="s">
        <v>29</v>
      </c>
      <c r="I78" s="18" t="s">
        <v>29</v>
      </c>
      <c r="J78" s="18" t="s">
        <v>29</v>
      </c>
      <c r="K78" s="18" t="s">
        <v>29</v>
      </c>
      <c r="L78" s="18" t="s">
        <v>29</v>
      </c>
      <c r="M78" s="18" t="s">
        <v>29</v>
      </c>
      <c r="N78" s="18" t="s">
        <v>29</v>
      </c>
      <c r="O78" s="17"/>
      <c r="P78" s="18"/>
      <c r="Q78" s="17"/>
      <c r="R78" s="19"/>
      <c r="S78" s="17"/>
      <c r="T78" s="19"/>
      <c r="U78" s="17"/>
      <c r="V78" s="19"/>
      <c r="W78" s="17"/>
      <c r="X78" s="18"/>
      <c r="Y78" s="17"/>
      <c r="Z78" s="18"/>
      <c r="AA78" s="17"/>
      <c r="AB78" s="18"/>
      <c r="AC78" s="17"/>
      <c r="AD78" s="18"/>
      <c r="AE78" s="17"/>
      <c r="AF78" s="18"/>
      <c r="AG78" s="17"/>
      <c r="AH78" s="18"/>
      <c r="AI78" s="17"/>
      <c r="AJ78" s="18"/>
      <c r="AK78" s="17"/>
      <c r="AL78" s="18"/>
      <c r="AM78" s="17"/>
      <c r="AN78" s="18"/>
      <c r="AO78" s="17"/>
      <c r="AP78" s="18"/>
      <c r="AQ78" s="17"/>
      <c r="AR78" s="18"/>
      <c r="AS78" s="17"/>
      <c r="AT78" s="18"/>
      <c r="AU78" s="17"/>
      <c r="AV78" s="18"/>
      <c r="AW78" s="17"/>
      <c r="AX78" s="18"/>
      <c r="AY78" s="17"/>
      <c r="AZ78" s="18"/>
      <c r="BA78" s="17"/>
      <c r="BB78" s="18"/>
      <c r="BC78" s="17"/>
      <c r="BD78" s="18"/>
      <c r="BE78" s="17"/>
    </row>
    <row r="79" spans="1:57">
      <c r="A79" s="17" t="s">
        <v>270</v>
      </c>
      <c r="B79" s="18" t="s">
        <v>29</v>
      </c>
      <c r="C79" s="18" t="s">
        <v>29</v>
      </c>
      <c r="D79" s="18" t="s">
        <v>29</v>
      </c>
      <c r="E79" s="18" t="s">
        <v>29</v>
      </c>
      <c r="F79" s="18" t="s">
        <v>29</v>
      </c>
      <c r="G79" s="18" t="s">
        <v>29</v>
      </c>
      <c r="H79" s="18" t="s">
        <v>29</v>
      </c>
      <c r="I79" s="18" t="s">
        <v>29</v>
      </c>
      <c r="J79" s="18" t="s">
        <v>29</v>
      </c>
      <c r="K79" s="18" t="s">
        <v>29</v>
      </c>
      <c r="L79" s="18" t="s">
        <v>29</v>
      </c>
      <c r="M79" s="18" t="s">
        <v>29</v>
      </c>
      <c r="N79" s="18" t="s">
        <v>29</v>
      </c>
      <c r="O79" s="17"/>
      <c r="P79" s="18"/>
      <c r="Q79" s="17"/>
      <c r="R79" s="18"/>
      <c r="S79" s="17"/>
      <c r="T79" s="18"/>
      <c r="U79" s="17"/>
      <c r="V79" s="19"/>
      <c r="W79" s="17"/>
      <c r="X79" s="18"/>
      <c r="Y79" s="17"/>
      <c r="Z79" s="18"/>
      <c r="AA79" s="17"/>
      <c r="AB79" s="18"/>
      <c r="AC79" s="17"/>
      <c r="AD79" s="18"/>
      <c r="AE79" s="17"/>
      <c r="AF79" s="18"/>
      <c r="AG79" s="17"/>
      <c r="AH79" s="18"/>
      <c r="AI79" s="17"/>
      <c r="AJ79" s="18"/>
      <c r="AK79" s="17"/>
      <c r="AL79" s="18"/>
      <c r="AM79" s="17"/>
      <c r="AN79" s="18"/>
      <c r="AO79" s="17"/>
      <c r="AP79" s="18"/>
      <c r="AQ79" s="17"/>
      <c r="AR79" s="18"/>
      <c r="AS79" s="17"/>
      <c r="AT79" s="18"/>
      <c r="AU79" s="17"/>
      <c r="AV79" s="18"/>
      <c r="AW79" s="17"/>
      <c r="AX79" s="18"/>
      <c r="AY79" s="17"/>
      <c r="AZ79" s="18"/>
      <c r="BA79" s="17"/>
      <c r="BB79" s="18"/>
      <c r="BC79" s="17"/>
      <c r="BD79" s="18"/>
      <c r="BE79" s="17"/>
    </row>
    <row r="80" spans="1:57">
      <c r="A80" s="17" t="s">
        <v>132</v>
      </c>
      <c r="B80" s="19">
        <v>2.09</v>
      </c>
      <c r="C80" s="19">
        <v>0.17</v>
      </c>
      <c r="D80" s="19">
        <v>-1.04</v>
      </c>
      <c r="E80" s="19">
        <v>1.1599999999999999</v>
      </c>
      <c r="F80" s="19">
        <v>2.87</v>
      </c>
      <c r="G80" s="19">
        <v>2.71</v>
      </c>
      <c r="H80" s="19">
        <v>-0.27</v>
      </c>
      <c r="I80" s="19">
        <v>4.67</v>
      </c>
      <c r="J80" s="19">
        <v>12.27</v>
      </c>
      <c r="K80" s="19">
        <v>5.67</v>
      </c>
      <c r="L80" s="19">
        <v>2.42</v>
      </c>
      <c r="M80" s="19">
        <v>5.23</v>
      </c>
      <c r="N80" s="19">
        <v>7.81</v>
      </c>
      <c r="O80" s="17"/>
      <c r="P80" s="19"/>
      <c r="Q80" s="17"/>
      <c r="R80" s="19"/>
      <c r="S80" s="17"/>
      <c r="T80" s="19"/>
      <c r="U80" s="17"/>
      <c r="V80" s="19"/>
      <c r="W80" s="17"/>
      <c r="X80" s="19"/>
      <c r="Y80" s="17"/>
      <c r="Z80" s="19"/>
      <c r="AA80" s="17"/>
      <c r="AB80" s="19"/>
      <c r="AC80" s="17"/>
      <c r="AD80" s="19"/>
      <c r="AE80" s="17"/>
      <c r="AF80" s="19"/>
      <c r="AG80" s="17"/>
      <c r="AH80" s="21"/>
      <c r="AI80" s="17"/>
      <c r="AJ80" s="19"/>
      <c r="AK80" s="17"/>
      <c r="AL80" s="19"/>
      <c r="AM80" s="17"/>
      <c r="AN80" s="21"/>
      <c r="AO80" s="17"/>
      <c r="AP80" s="21"/>
      <c r="AQ80" s="17"/>
      <c r="AR80" s="21"/>
      <c r="AS80" s="17"/>
      <c r="AT80" s="21"/>
      <c r="AU80" s="17"/>
      <c r="AV80" s="21"/>
      <c r="AW80" s="17"/>
      <c r="AX80" s="21"/>
      <c r="AY80" s="17"/>
      <c r="AZ80" s="21"/>
      <c r="BA80" s="17"/>
      <c r="BB80" s="21"/>
      <c r="BC80" s="17"/>
      <c r="BD80" s="21"/>
      <c r="BE80" s="17"/>
    </row>
    <row r="81" spans="1:57">
      <c r="A81" s="17" t="s">
        <v>271</v>
      </c>
      <c r="B81" s="18" t="s">
        <v>29</v>
      </c>
      <c r="C81" s="18" t="s">
        <v>29</v>
      </c>
      <c r="D81" s="18" t="s">
        <v>29</v>
      </c>
      <c r="E81" s="18" t="s">
        <v>29</v>
      </c>
      <c r="F81" s="18" t="s">
        <v>29</v>
      </c>
      <c r="G81" s="18" t="s">
        <v>29</v>
      </c>
      <c r="H81" s="18" t="s">
        <v>29</v>
      </c>
      <c r="I81" s="18" t="s">
        <v>29</v>
      </c>
      <c r="J81" s="18" t="s">
        <v>29</v>
      </c>
      <c r="K81" s="18" t="s">
        <v>29</v>
      </c>
      <c r="L81" s="18" t="s">
        <v>29</v>
      </c>
      <c r="M81" s="18" t="s">
        <v>29</v>
      </c>
      <c r="N81" s="18" t="s">
        <v>29</v>
      </c>
      <c r="O81" s="17"/>
      <c r="P81" s="18"/>
      <c r="Q81" s="17"/>
      <c r="R81" s="19"/>
      <c r="S81" s="17"/>
      <c r="T81" s="19"/>
      <c r="U81" s="17"/>
      <c r="V81" s="19"/>
      <c r="W81" s="17"/>
      <c r="X81" s="18"/>
      <c r="Y81" s="17"/>
      <c r="Z81" s="18"/>
      <c r="AA81" s="17"/>
      <c r="AB81" s="18"/>
      <c r="AC81" s="17"/>
      <c r="AD81" s="18"/>
      <c r="AE81" s="17"/>
      <c r="AF81" s="18"/>
      <c r="AG81" s="17"/>
      <c r="AH81" s="18"/>
      <c r="AI81" s="17"/>
      <c r="AJ81" s="18"/>
      <c r="AK81" s="17"/>
      <c r="AL81" s="18"/>
      <c r="AM81" s="17"/>
      <c r="AN81" s="18"/>
      <c r="AO81" s="17"/>
      <c r="AP81" s="18"/>
      <c r="AQ81" s="17"/>
      <c r="AR81" s="18"/>
      <c r="AS81" s="17"/>
      <c r="AT81" s="18"/>
      <c r="AU81" s="17"/>
      <c r="AV81" s="18"/>
      <c r="AW81" s="17"/>
      <c r="AX81" s="18"/>
      <c r="AY81" s="17"/>
      <c r="AZ81" s="18"/>
      <c r="BA81" s="17"/>
      <c r="BB81" s="18"/>
      <c r="BC81" s="17"/>
      <c r="BD81" s="18"/>
      <c r="BE81" s="17"/>
    </row>
    <row r="82" spans="1:57">
      <c r="A82" s="17" t="s">
        <v>272</v>
      </c>
      <c r="B82" s="18" t="s">
        <v>29</v>
      </c>
      <c r="C82" s="18" t="s">
        <v>29</v>
      </c>
      <c r="D82" s="18" t="s">
        <v>29</v>
      </c>
      <c r="E82" s="18" t="s">
        <v>29</v>
      </c>
      <c r="F82" s="18" t="s">
        <v>29</v>
      </c>
      <c r="G82" s="18" t="s">
        <v>29</v>
      </c>
      <c r="H82" s="18" t="s">
        <v>29</v>
      </c>
      <c r="I82" s="18" t="s">
        <v>29</v>
      </c>
      <c r="J82" s="18" t="s">
        <v>29</v>
      </c>
      <c r="K82" s="18" t="s">
        <v>29</v>
      </c>
      <c r="L82" s="18" t="s">
        <v>29</v>
      </c>
      <c r="M82" s="18" t="s">
        <v>29</v>
      </c>
      <c r="N82" s="18" t="s">
        <v>29</v>
      </c>
      <c r="O82" s="17"/>
      <c r="P82" s="18"/>
      <c r="Q82" s="17"/>
      <c r="R82" s="18"/>
      <c r="S82" s="17"/>
      <c r="T82" s="18"/>
      <c r="U82" s="17"/>
      <c r="V82" s="19"/>
      <c r="W82" s="17"/>
      <c r="X82" s="18"/>
      <c r="Y82" s="17"/>
      <c r="Z82" s="18"/>
      <c r="AA82" s="17"/>
      <c r="AB82" s="18"/>
      <c r="AC82" s="17"/>
      <c r="AD82" s="18"/>
      <c r="AE82" s="17"/>
      <c r="AF82" s="18"/>
      <c r="AG82" s="17"/>
      <c r="AH82" s="18"/>
      <c r="AI82" s="17"/>
      <c r="AJ82" s="18"/>
      <c r="AK82" s="17"/>
      <c r="AL82" s="18"/>
      <c r="AM82" s="17"/>
      <c r="AN82" s="18"/>
      <c r="AO82" s="17"/>
      <c r="AP82" s="18"/>
      <c r="AQ82" s="17"/>
      <c r="AR82" s="18"/>
      <c r="AS82" s="17"/>
      <c r="AT82" s="18"/>
      <c r="AU82" s="17"/>
      <c r="AV82" s="18"/>
      <c r="AW82" s="17"/>
      <c r="AX82" s="18"/>
      <c r="AY82" s="17"/>
      <c r="AZ82" s="18"/>
      <c r="BA82" s="17"/>
      <c r="BB82" s="18"/>
      <c r="BC82" s="17"/>
      <c r="BD82" s="18"/>
      <c r="BE82" s="17"/>
    </row>
    <row r="83" spans="1:57">
      <c r="A83" s="17" t="s">
        <v>133</v>
      </c>
      <c r="B83" s="19">
        <v>1.85</v>
      </c>
      <c r="C83" s="19">
        <v>0.17</v>
      </c>
      <c r="D83" s="19">
        <v>-1.04</v>
      </c>
      <c r="E83" s="19">
        <v>1.1299999999999999</v>
      </c>
      <c r="F83" s="19">
        <v>2.54</v>
      </c>
      <c r="G83" s="19">
        <v>2.4700000000000002</v>
      </c>
      <c r="H83" s="19">
        <v>-0.27</v>
      </c>
      <c r="I83" s="19">
        <v>4.41</v>
      </c>
      <c r="J83" s="19">
        <v>11.51</v>
      </c>
      <c r="K83" s="19">
        <v>5.51</v>
      </c>
      <c r="L83" s="19">
        <v>2.37</v>
      </c>
      <c r="M83" s="19">
        <v>5.14</v>
      </c>
      <c r="N83" s="19">
        <v>7.75</v>
      </c>
      <c r="O83" s="17"/>
      <c r="P83" s="19"/>
      <c r="Q83" s="17"/>
      <c r="R83" s="19"/>
      <c r="S83" s="17"/>
      <c r="T83" s="19"/>
      <c r="U83" s="17"/>
      <c r="V83" s="19"/>
      <c r="W83" s="17"/>
      <c r="X83" s="19"/>
      <c r="Y83" s="17"/>
      <c r="Z83" s="19"/>
      <c r="AA83" s="17"/>
      <c r="AB83" s="19"/>
      <c r="AC83" s="17"/>
      <c r="AD83" s="21"/>
      <c r="AE83" s="17"/>
      <c r="AF83" s="19"/>
      <c r="AG83" s="17"/>
      <c r="AH83" s="19"/>
      <c r="AI83" s="17"/>
      <c r="AJ83" s="19"/>
      <c r="AK83" s="17"/>
      <c r="AL83" s="21"/>
      <c r="AM83" s="17"/>
      <c r="AN83" s="21"/>
      <c r="AO83" s="17"/>
      <c r="AP83" s="21"/>
      <c r="AQ83" s="17"/>
      <c r="AR83" s="18"/>
      <c r="AS83" s="17"/>
      <c r="AT83" s="21"/>
      <c r="AU83" s="17"/>
      <c r="AV83" s="21"/>
      <c r="AW83" s="17"/>
      <c r="AX83" s="21"/>
      <c r="AY83" s="17"/>
      <c r="AZ83" s="18"/>
      <c r="BA83" s="17"/>
      <c r="BB83" s="18"/>
      <c r="BC83" s="17"/>
      <c r="BD83" s="18"/>
      <c r="BE83" s="17"/>
    </row>
    <row r="84" spans="1:57">
      <c r="A84" s="17" t="s">
        <v>134</v>
      </c>
      <c r="B84" s="18" t="s">
        <v>29</v>
      </c>
      <c r="C84" s="18" t="s">
        <v>29</v>
      </c>
      <c r="D84" s="18" t="s">
        <v>29</v>
      </c>
      <c r="E84" s="18" t="s">
        <v>29</v>
      </c>
      <c r="F84" s="18" t="s">
        <v>29</v>
      </c>
      <c r="G84" s="18" t="s">
        <v>29</v>
      </c>
      <c r="H84" s="18" t="s">
        <v>29</v>
      </c>
      <c r="I84" s="18" t="s">
        <v>29</v>
      </c>
      <c r="J84" s="18" t="s">
        <v>29</v>
      </c>
      <c r="K84" s="18" t="s">
        <v>29</v>
      </c>
      <c r="L84" s="18" t="s">
        <v>29</v>
      </c>
      <c r="M84" s="18" t="s">
        <v>29</v>
      </c>
      <c r="N84" s="18" t="s">
        <v>29</v>
      </c>
      <c r="O84" s="17"/>
      <c r="P84" s="4"/>
      <c r="Q84" s="17"/>
      <c r="R84" s="4"/>
      <c r="S84" s="17"/>
      <c r="T84" s="4"/>
      <c r="U84" s="17"/>
      <c r="V84" s="4"/>
      <c r="W84" s="17"/>
      <c r="X84" s="4"/>
      <c r="Y84" s="17"/>
      <c r="Z84" s="4"/>
      <c r="AA84" s="17"/>
      <c r="AB84" s="4"/>
      <c r="AC84" s="17"/>
      <c r="AD84" s="4"/>
      <c r="AE84" s="17"/>
      <c r="AF84" s="4"/>
      <c r="AG84" s="17"/>
      <c r="AH84" s="18"/>
      <c r="AI84" s="17"/>
      <c r="AJ84" s="18"/>
      <c r="AK84" s="17"/>
      <c r="AL84" s="18"/>
      <c r="AM84" s="17"/>
      <c r="AN84" s="18"/>
      <c r="AO84" s="17"/>
      <c r="AP84" s="18"/>
      <c r="AQ84" s="17"/>
      <c r="AR84" s="18"/>
      <c r="AS84" s="17"/>
      <c r="AT84" s="18"/>
      <c r="AU84" s="17"/>
      <c r="AV84" s="18"/>
      <c r="AW84" s="17"/>
      <c r="AX84" s="18"/>
      <c r="AY84" s="17"/>
      <c r="AZ84" s="18"/>
      <c r="BA84" s="17"/>
      <c r="BB84" s="18"/>
      <c r="BC84" s="17"/>
      <c r="BD84" s="18"/>
      <c r="BE84" s="17"/>
    </row>
    <row r="85" spans="1:57">
      <c r="A85" s="17" t="s">
        <v>273</v>
      </c>
      <c r="B85" s="4">
        <v>25900</v>
      </c>
      <c r="C85" s="4">
        <v>26100</v>
      </c>
      <c r="D85" s="4">
        <v>27400</v>
      </c>
      <c r="E85" s="4">
        <v>30900</v>
      </c>
      <c r="F85" s="4">
        <v>30400</v>
      </c>
      <c r="G85" s="4">
        <v>31800</v>
      </c>
      <c r="H85" s="4">
        <v>31400</v>
      </c>
      <c r="I85" s="4">
        <v>34100</v>
      </c>
      <c r="J85" s="4">
        <v>36000</v>
      </c>
      <c r="K85" s="4">
        <v>37000</v>
      </c>
      <c r="L85" s="4">
        <v>40000</v>
      </c>
      <c r="M85" s="4">
        <v>43000</v>
      </c>
      <c r="N85" s="4">
        <v>48000</v>
      </c>
      <c r="O85" s="17"/>
      <c r="P85" s="18"/>
      <c r="Q85" s="17"/>
      <c r="R85" s="18"/>
      <c r="S85" s="17"/>
      <c r="T85" s="18"/>
      <c r="U85" s="17"/>
      <c r="V85" s="18"/>
      <c r="W85" s="17"/>
      <c r="X85" s="18"/>
      <c r="Y85" s="17"/>
      <c r="Z85" s="18"/>
      <c r="AA85" s="17"/>
      <c r="AB85" s="18"/>
      <c r="AC85" s="17"/>
      <c r="AD85" s="18"/>
      <c r="AE85" s="17"/>
      <c r="AF85" s="18"/>
      <c r="AG85" s="17"/>
      <c r="AH85" s="18"/>
      <c r="AI85" s="17"/>
      <c r="AJ85" s="18"/>
      <c r="AK85" s="17"/>
      <c r="AL85" s="18"/>
      <c r="AM85" s="17"/>
      <c r="AN85" s="18"/>
      <c r="AO85" s="17"/>
      <c r="AP85" s="18"/>
      <c r="AQ85" s="17"/>
      <c r="AR85" s="18"/>
      <c r="AS85" s="17"/>
      <c r="AT85" s="18"/>
      <c r="AU85" s="17"/>
      <c r="AV85" s="18"/>
      <c r="AW85" s="17"/>
      <c r="AX85" s="18"/>
      <c r="AY85" s="17"/>
      <c r="AZ85" s="18"/>
      <c r="BA85" s="17"/>
      <c r="BB85" s="18"/>
      <c r="BC85" s="17"/>
      <c r="BD85" s="18"/>
      <c r="BE85" s="17"/>
    </row>
    <row r="86" spans="1:57">
      <c r="A86" s="17" t="s">
        <v>135</v>
      </c>
      <c r="B86" s="4">
        <v>2998</v>
      </c>
      <c r="C86" s="4">
        <v>2909</v>
      </c>
      <c r="D86" s="4">
        <v>2731</v>
      </c>
      <c r="E86" s="4">
        <v>2623</v>
      </c>
      <c r="F86" s="4">
        <v>2471</v>
      </c>
      <c r="G86" s="4">
        <v>2378</v>
      </c>
      <c r="H86" s="4">
        <v>2316</v>
      </c>
      <c r="I86" s="4">
        <v>2170</v>
      </c>
      <c r="J86" s="4">
        <v>2062</v>
      </c>
      <c r="K86" s="4">
        <v>2009</v>
      </c>
      <c r="L86" s="4">
        <v>1942</v>
      </c>
      <c r="M86" s="4">
        <v>1844</v>
      </c>
      <c r="N86" s="4">
        <v>1768</v>
      </c>
      <c r="O86" s="17"/>
      <c r="P86" s="4"/>
      <c r="Q86" s="17"/>
      <c r="R86" s="4"/>
      <c r="S86" s="17"/>
      <c r="T86" s="4"/>
      <c r="U86" s="17"/>
      <c r="V86" s="4"/>
      <c r="W86" s="17"/>
      <c r="X86" s="4"/>
      <c r="Y86" s="17"/>
      <c r="Z86" s="4"/>
      <c r="AA86" s="17"/>
      <c r="AB86" s="4"/>
      <c r="AC86" s="17"/>
      <c r="AD86" s="4"/>
      <c r="AE86" s="17"/>
      <c r="AF86" s="4"/>
      <c r="AG86" s="17"/>
      <c r="AH86" s="18"/>
      <c r="AI86" s="17"/>
      <c r="AJ86" s="18"/>
      <c r="AK86" s="17"/>
      <c r="AL86" s="18"/>
      <c r="AM86" s="17"/>
      <c r="AN86" s="18"/>
      <c r="AO86" s="17"/>
      <c r="AP86" s="18"/>
      <c r="AQ86" s="17"/>
      <c r="AR86" s="18"/>
      <c r="AS86" s="17"/>
      <c r="AT86" s="18"/>
      <c r="AU86" s="17"/>
      <c r="AV86" s="18"/>
      <c r="AW86" s="17"/>
      <c r="AX86" s="18"/>
      <c r="AY86" s="17"/>
      <c r="AZ86" s="18"/>
      <c r="BA86" s="17"/>
      <c r="BB86" s="18"/>
      <c r="BC86" s="17"/>
      <c r="BD86" s="18"/>
      <c r="BE86" s="17"/>
    </row>
    <row r="87" spans="1:57">
      <c r="A87" s="17" t="s">
        <v>274</v>
      </c>
      <c r="B87" s="18" t="s">
        <v>29</v>
      </c>
      <c r="C87" s="18" t="s">
        <v>29</v>
      </c>
      <c r="D87" s="18" t="s">
        <v>29</v>
      </c>
      <c r="E87" s="18" t="s">
        <v>29</v>
      </c>
      <c r="F87" s="18" t="s">
        <v>29</v>
      </c>
      <c r="G87" s="18" t="s">
        <v>29</v>
      </c>
      <c r="H87" s="18" t="s">
        <v>29</v>
      </c>
      <c r="I87" s="18" t="s">
        <v>29</v>
      </c>
      <c r="J87" s="18" t="s">
        <v>29</v>
      </c>
      <c r="K87" s="18" t="s">
        <v>29</v>
      </c>
      <c r="L87" s="18" t="s">
        <v>29</v>
      </c>
      <c r="M87" s="18" t="s">
        <v>29</v>
      </c>
      <c r="N87" s="21">
        <v>0.315</v>
      </c>
      <c r="O87" s="17"/>
      <c r="P87" s="18"/>
      <c r="Q87" s="17"/>
      <c r="R87" s="18"/>
      <c r="S87" s="17"/>
      <c r="T87" s="18"/>
      <c r="U87" s="17"/>
      <c r="V87" s="18"/>
      <c r="W87" s="17"/>
      <c r="X87" s="18"/>
      <c r="Y87" s="17"/>
      <c r="Z87" s="18"/>
      <c r="AA87" s="17"/>
      <c r="AB87" s="18"/>
      <c r="AC87" s="17"/>
      <c r="AD87" s="18"/>
      <c r="AE87" s="17"/>
      <c r="AF87" s="18"/>
      <c r="AG87" s="17"/>
      <c r="AH87" s="18"/>
      <c r="AI87" s="17"/>
      <c r="AJ87" s="18"/>
      <c r="AK87" s="17"/>
      <c r="AL87" s="18"/>
      <c r="AM87" s="17"/>
      <c r="AN87" s="18"/>
      <c r="AO87" s="17"/>
      <c r="AP87" s="18"/>
      <c r="AQ87" s="17"/>
      <c r="AR87" s="18"/>
      <c r="AS87" s="17"/>
      <c r="AT87" s="18"/>
      <c r="AU87" s="17"/>
      <c r="AV87" s="18"/>
      <c r="AW87" s="17"/>
      <c r="AX87" s="18"/>
      <c r="AY87" s="17"/>
      <c r="AZ87" s="18"/>
      <c r="BA87" s="17"/>
      <c r="BB87" s="18"/>
      <c r="BC87" s="17"/>
      <c r="BD87" s="18"/>
      <c r="BE87" s="17"/>
    </row>
    <row r="88" spans="1:57">
      <c r="A88" s="17" t="s">
        <v>275</v>
      </c>
      <c r="B88" s="18" t="s">
        <v>29</v>
      </c>
      <c r="C88" s="18" t="s">
        <v>29</v>
      </c>
      <c r="D88" s="18" t="s">
        <v>29</v>
      </c>
      <c r="E88" s="18" t="s">
        <v>29</v>
      </c>
      <c r="F88" s="18" t="s">
        <v>29</v>
      </c>
      <c r="G88" s="18" t="s">
        <v>29</v>
      </c>
      <c r="H88" s="18" t="s">
        <v>29</v>
      </c>
      <c r="I88" s="18" t="s">
        <v>29</v>
      </c>
      <c r="J88" s="18" t="s">
        <v>29</v>
      </c>
      <c r="K88" s="18" t="s">
        <v>29</v>
      </c>
      <c r="L88" s="18" t="s">
        <v>29</v>
      </c>
      <c r="M88" s="18" t="s">
        <v>29</v>
      </c>
      <c r="N88" s="18" t="s">
        <v>29</v>
      </c>
      <c r="O88" s="17"/>
      <c r="P88" s="18"/>
      <c r="Q88" s="17"/>
      <c r="R88" s="18"/>
      <c r="S88" s="17"/>
      <c r="T88" s="18"/>
      <c r="U88" s="17"/>
      <c r="V88" s="4"/>
      <c r="W88" s="17"/>
      <c r="X88" s="4"/>
      <c r="Y88" s="17"/>
      <c r="Z88" s="4"/>
      <c r="AA88" s="17"/>
      <c r="AB88" s="4"/>
      <c r="AC88" s="17"/>
      <c r="AD88" s="4"/>
      <c r="AE88" s="17"/>
      <c r="AF88" s="4"/>
      <c r="AG88" s="17"/>
      <c r="AH88" s="4"/>
      <c r="AI88" s="17"/>
      <c r="AJ88" s="4"/>
      <c r="AK88" s="17"/>
      <c r="AL88" s="4"/>
      <c r="AM88" s="17"/>
      <c r="AN88" s="4"/>
      <c r="AO88" s="17"/>
      <c r="AP88" s="4"/>
      <c r="AQ88" s="17"/>
      <c r="AR88" s="4"/>
      <c r="AS88" s="17"/>
      <c r="AT88" s="4"/>
      <c r="AU88" s="17"/>
      <c r="AV88" s="4"/>
      <c r="AW88" s="17"/>
      <c r="AX88" s="4"/>
      <c r="AY88" s="17"/>
      <c r="AZ88" s="4"/>
      <c r="BA88" s="17"/>
      <c r="BB88" s="4"/>
      <c r="BC88" s="17"/>
      <c r="BD88" s="4"/>
      <c r="BE88" s="17"/>
    </row>
    <row r="89" spans="1:57">
      <c r="A89" s="17" t="s">
        <v>136</v>
      </c>
      <c r="B89" s="18" t="s">
        <v>29</v>
      </c>
      <c r="C89" s="18" t="s">
        <v>29</v>
      </c>
      <c r="D89" s="18" t="s">
        <v>29</v>
      </c>
      <c r="E89" s="18" t="s">
        <v>29</v>
      </c>
      <c r="F89" s="18" t="s">
        <v>29</v>
      </c>
      <c r="G89" s="4">
        <v>-42000</v>
      </c>
      <c r="H89" s="4">
        <v>-49000</v>
      </c>
      <c r="I89" s="4">
        <v>48000</v>
      </c>
      <c r="J89" s="4">
        <v>1000</v>
      </c>
      <c r="K89" s="4">
        <v>-1000</v>
      </c>
      <c r="L89" s="18" t="s">
        <v>29</v>
      </c>
      <c r="M89" s="18" t="s">
        <v>29</v>
      </c>
      <c r="N89" s="4">
        <v>-1000</v>
      </c>
      <c r="O89" s="17"/>
      <c r="P89" s="18"/>
      <c r="Q89" s="17"/>
      <c r="R89" s="18"/>
      <c r="S89" s="17"/>
      <c r="T89" s="18"/>
      <c r="U89" s="17"/>
      <c r="V89" s="18"/>
      <c r="W89" s="17"/>
      <c r="X89" s="18"/>
      <c r="Y89" s="17"/>
      <c r="Z89" s="18"/>
      <c r="AA89" s="17"/>
      <c r="AB89" s="18"/>
      <c r="AC89" s="17"/>
      <c r="AD89" s="18"/>
      <c r="AE89" s="17"/>
      <c r="AF89" s="18"/>
      <c r="AG89" s="17"/>
      <c r="AH89" s="18"/>
      <c r="AI89" s="17"/>
      <c r="AJ89" s="18"/>
      <c r="AK89" s="17"/>
      <c r="AL89" s="18"/>
      <c r="AM89" s="17"/>
      <c r="AN89" s="18"/>
      <c r="AO89" s="17"/>
      <c r="AP89" s="18"/>
      <c r="AQ89" s="17"/>
      <c r="AR89" s="18"/>
      <c r="AS89" s="17"/>
      <c r="AT89" s="18"/>
      <c r="AU89" s="17"/>
      <c r="AV89" s="18"/>
      <c r="AW89" s="17"/>
      <c r="AX89" s="18"/>
      <c r="AY89" s="17"/>
      <c r="AZ89" s="18"/>
      <c r="BA89" s="17"/>
      <c r="BB89" s="18"/>
      <c r="BC89" s="17"/>
      <c r="BD89" s="18"/>
      <c r="BE89" s="17"/>
    </row>
  </sheetData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0"/>
  <sheetViews>
    <sheetView topLeftCell="A34" zoomScaleNormal="100" workbookViewId="0">
      <selection activeCell="A62" sqref="A62"/>
    </sheetView>
  </sheetViews>
  <sheetFormatPr defaultColWidth="8.796875" defaultRowHeight="12.75"/>
  <cols>
    <col min="1" max="1" width="66.19921875" customWidth="1"/>
    <col min="2" max="11" width="12.19921875" customWidth="1"/>
    <col min="12" max="12" width="12.33203125" customWidth="1"/>
    <col min="13" max="13" width="14" customWidth="1"/>
  </cols>
  <sheetData>
    <row r="1" spans="1:13">
      <c r="A1" s="11" t="s">
        <v>0</v>
      </c>
    </row>
    <row r="2" spans="1:13" ht="20.65">
      <c r="A2" s="12" t="s">
        <v>276</v>
      </c>
    </row>
    <row r="4" spans="1:13">
      <c r="A4" s="13" t="s">
        <v>2</v>
      </c>
    </row>
    <row r="5" spans="1:13" ht="13.15">
      <c r="A5" s="14" t="s">
        <v>3</v>
      </c>
    </row>
    <row r="6" spans="1:13" ht="13.15">
      <c r="A6" s="15" t="s">
        <v>4</v>
      </c>
      <c r="B6" s="16" t="s">
        <v>277</v>
      </c>
      <c r="C6" s="16" t="s">
        <v>6</v>
      </c>
      <c r="D6" s="16" t="s">
        <v>278</v>
      </c>
      <c r="E6" s="16" t="s">
        <v>279</v>
      </c>
      <c r="F6" s="16" t="s">
        <v>280</v>
      </c>
      <c r="G6" s="16" t="s">
        <v>281</v>
      </c>
      <c r="H6" s="16" t="s">
        <v>11</v>
      </c>
      <c r="I6" s="16" t="s">
        <v>282</v>
      </c>
      <c r="J6" s="16" t="s">
        <v>283</v>
      </c>
      <c r="K6" s="16" t="s">
        <v>284</v>
      </c>
      <c r="L6" s="16" t="s">
        <v>285</v>
      </c>
      <c r="M6" s="16" t="s">
        <v>286</v>
      </c>
    </row>
    <row r="7" spans="1:13" ht="13.15">
      <c r="A7" s="15" t="s">
        <v>17</v>
      </c>
      <c r="B7" s="16" t="s">
        <v>18</v>
      </c>
      <c r="C7" s="16" t="s">
        <v>18</v>
      </c>
      <c r="D7" s="16" t="s">
        <v>18</v>
      </c>
      <c r="E7" s="16" t="s">
        <v>18</v>
      </c>
      <c r="F7" s="16" t="s">
        <v>18</v>
      </c>
      <c r="G7" s="16" t="s">
        <v>18</v>
      </c>
      <c r="H7" s="16" t="s">
        <v>18</v>
      </c>
      <c r="I7" s="16" t="s">
        <v>18</v>
      </c>
      <c r="J7" s="16" t="s">
        <v>18</v>
      </c>
      <c r="K7" s="16" t="s">
        <v>18</v>
      </c>
      <c r="L7" s="16" t="s">
        <v>18</v>
      </c>
      <c r="M7" s="16" t="s">
        <v>18</v>
      </c>
    </row>
    <row r="8" spans="1:13" ht="13.15">
      <c r="A8" s="15" t="s">
        <v>19</v>
      </c>
      <c r="B8" s="16" t="s">
        <v>20</v>
      </c>
      <c r="C8" s="16" t="s">
        <v>20</v>
      </c>
      <c r="D8" s="16" t="s">
        <v>20</v>
      </c>
      <c r="E8" s="16" t="s">
        <v>20</v>
      </c>
      <c r="F8" s="16" t="s">
        <v>20</v>
      </c>
      <c r="G8" s="16" t="s">
        <v>20</v>
      </c>
      <c r="H8" s="16" t="s">
        <v>20</v>
      </c>
      <c r="I8" s="16" t="s">
        <v>20</v>
      </c>
      <c r="J8" s="16" t="s">
        <v>20</v>
      </c>
      <c r="K8" s="16" t="s">
        <v>20</v>
      </c>
      <c r="L8" s="16" t="s">
        <v>20</v>
      </c>
      <c r="M8" s="16" t="s">
        <v>20</v>
      </c>
    </row>
    <row r="9" spans="1:13" ht="13.15">
      <c r="A9" s="15" t="s">
        <v>23</v>
      </c>
      <c r="B9" s="16" t="s">
        <v>24</v>
      </c>
      <c r="C9" s="16" t="s">
        <v>24</v>
      </c>
      <c r="D9" s="16" t="s">
        <v>24</v>
      </c>
      <c r="E9" s="16" t="s">
        <v>24</v>
      </c>
      <c r="F9" s="16" t="s">
        <v>24</v>
      </c>
      <c r="G9" s="16" t="s">
        <v>24</v>
      </c>
      <c r="H9" s="16" t="s">
        <v>24</v>
      </c>
      <c r="I9" s="16" t="s">
        <v>24</v>
      </c>
      <c r="J9" s="16" t="s">
        <v>24</v>
      </c>
      <c r="K9" s="16" t="s">
        <v>24</v>
      </c>
      <c r="L9" s="16" t="s">
        <v>24</v>
      </c>
      <c r="M9" s="16" t="s">
        <v>24</v>
      </c>
    </row>
    <row r="10" spans="1:13" ht="13.15">
      <c r="A10" s="15" t="s">
        <v>25</v>
      </c>
      <c r="B10" s="16" t="s">
        <v>287</v>
      </c>
      <c r="C10" s="16" t="s">
        <v>287</v>
      </c>
      <c r="D10" s="16" t="s">
        <v>287</v>
      </c>
      <c r="E10" s="16" t="s">
        <v>287</v>
      </c>
      <c r="F10" s="16" t="s">
        <v>287</v>
      </c>
      <c r="G10" s="16" t="s">
        <v>287</v>
      </c>
      <c r="H10" s="16" t="s">
        <v>287</v>
      </c>
      <c r="I10" s="16" t="s">
        <v>287</v>
      </c>
      <c r="J10" s="16" t="s">
        <v>287</v>
      </c>
      <c r="K10" s="16" t="s">
        <v>287</v>
      </c>
      <c r="L10" s="16" t="s">
        <v>287</v>
      </c>
      <c r="M10" s="16" t="s">
        <v>287</v>
      </c>
    </row>
    <row r="11" spans="1:13">
      <c r="A11" s="17" t="s">
        <v>27</v>
      </c>
      <c r="B11" s="4">
        <v>5498</v>
      </c>
      <c r="C11" s="4">
        <v>5065</v>
      </c>
      <c r="D11" s="4">
        <v>8478</v>
      </c>
      <c r="E11" s="4">
        <v>5674</v>
      </c>
      <c r="F11" s="4">
        <v>2561</v>
      </c>
      <c r="G11" s="4">
        <v>15308</v>
      </c>
      <c r="H11" s="4">
        <v>5560</v>
      </c>
      <c r="I11" s="4">
        <v>3433</v>
      </c>
      <c r="J11" s="4">
        <v>3019</v>
      </c>
      <c r="K11" s="4">
        <v>4194</v>
      </c>
      <c r="L11" s="4">
        <v>5865</v>
      </c>
      <c r="M11" s="4">
        <v>4827</v>
      </c>
    </row>
    <row r="12" spans="1:13">
      <c r="A12" s="17" t="s">
        <v>152</v>
      </c>
      <c r="B12" s="4">
        <v>11294</v>
      </c>
      <c r="C12" s="4">
        <v>5181</v>
      </c>
      <c r="D12" s="4">
        <v>3999</v>
      </c>
      <c r="E12" s="4">
        <v>5972</v>
      </c>
      <c r="F12" s="4">
        <v>2430</v>
      </c>
      <c r="G12" s="4">
        <v>2682</v>
      </c>
      <c r="H12" s="4">
        <v>3225</v>
      </c>
      <c r="I12" s="4">
        <v>1814</v>
      </c>
      <c r="J12" s="4">
        <v>2788</v>
      </c>
      <c r="K12" s="4">
        <v>1082</v>
      </c>
      <c r="L12" s="4">
        <v>2292</v>
      </c>
      <c r="M12" s="4">
        <v>2103</v>
      </c>
    </row>
    <row r="13" spans="1:13">
      <c r="A13" s="17" t="s">
        <v>288</v>
      </c>
      <c r="B13" s="4">
        <v>5093</v>
      </c>
      <c r="C13" s="4">
        <v>4591</v>
      </c>
      <c r="D13" s="4">
        <v>5685</v>
      </c>
      <c r="E13" s="4">
        <v>8441</v>
      </c>
      <c r="F13" s="4">
        <v>9063</v>
      </c>
      <c r="G13" s="4">
        <v>7323</v>
      </c>
      <c r="H13" s="4">
        <v>8314</v>
      </c>
      <c r="I13" s="4">
        <v>8755</v>
      </c>
      <c r="J13" s="4">
        <v>5843</v>
      </c>
      <c r="K13" s="4">
        <v>7847</v>
      </c>
      <c r="L13" s="4">
        <v>15738</v>
      </c>
      <c r="M13" s="4">
        <v>21483</v>
      </c>
    </row>
    <row r="14" spans="1:13">
      <c r="A14" s="17" t="s">
        <v>31</v>
      </c>
      <c r="B14" s="4">
        <v>2895</v>
      </c>
      <c r="C14" s="4">
        <v>3686</v>
      </c>
      <c r="D14" s="4">
        <v>3871</v>
      </c>
      <c r="E14" s="4">
        <v>3620</v>
      </c>
      <c r="F14" s="4">
        <v>4465</v>
      </c>
      <c r="G14" s="4">
        <v>4827</v>
      </c>
      <c r="H14" s="4">
        <v>4727</v>
      </c>
      <c r="I14" s="4">
        <v>5632</v>
      </c>
      <c r="J14" s="4">
        <v>6755</v>
      </c>
      <c r="K14" s="18" t="s">
        <v>29</v>
      </c>
      <c r="L14" s="18" t="s">
        <v>29</v>
      </c>
      <c r="M14" s="18" t="s">
        <v>29</v>
      </c>
    </row>
    <row r="15" spans="1:13">
      <c r="A15" s="17" t="s">
        <v>289</v>
      </c>
      <c r="B15" s="4">
        <v>28</v>
      </c>
      <c r="C15" s="4">
        <v>36</v>
      </c>
      <c r="D15" s="4">
        <v>38</v>
      </c>
      <c r="E15" s="4">
        <v>38</v>
      </c>
      <c r="F15" s="4">
        <v>38</v>
      </c>
      <c r="G15" s="4">
        <v>40</v>
      </c>
      <c r="H15" s="4">
        <v>37</v>
      </c>
      <c r="I15" s="4">
        <v>25</v>
      </c>
      <c r="J15" s="4">
        <v>33</v>
      </c>
      <c r="K15" s="18" t="s">
        <v>29</v>
      </c>
      <c r="L15" s="18" t="s">
        <v>29</v>
      </c>
      <c r="M15" s="18" t="s">
        <v>29</v>
      </c>
    </row>
    <row r="16" spans="1:13">
      <c r="A16" s="17" t="s">
        <v>33</v>
      </c>
      <c r="B16" s="4">
        <v>2867</v>
      </c>
      <c r="C16" s="4">
        <v>3650</v>
      </c>
      <c r="D16" s="4">
        <v>3833</v>
      </c>
      <c r="E16" s="4">
        <v>3582</v>
      </c>
      <c r="F16" s="4">
        <v>4427</v>
      </c>
      <c r="G16" s="4">
        <v>4787</v>
      </c>
      <c r="H16" s="4">
        <v>4690</v>
      </c>
      <c r="I16" s="4">
        <v>5607</v>
      </c>
      <c r="J16" s="4">
        <v>6722</v>
      </c>
      <c r="K16" s="4">
        <v>7659</v>
      </c>
      <c r="L16" s="4">
        <v>6782</v>
      </c>
      <c r="M16" s="4">
        <v>9457</v>
      </c>
    </row>
    <row r="17" spans="1:13">
      <c r="A17" s="17" t="s">
        <v>34</v>
      </c>
      <c r="B17" s="4">
        <v>471</v>
      </c>
      <c r="C17" s="4">
        <v>644</v>
      </c>
      <c r="D17" s="4">
        <v>478</v>
      </c>
      <c r="E17" s="4">
        <v>458</v>
      </c>
      <c r="F17" s="4">
        <v>462</v>
      </c>
      <c r="G17" s="4">
        <v>532</v>
      </c>
      <c r="H17" s="4">
        <v>695</v>
      </c>
      <c r="I17" s="4">
        <v>1098</v>
      </c>
      <c r="J17" s="4">
        <v>813</v>
      </c>
      <c r="K17" s="4">
        <v>840</v>
      </c>
      <c r="L17" s="4">
        <v>908</v>
      </c>
      <c r="M17" s="4">
        <v>1441</v>
      </c>
    </row>
    <row r="18" spans="1:13">
      <c r="A18" s="17" t="s">
        <v>161</v>
      </c>
      <c r="B18" s="4">
        <v>1887</v>
      </c>
      <c r="C18" s="4">
        <v>1680</v>
      </c>
      <c r="D18" s="4">
        <v>2219</v>
      </c>
      <c r="E18" s="4">
        <v>1998</v>
      </c>
      <c r="F18" s="4">
        <v>2375</v>
      </c>
      <c r="G18" s="4">
        <v>2893</v>
      </c>
      <c r="H18" s="4">
        <v>3190</v>
      </c>
      <c r="I18" s="4">
        <v>3893</v>
      </c>
      <c r="J18" s="4">
        <v>4511</v>
      </c>
      <c r="K18" s="4">
        <v>6225</v>
      </c>
      <c r="L18" s="4">
        <v>6007</v>
      </c>
      <c r="M18" s="4">
        <v>6656</v>
      </c>
    </row>
    <row r="19" spans="1:13">
      <c r="A19" s="17" t="s">
        <v>35</v>
      </c>
      <c r="B19" s="4">
        <v>1399</v>
      </c>
      <c r="C19" s="4">
        <v>1772</v>
      </c>
      <c r="D19" s="4">
        <v>2037</v>
      </c>
      <c r="E19" s="4">
        <v>1716</v>
      </c>
      <c r="F19" s="4">
        <v>1436</v>
      </c>
      <c r="G19" s="4">
        <v>1742</v>
      </c>
      <c r="H19" s="4">
        <v>1668</v>
      </c>
      <c r="I19" s="4">
        <v>1992</v>
      </c>
      <c r="J19" s="4">
        <v>1929</v>
      </c>
      <c r="K19" s="4">
        <v>1679</v>
      </c>
      <c r="L19" s="4">
        <v>1512</v>
      </c>
      <c r="M19" s="4">
        <v>2679</v>
      </c>
    </row>
    <row r="20" spans="1:13">
      <c r="A20" s="17" t="s">
        <v>163</v>
      </c>
      <c r="B20" s="4">
        <v>3757</v>
      </c>
      <c r="C20" s="4">
        <v>4096</v>
      </c>
      <c r="D20" s="4">
        <v>4734</v>
      </c>
      <c r="E20" s="4">
        <v>4172</v>
      </c>
      <c r="F20" s="4">
        <v>4273</v>
      </c>
      <c r="G20" s="4">
        <v>5167</v>
      </c>
      <c r="H20" s="4">
        <v>5553</v>
      </c>
      <c r="I20" s="4">
        <v>6983</v>
      </c>
      <c r="J20" s="4">
        <v>7253</v>
      </c>
      <c r="K20" s="4">
        <v>8744</v>
      </c>
      <c r="L20" s="4">
        <v>8427</v>
      </c>
      <c r="M20" s="4">
        <v>10776</v>
      </c>
    </row>
    <row r="21" spans="1:13">
      <c r="A21" s="17" t="s">
        <v>177</v>
      </c>
      <c r="B21" s="4">
        <v>1488</v>
      </c>
      <c r="C21" s="4">
        <v>1700</v>
      </c>
      <c r="D21" s="4">
        <v>2117</v>
      </c>
      <c r="E21" s="4">
        <v>2594</v>
      </c>
      <c r="F21" s="4">
        <v>1958</v>
      </c>
      <c r="G21" s="4">
        <v>2036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>
      <c r="A22" s="17" t="s">
        <v>164</v>
      </c>
      <c r="B22" s="18" t="s">
        <v>29</v>
      </c>
      <c r="C22" s="18" t="s">
        <v>29</v>
      </c>
      <c r="D22" s="18" t="s">
        <v>29</v>
      </c>
      <c r="E22" s="18" t="s">
        <v>29</v>
      </c>
      <c r="F22" s="18" t="s">
        <v>29</v>
      </c>
      <c r="G22" s="18" t="s">
        <v>29</v>
      </c>
      <c r="H22" s="4">
        <v>5210</v>
      </c>
      <c r="I22" s="18" t="s">
        <v>29</v>
      </c>
      <c r="J22" s="18" t="s">
        <v>29</v>
      </c>
      <c r="K22" s="18" t="s">
        <v>29</v>
      </c>
      <c r="L22" s="4">
        <v>5400</v>
      </c>
      <c r="M22" s="4">
        <v>6942</v>
      </c>
    </row>
    <row r="23" spans="1:13">
      <c r="A23" s="17" t="s">
        <v>165</v>
      </c>
      <c r="B23" s="4">
        <v>1614</v>
      </c>
      <c r="C23" s="4">
        <v>1589</v>
      </c>
      <c r="D23" s="4">
        <v>2512</v>
      </c>
      <c r="E23" s="4">
        <v>1649</v>
      </c>
      <c r="F23" s="4">
        <v>3018</v>
      </c>
      <c r="G23" s="4">
        <v>3053</v>
      </c>
      <c r="H23" s="4">
        <v>2956</v>
      </c>
      <c r="I23" s="4">
        <v>2908</v>
      </c>
      <c r="J23" s="4">
        <v>3162</v>
      </c>
      <c r="K23" s="4">
        <v>1713</v>
      </c>
      <c r="L23" s="4">
        <v>2745</v>
      </c>
      <c r="M23" s="4">
        <v>2130</v>
      </c>
    </row>
    <row r="24" spans="1:13">
      <c r="A24" s="22" t="s">
        <v>38</v>
      </c>
      <c r="B24" s="23">
        <v>31611</v>
      </c>
      <c r="C24" s="23">
        <v>25872</v>
      </c>
      <c r="D24" s="23">
        <v>31358</v>
      </c>
      <c r="E24" s="23">
        <v>32084</v>
      </c>
      <c r="F24" s="23">
        <v>27730</v>
      </c>
      <c r="G24" s="23">
        <v>40356</v>
      </c>
      <c r="H24" s="23">
        <v>35508</v>
      </c>
      <c r="I24" s="23">
        <v>29500</v>
      </c>
      <c r="J24" s="23">
        <v>28787</v>
      </c>
      <c r="K24" s="23">
        <v>31239</v>
      </c>
      <c r="L24" s="23">
        <v>47249</v>
      </c>
      <c r="M24" s="23">
        <v>57718</v>
      </c>
    </row>
    <row r="25" spans="1:13">
      <c r="A25" s="17" t="s">
        <v>290</v>
      </c>
      <c r="B25" s="4">
        <v>17421</v>
      </c>
      <c r="C25" s="4">
        <v>17883</v>
      </c>
      <c r="D25" s="4">
        <v>18807</v>
      </c>
      <c r="E25" s="4">
        <v>21098</v>
      </c>
      <c r="F25" s="4">
        <v>22989</v>
      </c>
      <c r="G25" s="4">
        <v>25578</v>
      </c>
      <c r="H25" s="4">
        <v>26627</v>
      </c>
      <c r="I25" s="4">
        <v>27391</v>
      </c>
      <c r="J25" s="4">
        <v>30954</v>
      </c>
      <c r="K25" s="4">
        <v>37743</v>
      </c>
      <c r="L25" s="4">
        <v>37536</v>
      </c>
      <c r="M25" s="4">
        <v>40039</v>
      </c>
    </row>
    <row r="26" spans="1:13">
      <c r="A26" s="17" t="s">
        <v>291</v>
      </c>
      <c r="B26" s="4">
        <v>30421</v>
      </c>
      <c r="C26" s="4">
        <v>34351</v>
      </c>
      <c r="D26" s="4">
        <v>39033</v>
      </c>
      <c r="E26" s="4">
        <v>40540</v>
      </c>
      <c r="F26" s="4">
        <v>44441</v>
      </c>
      <c r="G26" s="4">
        <v>48459</v>
      </c>
      <c r="H26" s="4">
        <v>52608</v>
      </c>
      <c r="I26" s="4">
        <v>57192</v>
      </c>
      <c r="J26" s="4">
        <v>66721</v>
      </c>
      <c r="K26" s="4">
        <v>74901</v>
      </c>
      <c r="L26" s="4">
        <v>79384</v>
      </c>
      <c r="M26" s="4">
        <v>86955</v>
      </c>
    </row>
    <row r="27" spans="1:13">
      <c r="A27" s="17" t="s">
        <v>169</v>
      </c>
      <c r="B27" s="4">
        <v>2639</v>
      </c>
      <c r="C27" s="4">
        <v>5839</v>
      </c>
      <c r="D27" s="4">
        <v>8206</v>
      </c>
      <c r="E27" s="4">
        <v>11778</v>
      </c>
      <c r="F27" s="4">
        <v>12279</v>
      </c>
      <c r="G27" s="4">
        <v>9359</v>
      </c>
      <c r="H27" s="4">
        <v>10870</v>
      </c>
      <c r="I27" s="4">
        <v>15812</v>
      </c>
      <c r="J27" s="4">
        <v>16643</v>
      </c>
      <c r="K27" s="4">
        <v>16063</v>
      </c>
      <c r="L27" s="4">
        <v>17309</v>
      </c>
      <c r="M27" s="4">
        <v>21545</v>
      </c>
    </row>
    <row r="28" spans="1:13">
      <c r="A28" s="17" t="s">
        <v>292</v>
      </c>
      <c r="B28" s="4">
        <v>50481</v>
      </c>
      <c r="C28" s="4">
        <v>58073</v>
      </c>
      <c r="D28" s="4">
        <v>66046</v>
      </c>
      <c r="E28" s="4">
        <v>73416</v>
      </c>
      <c r="F28" s="4">
        <v>79709</v>
      </c>
      <c r="G28" s="4">
        <v>83396</v>
      </c>
      <c r="H28" s="4">
        <v>90105</v>
      </c>
      <c r="I28" s="4">
        <v>100395</v>
      </c>
      <c r="J28" s="4">
        <v>114318</v>
      </c>
      <c r="K28" s="4">
        <v>128707</v>
      </c>
      <c r="L28" s="4">
        <v>134229</v>
      </c>
      <c r="M28" s="4">
        <v>148539</v>
      </c>
    </row>
    <row r="29" spans="1:13">
      <c r="A29" s="17" t="s">
        <v>293</v>
      </c>
      <c r="B29" s="4">
        <v>32582</v>
      </c>
      <c r="C29" s="4">
        <v>34446</v>
      </c>
      <c r="D29" s="4">
        <v>38063</v>
      </c>
      <c r="E29" s="4">
        <v>41988</v>
      </c>
      <c r="F29" s="4">
        <v>46471</v>
      </c>
      <c r="G29" s="4">
        <v>51538</v>
      </c>
      <c r="H29" s="4">
        <v>53934</v>
      </c>
      <c r="I29" s="4">
        <v>59286</v>
      </c>
      <c r="J29" s="4">
        <v>65342</v>
      </c>
      <c r="K29" s="4">
        <v>73321</v>
      </c>
      <c r="L29" s="4">
        <v>77645</v>
      </c>
      <c r="M29" s="4">
        <v>85294</v>
      </c>
    </row>
    <row r="30" spans="1:13">
      <c r="A30" s="17" t="s">
        <v>294</v>
      </c>
      <c r="B30" s="4">
        <v>17899</v>
      </c>
      <c r="C30" s="4">
        <v>23627</v>
      </c>
      <c r="D30" s="4">
        <v>27983</v>
      </c>
      <c r="E30" s="4">
        <v>31428</v>
      </c>
      <c r="F30" s="4">
        <v>33238</v>
      </c>
      <c r="G30" s="4">
        <v>31858</v>
      </c>
      <c r="H30" s="4">
        <v>36171</v>
      </c>
      <c r="I30" s="4">
        <v>41109</v>
      </c>
      <c r="J30" s="4">
        <v>48976</v>
      </c>
      <c r="K30" s="4">
        <v>55386</v>
      </c>
      <c r="L30" s="4">
        <v>56584</v>
      </c>
      <c r="M30" s="4">
        <v>63245</v>
      </c>
    </row>
    <row r="31" spans="1:13">
      <c r="A31" s="17" t="s">
        <v>295</v>
      </c>
      <c r="B31" s="18" t="s">
        <v>29</v>
      </c>
      <c r="C31" s="18" t="s">
        <v>29</v>
      </c>
      <c r="D31" s="18" t="s">
        <v>29</v>
      </c>
      <c r="E31" s="18" t="s">
        <v>29</v>
      </c>
      <c r="F31" s="18" t="s">
        <v>29</v>
      </c>
      <c r="G31" s="18" t="s">
        <v>29</v>
      </c>
      <c r="H31" s="18" t="s">
        <v>29</v>
      </c>
      <c r="I31" s="18" t="s">
        <v>29</v>
      </c>
      <c r="J31" s="4">
        <v>6042</v>
      </c>
      <c r="K31" s="4">
        <v>3967</v>
      </c>
      <c r="L31" s="4">
        <v>5152</v>
      </c>
      <c r="M31" s="4">
        <v>6298</v>
      </c>
    </row>
    <row r="32" spans="1:13">
      <c r="A32" s="17" t="s">
        <v>296</v>
      </c>
      <c r="B32" s="4">
        <v>1008</v>
      </c>
      <c r="C32" s="4">
        <v>562</v>
      </c>
      <c r="D32" s="4">
        <v>4424</v>
      </c>
      <c r="E32" s="4">
        <v>6221</v>
      </c>
      <c r="F32" s="4">
        <v>7097</v>
      </c>
      <c r="G32" s="4">
        <v>5960</v>
      </c>
      <c r="H32" s="4">
        <v>6180</v>
      </c>
      <c r="I32" s="4">
        <v>4192</v>
      </c>
      <c r="J32" s="18" t="s">
        <v>29</v>
      </c>
      <c r="K32" s="18" t="s">
        <v>29</v>
      </c>
      <c r="L32" s="18" t="s">
        <v>29</v>
      </c>
      <c r="M32" s="18" t="s">
        <v>29</v>
      </c>
    </row>
    <row r="33" spans="1:13">
      <c r="A33" s="17" t="s">
        <v>297</v>
      </c>
      <c r="B33" s="4">
        <v>3026</v>
      </c>
      <c r="C33" s="4">
        <v>889</v>
      </c>
      <c r="D33" s="4">
        <v>493</v>
      </c>
      <c r="E33" s="4">
        <v>1473</v>
      </c>
      <c r="F33" s="4">
        <v>2023</v>
      </c>
      <c r="G33" s="4">
        <v>1891</v>
      </c>
      <c r="H33" s="4">
        <v>4716</v>
      </c>
      <c r="I33" s="4">
        <v>3712</v>
      </c>
      <c r="J33" s="4">
        <v>3388</v>
      </c>
      <c r="K33" s="4">
        <v>3276</v>
      </c>
      <c r="L33" s="4">
        <v>2192</v>
      </c>
      <c r="M33" s="4">
        <v>840</v>
      </c>
    </row>
    <row r="34" spans="1:13">
      <c r="A34" s="17" t="s">
        <v>53</v>
      </c>
      <c r="B34" s="4">
        <v>4531</v>
      </c>
      <c r="C34" s="4">
        <v>9254</v>
      </c>
      <c r="D34" s="4">
        <v>9710</v>
      </c>
      <c r="E34" s="4">
        <v>10513</v>
      </c>
      <c r="F34" s="4">
        <v>10861</v>
      </c>
      <c r="G34" s="4">
        <v>11332</v>
      </c>
      <c r="H34" s="4">
        <v>14099</v>
      </c>
      <c r="I34" s="4">
        <v>24389</v>
      </c>
      <c r="J34" s="4">
        <v>24513</v>
      </c>
      <c r="K34" s="4">
        <v>26276</v>
      </c>
      <c r="L34" s="4">
        <v>26971</v>
      </c>
      <c r="M34" s="4">
        <v>26963</v>
      </c>
    </row>
    <row r="35" spans="1:13">
      <c r="A35" s="17" t="s">
        <v>298</v>
      </c>
      <c r="B35" s="18" t="s">
        <v>29</v>
      </c>
      <c r="C35" s="4">
        <v>6267</v>
      </c>
      <c r="D35" s="4">
        <v>6235</v>
      </c>
      <c r="E35" s="4">
        <v>5150</v>
      </c>
      <c r="F35" s="4">
        <v>4446</v>
      </c>
      <c r="G35" s="4">
        <v>3933</v>
      </c>
      <c r="H35" s="4">
        <v>9494</v>
      </c>
      <c r="I35" s="4">
        <v>12745</v>
      </c>
      <c r="J35" s="4">
        <v>11836</v>
      </c>
      <c r="K35" s="4">
        <v>10827</v>
      </c>
      <c r="L35" s="4">
        <v>9026</v>
      </c>
      <c r="M35" s="4">
        <v>7270</v>
      </c>
    </row>
    <row r="36" spans="1:13">
      <c r="A36" s="17" t="s">
        <v>175</v>
      </c>
      <c r="B36" s="18" t="s">
        <v>29</v>
      </c>
      <c r="C36" s="4">
        <v>1669</v>
      </c>
      <c r="D36" s="4">
        <v>992</v>
      </c>
      <c r="E36" s="4">
        <v>1038</v>
      </c>
      <c r="F36" s="4">
        <v>1446</v>
      </c>
      <c r="G36" s="4">
        <v>1590</v>
      </c>
      <c r="H36" s="4">
        <v>1328</v>
      </c>
      <c r="I36" s="4">
        <v>1887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>
      <c r="A37" s="17" t="s">
        <v>299</v>
      </c>
      <c r="B37" s="18" t="s">
        <v>29</v>
      </c>
      <c r="C37" s="4">
        <v>1129</v>
      </c>
      <c r="D37" s="4">
        <v>1202</v>
      </c>
      <c r="E37" s="4">
        <v>1270</v>
      </c>
      <c r="F37" s="4">
        <v>1769</v>
      </c>
      <c r="G37" s="4">
        <v>2933</v>
      </c>
      <c r="H37" s="4">
        <v>3098</v>
      </c>
      <c r="I37" s="4">
        <v>2613</v>
      </c>
      <c r="J37" s="18" t="s">
        <v>29</v>
      </c>
      <c r="K37" s="18" t="s">
        <v>29</v>
      </c>
      <c r="L37" s="18" t="s">
        <v>29</v>
      </c>
      <c r="M37" s="18" t="s">
        <v>29</v>
      </c>
    </row>
    <row r="38" spans="1:13">
      <c r="A38" s="17" t="s">
        <v>300</v>
      </c>
      <c r="B38" s="18" t="s">
        <v>29</v>
      </c>
      <c r="C38" s="4">
        <v>335</v>
      </c>
      <c r="D38" s="4">
        <v>358</v>
      </c>
      <c r="E38" s="4">
        <v>434</v>
      </c>
      <c r="F38" s="4">
        <v>622</v>
      </c>
      <c r="G38" s="4">
        <v>600</v>
      </c>
      <c r="H38" s="4">
        <v>907</v>
      </c>
      <c r="I38" s="4">
        <v>840</v>
      </c>
      <c r="J38" s="4">
        <v>1122</v>
      </c>
      <c r="K38" s="4">
        <v>1209</v>
      </c>
      <c r="L38" s="4">
        <v>1232</v>
      </c>
      <c r="M38" s="18" t="s">
        <v>29</v>
      </c>
    </row>
    <row r="39" spans="1:13">
      <c r="A39" s="17" t="s">
        <v>301</v>
      </c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4">
        <v>1550</v>
      </c>
      <c r="M39" s="18" t="s">
        <v>29</v>
      </c>
    </row>
    <row r="40" spans="1:13">
      <c r="A40" s="17" t="s">
        <v>302</v>
      </c>
      <c r="B40" s="18" t="s">
        <v>29</v>
      </c>
      <c r="C40" s="18" t="s">
        <v>29</v>
      </c>
      <c r="D40" s="18" t="s">
        <v>29</v>
      </c>
      <c r="E40" s="18" t="s">
        <v>29</v>
      </c>
      <c r="F40" s="18" t="s">
        <v>29</v>
      </c>
      <c r="G40" s="18" t="s">
        <v>29</v>
      </c>
      <c r="H40" s="18" t="s">
        <v>29</v>
      </c>
      <c r="I40" s="18" t="s">
        <v>29</v>
      </c>
      <c r="J40" s="4">
        <v>1507</v>
      </c>
      <c r="K40" s="18" t="s">
        <v>29</v>
      </c>
      <c r="L40" s="18" t="s">
        <v>29</v>
      </c>
      <c r="M40" s="18" t="s">
        <v>29</v>
      </c>
    </row>
    <row r="41" spans="1:13">
      <c r="A41" s="17" t="s">
        <v>303</v>
      </c>
      <c r="B41" s="18" t="s">
        <v>29</v>
      </c>
      <c r="C41" s="18" t="s">
        <v>29</v>
      </c>
      <c r="D41" s="18" t="s">
        <v>29</v>
      </c>
      <c r="E41" s="18" t="s">
        <v>29</v>
      </c>
      <c r="F41" s="4">
        <v>636</v>
      </c>
      <c r="G41" s="4">
        <v>623</v>
      </c>
      <c r="H41" s="4">
        <v>347</v>
      </c>
      <c r="I41" s="4">
        <v>714</v>
      </c>
      <c r="J41" s="18" t="s">
        <v>29</v>
      </c>
      <c r="K41" s="4">
        <v>1641</v>
      </c>
      <c r="L41" s="4">
        <v>1502</v>
      </c>
      <c r="M41" s="18" t="s">
        <v>29</v>
      </c>
    </row>
    <row r="42" spans="1:13">
      <c r="A42" s="17" t="s">
        <v>304</v>
      </c>
      <c r="B42" s="18" t="s">
        <v>29</v>
      </c>
      <c r="C42" s="4">
        <v>715</v>
      </c>
      <c r="D42" s="4">
        <v>644</v>
      </c>
      <c r="E42" s="4">
        <v>952</v>
      </c>
      <c r="F42" s="4">
        <v>416</v>
      </c>
      <c r="G42" s="4">
        <v>642</v>
      </c>
      <c r="H42" s="4">
        <v>236</v>
      </c>
      <c r="I42" s="4">
        <v>860</v>
      </c>
      <c r="J42" s="4">
        <v>479</v>
      </c>
      <c r="K42" s="4">
        <v>554</v>
      </c>
      <c r="L42" s="18" t="s">
        <v>29</v>
      </c>
      <c r="M42" s="18" t="s">
        <v>29</v>
      </c>
    </row>
    <row r="43" spans="1:13">
      <c r="A43" s="17" t="s">
        <v>305</v>
      </c>
      <c r="B43" s="18" t="s">
        <v>29</v>
      </c>
      <c r="C43" s="18" t="s">
        <v>29</v>
      </c>
      <c r="D43" s="18" t="s">
        <v>29</v>
      </c>
      <c r="E43" s="18" t="s">
        <v>29</v>
      </c>
      <c r="F43" s="18" t="s">
        <v>29</v>
      </c>
      <c r="G43" s="4">
        <v>318</v>
      </c>
      <c r="H43" s="4">
        <v>63</v>
      </c>
      <c r="I43" s="18" t="s">
        <v>29</v>
      </c>
      <c r="J43" s="18" t="s">
        <v>29</v>
      </c>
      <c r="K43" s="18" t="s">
        <v>29</v>
      </c>
      <c r="L43" s="18" t="s">
        <v>29</v>
      </c>
      <c r="M43" s="18" t="s">
        <v>29</v>
      </c>
    </row>
    <row r="44" spans="1:13">
      <c r="A44" s="17" t="s">
        <v>306</v>
      </c>
      <c r="B44" s="18" t="s">
        <v>29</v>
      </c>
      <c r="C44" s="18" t="s">
        <v>29</v>
      </c>
      <c r="D44" s="18" t="s">
        <v>29</v>
      </c>
      <c r="E44" s="18" t="s">
        <v>29</v>
      </c>
      <c r="F44" s="18" t="s">
        <v>29</v>
      </c>
      <c r="G44" s="4">
        <v>350</v>
      </c>
      <c r="H44" s="4">
        <v>250</v>
      </c>
      <c r="I44" s="18" t="s">
        <v>29</v>
      </c>
      <c r="J44" s="18" t="s">
        <v>29</v>
      </c>
      <c r="K44" s="18" t="s">
        <v>29</v>
      </c>
      <c r="L44" s="18" t="s">
        <v>29</v>
      </c>
      <c r="M44" s="18" t="s">
        <v>29</v>
      </c>
    </row>
    <row r="45" spans="1:13">
      <c r="A45" s="17" t="s">
        <v>307</v>
      </c>
      <c r="B45" s="18" t="s">
        <v>29</v>
      </c>
      <c r="C45" s="4">
        <v>800</v>
      </c>
      <c r="D45" s="4">
        <v>952</v>
      </c>
      <c r="E45" s="4">
        <v>1795</v>
      </c>
      <c r="F45" s="4">
        <v>1672</v>
      </c>
      <c r="G45" s="4">
        <v>679</v>
      </c>
      <c r="H45" s="4">
        <v>930</v>
      </c>
      <c r="I45" s="4">
        <v>688</v>
      </c>
      <c r="J45" s="4">
        <v>1313</v>
      </c>
      <c r="K45" s="4">
        <v>2149</v>
      </c>
      <c r="L45" s="4">
        <v>1633</v>
      </c>
      <c r="M45" s="18" t="s">
        <v>29</v>
      </c>
    </row>
    <row r="46" spans="1:13">
      <c r="A46" s="17" t="s">
        <v>308</v>
      </c>
      <c r="B46" s="18" t="s">
        <v>29</v>
      </c>
      <c r="C46" s="4">
        <v>4648</v>
      </c>
      <c r="D46" s="4">
        <v>4148</v>
      </c>
      <c r="E46" s="4">
        <v>5489</v>
      </c>
      <c r="F46" s="4">
        <v>6561</v>
      </c>
      <c r="G46" s="4">
        <v>7735</v>
      </c>
      <c r="H46" s="4">
        <v>7159</v>
      </c>
      <c r="I46" s="4">
        <v>7602</v>
      </c>
      <c r="J46" s="4">
        <v>4421</v>
      </c>
      <c r="K46" s="4">
        <v>5553</v>
      </c>
      <c r="L46" s="4">
        <v>5917</v>
      </c>
      <c r="M46" s="4">
        <v>6072</v>
      </c>
    </row>
    <row r="47" spans="1:13">
      <c r="A47" s="17" t="s">
        <v>307</v>
      </c>
      <c r="B47" s="4">
        <v>5111</v>
      </c>
      <c r="C47" s="18" t="s">
        <v>29</v>
      </c>
      <c r="D47" s="18" t="s">
        <v>29</v>
      </c>
      <c r="E47" s="18" t="s">
        <v>29</v>
      </c>
      <c r="F47" s="18" t="s">
        <v>29</v>
      </c>
      <c r="G47" s="18" t="s">
        <v>29</v>
      </c>
      <c r="H47" s="18" t="s">
        <v>29</v>
      </c>
      <c r="I47" s="18" t="s">
        <v>29</v>
      </c>
      <c r="J47" s="18" t="s">
        <v>29</v>
      </c>
      <c r="K47" s="18" t="s">
        <v>29</v>
      </c>
      <c r="L47" s="18" t="s">
        <v>29</v>
      </c>
      <c r="M47" s="18" t="s">
        <v>29</v>
      </c>
    </row>
    <row r="48" spans="1:13">
      <c r="A48" s="22" t="s">
        <v>56</v>
      </c>
      <c r="B48" s="23">
        <v>63186</v>
      </c>
      <c r="C48" s="23">
        <v>71119</v>
      </c>
      <c r="D48" s="23">
        <v>84351</v>
      </c>
      <c r="E48" s="23">
        <v>92358</v>
      </c>
      <c r="F48" s="23">
        <v>91956</v>
      </c>
      <c r="G48" s="23">
        <v>103065</v>
      </c>
      <c r="H48" s="23">
        <v>113327</v>
      </c>
      <c r="I48" s="23">
        <v>123249</v>
      </c>
      <c r="J48" s="23">
        <v>127963</v>
      </c>
      <c r="K48" s="23">
        <v>136524</v>
      </c>
      <c r="L48" s="23">
        <v>153091</v>
      </c>
      <c r="M48" s="23">
        <v>168406</v>
      </c>
    </row>
    <row r="49" spans="1:13">
      <c r="A49" s="17" t="s">
        <v>309</v>
      </c>
      <c r="B49" s="4">
        <v>38</v>
      </c>
      <c r="C49" s="4">
        <v>247</v>
      </c>
      <c r="D49" s="4">
        <v>312</v>
      </c>
      <c r="E49" s="4">
        <v>281</v>
      </c>
      <c r="F49" s="4">
        <v>1604</v>
      </c>
      <c r="G49" s="4">
        <v>2634</v>
      </c>
      <c r="H49" s="4">
        <v>4634</v>
      </c>
      <c r="I49" s="4">
        <v>1776</v>
      </c>
      <c r="J49" s="4">
        <v>1261</v>
      </c>
      <c r="K49" s="4">
        <v>3693</v>
      </c>
      <c r="L49" s="4">
        <v>2504</v>
      </c>
      <c r="M49" s="4">
        <v>4591</v>
      </c>
    </row>
    <row r="50" spans="1:13">
      <c r="A50" s="17" t="s">
        <v>57</v>
      </c>
      <c r="B50" s="4">
        <v>2290</v>
      </c>
      <c r="C50" s="4">
        <v>2956</v>
      </c>
      <c r="D50" s="4">
        <v>3023</v>
      </c>
      <c r="E50" s="4">
        <v>2969</v>
      </c>
      <c r="F50" s="4">
        <v>2748</v>
      </c>
      <c r="G50" s="4">
        <v>2063</v>
      </c>
      <c r="H50" s="4">
        <v>2475</v>
      </c>
      <c r="I50" s="4">
        <v>2928</v>
      </c>
      <c r="J50" s="4">
        <v>3824</v>
      </c>
      <c r="K50" s="4">
        <v>4128</v>
      </c>
      <c r="L50" s="4">
        <v>5581</v>
      </c>
      <c r="M50" s="4">
        <v>5747</v>
      </c>
    </row>
    <row r="51" spans="1:13">
      <c r="A51" s="17" t="s">
        <v>310</v>
      </c>
      <c r="B51" s="4">
        <v>2888</v>
      </c>
      <c r="C51" s="4">
        <v>2948</v>
      </c>
      <c r="D51" s="4">
        <v>2972</v>
      </c>
      <c r="E51" s="4">
        <v>3123</v>
      </c>
      <c r="F51" s="4">
        <v>3475</v>
      </c>
      <c r="G51" s="4">
        <v>3138</v>
      </c>
      <c r="H51" s="4">
        <v>3465</v>
      </c>
      <c r="I51" s="4">
        <v>3526</v>
      </c>
      <c r="J51" s="4">
        <v>3622</v>
      </c>
      <c r="K51" s="4">
        <v>3853</v>
      </c>
      <c r="L51" s="4">
        <v>3999</v>
      </c>
      <c r="M51" s="4">
        <v>4535</v>
      </c>
    </row>
    <row r="52" spans="1:13">
      <c r="A52" s="17" t="s">
        <v>311</v>
      </c>
      <c r="B52" s="4">
        <v>1007</v>
      </c>
      <c r="C52" s="4">
        <v>1134</v>
      </c>
      <c r="D52" s="4">
        <v>1015</v>
      </c>
      <c r="E52" s="4">
        <v>1021</v>
      </c>
      <c r="F52" s="4">
        <v>1092</v>
      </c>
      <c r="G52" s="4">
        <v>960</v>
      </c>
      <c r="H52" s="4">
        <v>810</v>
      </c>
      <c r="I52" s="18" t="s">
        <v>29</v>
      </c>
      <c r="J52" s="18" t="s">
        <v>29</v>
      </c>
      <c r="K52" s="18" t="s">
        <v>29</v>
      </c>
      <c r="L52" s="18" t="s">
        <v>29</v>
      </c>
      <c r="M52" s="18" t="s">
        <v>29</v>
      </c>
    </row>
    <row r="53" spans="1:13">
      <c r="A53" s="17" t="s">
        <v>184</v>
      </c>
      <c r="B53" s="18" t="s">
        <v>29</v>
      </c>
      <c r="C53" s="4">
        <v>1929</v>
      </c>
      <c r="D53" s="4">
        <v>1932</v>
      </c>
      <c r="E53" s="4">
        <v>2096</v>
      </c>
      <c r="F53" s="4">
        <v>2205</v>
      </c>
      <c r="G53" s="4">
        <v>2188</v>
      </c>
      <c r="H53" s="4">
        <v>1718</v>
      </c>
      <c r="I53" s="4">
        <v>1656</v>
      </c>
      <c r="J53" s="18" t="s">
        <v>29</v>
      </c>
      <c r="K53" s="18" t="s">
        <v>29</v>
      </c>
      <c r="L53" s="18" t="s">
        <v>29</v>
      </c>
      <c r="M53" s="18" t="s">
        <v>29</v>
      </c>
    </row>
    <row r="54" spans="1:13">
      <c r="A54" s="17" t="s">
        <v>312</v>
      </c>
      <c r="B54" s="4">
        <v>622</v>
      </c>
      <c r="C54" s="18" t="s">
        <v>29</v>
      </c>
      <c r="D54" s="18" t="s">
        <v>29</v>
      </c>
      <c r="E54" s="18" t="s">
        <v>29</v>
      </c>
      <c r="F54" s="18" t="s">
        <v>29</v>
      </c>
      <c r="G54" s="18" t="s">
        <v>29</v>
      </c>
      <c r="H54" s="18" t="s">
        <v>29</v>
      </c>
      <c r="I54" s="18" t="s">
        <v>29</v>
      </c>
      <c r="J54" s="18" t="s">
        <v>29</v>
      </c>
      <c r="K54" s="18" t="s">
        <v>29</v>
      </c>
      <c r="L54" s="18" t="s">
        <v>29</v>
      </c>
      <c r="M54" s="18" t="s">
        <v>29</v>
      </c>
    </row>
    <row r="55" spans="1:13">
      <c r="A55" s="17" t="s">
        <v>313</v>
      </c>
      <c r="B55" s="18" t="s">
        <v>29</v>
      </c>
      <c r="C55" s="18" t="s">
        <v>29</v>
      </c>
      <c r="D55" s="18" t="s">
        <v>29</v>
      </c>
      <c r="E55" s="18" t="s">
        <v>29</v>
      </c>
      <c r="F55" s="18" t="s">
        <v>29</v>
      </c>
      <c r="G55" s="18" t="s">
        <v>29</v>
      </c>
      <c r="H55" s="4">
        <v>1920</v>
      </c>
      <c r="I55" s="18" t="s">
        <v>29</v>
      </c>
      <c r="J55" s="18" t="s">
        <v>29</v>
      </c>
      <c r="K55" s="18" t="s">
        <v>29</v>
      </c>
      <c r="L55" s="18" t="s">
        <v>29</v>
      </c>
      <c r="M55" s="18" t="s">
        <v>29</v>
      </c>
    </row>
    <row r="56" spans="1:13">
      <c r="A56" s="17" t="s">
        <v>65</v>
      </c>
      <c r="B56" s="4">
        <v>2482</v>
      </c>
      <c r="C56" s="4">
        <v>2814</v>
      </c>
      <c r="D56" s="4">
        <v>3644</v>
      </c>
      <c r="E56" s="4">
        <v>4078</v>
      </c>
      <c r="F56" s="4">
        <v>4895</v>
      </c>
      <c r="G56" s="4">
        <v>4684</v>
      </c>
      <c r="H56" s="4">
        <v>5280</v>
      </c>
      <c r="I56" s="4">
        <v>7535</v>
      </c>
      <c r="J56" s="4">
        <v>7919</v>
      </c>
      <c r="K56" s="4">
        <v>10636</v>
      </c>
      <c r="L56" s="4">
        <v>12670</v>
      </c>
      <c r="M56" s="4">
        <v>12589</v>
      </c>
    </row>
    <row r="57" spans="1:13">
      <c r="A57" s="17" t="s">
        <v>314</v>
      </c>
      <c r="B57" s="18" t="s">
        <v>29</v>
      </c>
      <c r="C57" s="18" t="s">
        <v>29</v>
      </c>
      <c r="D57" s="18" t="s">
        <v>29</v>
      </c>
      <c r="E57" s="18" t="s">
        <v>29</v>
      </c>
      <c r="F57" s="18" t="s">
        <v>29</v>
      </c>
      <c r="G57" s="18" t="s">
        <v>29</v>
      </c>
      <c r="H57" s="18" t="s">
        <v>29</v>
      </c>
      <c r="I57" s="18" t="s">
        <v>29</v>
      </c>
      <c r="J57" s="18" t="s">
        <v>29</v>
      </c>
      <c r="K57" s="18" t="s">
        <v>29</v>
      </c>
      <c r="L57" s="18" t="s">
        <v>29</v>
      </c>
      <c r="M57" s="18" t="s">
        <v>29</v>
      </c>
    </row>
    <row r="58" spans="1:13">
      <c r="A58" s="22" t="s">
        <v>73</v>
      </c>
      <c r="B58" s="23">
        <v>9327</v>
      </c>
      <c r="C58" s="23">
        <v>12028</v>
      </c>
      <c r="D58" s="23">
        <v>12898</v>
      </c>
      <c r="E58" s="23">
        <v>13568</v>
      </c>
      <c r="F58" s="23">
        <v>16019</v>
      </c>
      <c r="G58" s="23">
        <v>15667</v>
      </c>
      <c r="H58" s="23">
        <v>20302</v>
      </c>
      <c r="I58" s="23">
        <v>17421</v>
      </c>
      <c r="J58" s="23">
        <v>16626</v>
      </c>
      <c r="K58" s="23">
        <v>22310</v>
      </c>
      <c r="L58" s="23">
        <v>24754</v>
      </c>
      <c r="M58" s="23">
        <v>27462</v>
      </c>
    </row>
    <row r="59" spans="1:13">
      <c r="A59" s="17" t="s">
        <v>315</v>
      </c>
      <c r="B59" s="4">
        <v>190</v>
      </c>
      <c r="C59" s="18" t="s">
        <v>29</v>
      </c>
      <c r="D59" s="18" t="s">
        <v>29</v>
      </c>
      <c r="E59" s="18" t="s">
        <v>29</v>
      </c>
      <c r="F59" s="18" t="s">
        <v>29</v>
      </c>
      <c r="G59" s="18" t="s">
        <v>29</v>
      </c>
      <c r="H59" s="18" t="s">
        <v>29</v>
      </c>
      <c r="I59" s="18" t="s">
        <v>29</v>
      </c>
      <c r="J59" s="18" t="s">
        <v>29</v>
      </c>
      <c r="K59" s="18" t="s">
        <v>29</v>
      </c>
      <c r="L59" s="18" t="s">
        <v>29</v>
      </c>
      <c r="M59" s="18" t="s">
        <v>29</v>
      </c>
    </row>
    <row r="60" spans="1:13">
      <c r="A60" s="17" t="s">
        <v>196</v>
      </c>
      <c r="B60" s="18" t="s">
        <v>29</v>
      </c>
      <c r="C60" s="4">
        <v>4982</v>
      </c>
      <c r="D60" s="4">
        <v>11141</v>
      </c>
      <c r="E60" s="4">
        <v>11144</v>
      </c>
      <c r="F60" s="4">
        <v>11147</v>
      </c>
      <c r="G60" s="4">
        <v>20629</v>
      </c>
      <c r="H60" s="4">
        <v>23227</v>
      </c>
      <c r="I60" s="4">
        <v>26385</v>
      </c>
      <c r="J60" s="4">
        <v>25729</v>
      </c>
      <c r="K60" s="4">
        <v>27380</v>
      </c>
      <c r="L60" s="4">
        <v>34215</v>
      </c>
      <c r="M60" s="4">
        <v>36696</v>
      </c>
    </row>
    <row r="61" spans="1:13">
      <c r="A61" s="17" t="s">
        <v>316</v>
      </c>
      <c r="B61" s="18" t="s">
        <v>29</v>
      </c>
      <c r="C61" s="18" t="s">
        <v>29</v>
      </c>
      <c r="D61" s="18" t="s">
        <v>29</v>
      </c>
      <c r="E61" s="18" t="s">
        <v>29</v>
      </c>
      <c r="F61" s="18" t="s">
        <v>29</v>
      </c>
      <c r="G61" s="18" t="s">
        <v>29</v>
      </c>
      <c r="H61" s="18" t="s">
        <v>29</v>
      </c>
      <c r="I61" s="18" t="s">
        <v>29</v>
      </c>
      <c r="J61" s="4">
        <v>423</v>
      </c>
      <c r="K61" s="4">
        <v>999</v>
      </c>
      <c r="L61" s="4">
        <v>999</v>
      </c>
      <c r="M61" s="4">
        <v>999</v>
      </c>
    </row>
    <row r="62" spans="1:13">
      <c r="A62" s="17" t="s">
        <v>317</v>
      </c>
      <c r="B62" s="4">
        <v>1949</v>
      </c>
      <c r="C62" s="4">
        <v>1971</v>
      </c>
      <c r="D62" s="4">
        <v>1995</v>
      </c>
      <c r="E62" s="4">
        <v>2021</v>
      </c>
      <c r="F62" s="4">
        <v>2048</v>
      </c>
      <c r="G62" s="4">
        <v>2078</v>
      </c>
      <c r="H62" s="4">
        <v>2110</v>
      </c>
      <c r="I62" s="4">
        <v>2000</v>
      </c>
      <c r="J62" s="4">
        <v>988</v>
      </c>
      <c r="K62" s="4">
        <v>372</v>
      </c>
      <c r="L62" s="18" t="s">
        <v>29</v>
      </c>
      <c r="M62" s="18" t="s">
        <v>29</v>
      </c>
    </row>
    <row r="63" spans="1:13">
      <c r="A63" s="17" t="s">
        <v>318</v>
      </c>
      <c r="B63" s="4">
        <v>128</v>
      </c>
      <c r="C63" s="4">
        <v>131</v>
      </c>
      <c r="D63" s="18" t="s">
        <v>29</v>
      </c>
      <c r="E63" s="18" t="s">
        <v>29</v>
      </c>
      <c r="F63" s="18" t="s">
        <v>29</v>
      </c>
      <c r="G63" s="18" t="s">
        <v>29</v>
      </c>
      <c r="H63" s="18" t="s">
        <v>29</v>
      </c>
      <c r="I63" s="18" t="s">
        <v>29</v>
      </c>
      <c r="J63" s="18" t="s">
        <v>29</v>
      </c>
      <c r="K63" s="18" t="s">
        <v>29</v>
      </c>
      <c r="L63" s="18" t="s">
        <v>29</v>
      </c>
      <c r="M63" s="18" t="s">
        <v>29</v>
      </c>
    </row>
    <row r="64" spans="1:13">
      <c r="A64" s="17" t="s">
        <v>319</v>
      </c>
      <c r="B64" s="18" t="s">
        <v>29</v>
      </c>
      <c r="C64" s="18" t="s">
        <v>29</v>
      </c>
      <c r="D64" s="18" t="s">
        <v>29</v>
      </c>
      <c r="E64" s="18" t="s">
        <v>29</v>
      </c>
      <c r="F64" s="18" t="s">
        <v>29</v>
      </c>
      <c r="G64" s="18" t="s">
        <v>29</v>
      </c>
      <c r="H64" s="18" t="s">
        <v>29</v>
      </c>
      <c r="I64" s="18" t="s">
        <v>29</v>
      </c>
      <c r="J64" s="18" t="s">
        <v>29</v>
      </c>
      <c r="K64" s="18" t="s">
        <v>29</v>
      </c>
      <c r="L64" s="18" t="s">
        <v>29</v>
      </c>
      <c r="M64" s="18" t="s">
        <v>29</v>
      </c>
    </row>
    <row r="65" spans="1:13">
      <c r="A65" s="17" t="s">
        <v>320</v>
      </c>
      <c r="B65" s="18" t="s">
        <v>29</v>
      </c>
      <c r="C65" s="18" t="s">
        <v>29</v>
      </c>
      <c r="D65" s="18" t="s">
        <v>29</v>
      </c>
      <c r="E65" s="18" t="s">
        <v>29</v>
      </c>
      <c r="F65" s="18" t="s">
        <v>29</v>
      </c>
      <c r="G65" s="18" t="s">
        <v>29</v>
      </c>
      <c r="H65" s="18" t="s">
        <v>29</v>
      </c>
      <c r="I65" s="18" t="s">
        <v>29</v>
      </c>
      <c r="J65" s="18" t="s">
        <v>29</v>
      </c>
      <c r="K65" s="18" t="s">
        <v>29</v>
      </c>
      <c r="L65" s="18" t="s">
        <v>29</v>
      </c>
      <c r="M65" s="18" t="s">
        <v>29</v>
      </c>
    </row>
    <row r="66" spans="1:13">
      <c r="A66" s="17" t="s">
        <v>321</v>
      </c>
      <c r="B66" s="18" t="s">
        <v>29</v>
      </c>
      <c r="C66" s="18" t="s">
        <v>29</v>
      </c>
      <c r="D66" s="18" t="s">
        <v>29</v>
      </c>
      <c r="E66" s="18" t="s">
        <v>29</v>
      </c>
      <c r="F66" s="18" t="s">
        <v>29</v>
      </c>
      <c r="G66" s="18" t="s">
        <v>29</v>
      </c>
      <c r="H66" s="18" t="s">
        <v>29</v>
      </c>
      <c r="I66" s="4">
        <v>28385</v>
      </c>
      <c r="J66" s="4">
        <v>27140</v>
      </c>
      <c r="K66" s="4">
        <v>28751</v>
      </c>
      <c r="L66" s="4">
        <v>35214</v>
      </c>
      <c r="M66" s="4">
        <v>37695</v>
      </c>
    </row>
    <row r="67" spans="1:13">
      <c r="A67" s="17" t="s">
        <v>322</v>
      </c>
      <c r="B67" s="18" t="s">
        <v>29</v>
      </c>
      <c r="C67" s="18" t="s">
        <v>29</v>
      </c>
      <c r="D67" s="18" t="s">
        <v>29</v>
      </c>
      <c r="E67" s="18" t="s">
        <v>29</v>
      </c>
      <c r="F67" s="18" t="s">
        <v>29</v>
      </c>
      <c r="G67" s="18" t="s">
        <v>29</v>
      </c>
      <c r="H67" s="18" t="s">
        <v>29</v>
      </c>
      <c r="I67" s="4">
        <v>-1357</v>
      </c>
      <c r="J67" s="4">
        <v>-891</v>
      </c>
      <c r="K67" s="4">
        <v>-529</v>
      </c>
      <c r="L67" s="4">
        <v>-378</v>
      </c>
      <c r="M67" s="4">
        <v>-405</v>
      </c>
    </row>
    <row r="68" spans="1:13">
      <c r="A68" s="17" t="s">
        <v>323</v>
      </c>
      <c r="B68" s="18" t="s">
        <v>29</v>
      </c>
      <c r="C68" s="18" t="s">
        <v>29</v>
      </c>
      <c r="D68" s="18" t="s">
        <v>29</v>
      </c>
      <c r="E68" s="18" t="s">
        <v>29</v>
      </c>
      <c r="F68" s="18" t="s">
        <v>29</v>
      </c>
      <c r="G68" s="18" t="s">
        <v>29</v>
      </c>
      <c r="H68" s="18" t="s">
        <v>29</v>
      </c>
      <c r="I68" s="4">
        <v>-252</v>
      </c>
      <c r="J68" s="4">
        <v>-390</v>
      </c>
      <c r="K68" s="4">
        <v>781</v>
      </c>
      <c r="L68" s="4">
        <v>1565</v>
      </c>
      <c r="M68" s="4">
        <v>811</v>
      </c>
    </row>
    <row r="69" spans="1:13">
      <c r="A69" s="17" t="s">
        <v>203</v>
      </c>
      <c r="B69" s="4">
        <v>2077</v>
      </c>
      <c r="C69" s="4">
        <v>7084</v>
      </c>
      <c r="D69" s="4">
        <v>13136</v>
      </c>
      <c r="E69" s="4">
        <v>13165</v>
      </c>
      <c r="F69" s="4">
        <v>13195</v>
      </c>
      <c r="G69" s="4">
        <v>22707</v>
      </c>
      <c r="H69" s="4">
        <v>25337</v>
      </c>
      <c r="I69" s="4">
        <v>26776</v>
      </c>
      <c r="J69" s="4">
        <v>25859</v>
      </c>
      <c r="K69" s="4">
        <v>29003</v>
      </c>
      <c r="L69" s="4">
        <v>36401</v>
      </c>
      <c r="M69" s="4">
        <v>38101</v>
      </c>
    </row>
    <row r="70" spans="1:13">
      <c r="A70" s="17" t="s">
        <v>324</v>
      </c>
      <c r="B70" s="18" t="s">
        <v>29</v>
      </c>
      <c r="C70" s="18" t="s">
        <v>29</v>
      </c>
      <c r="D70" s="18" t="s">
        <v>29</v>
      </c>
      <c r="E70" s="18" t="s">
        <v>29</v>
      </c>
      <c r="F70" s="4">
        <v>1088</v>
      </c>
      <c r="G70" s="4">
        <v>2602</v>
      </c>
      <c r="H70" s="4">
        <v>4618</v>
      </c>
      <c r="I70" s="4">
        <v>1739</v>
      </c>
      <c r="J70" s="4">
        <v>761</v>
      </c>
      <c r="K70" s="4">
        <v>3695</v>
      </c>
      <c r="L70" s="4">
        <v>2504</v>
      </c>
      <c r="M70" s="4">
        <v>4591</v>
      </c>
    </row>
    <row r="71" spans="1:13">
      <c r="A71" s="17" t="s">
        <v>325</v>
      </c>
      <c r="B71" s="18" t="s">
        <v>29</v>
      </c>
      <c r="C71" s="18" t="s">
        <v>29</v>
      </c>
      <c r="D71" s="18" t="s">
        <v>29</v>
      </c>
      <c r="E71" s="18" t="s">
        <v>29</v>
      </c>
      <c r="F71" s="18" t="s">
        <v>29</v>
      </c>
      <c r="G71" s="4">
        <v>-69</v>
      </c>
      <c r="H71" s="4">
        <v>-70</v>
      </c>
      <c r="I71" s="18" t="s">
        <v>29</v>
      </c>
      <c r="J71" s="18" t="s">
        <v>29</v>
      </c>
      <c r="K71" s="18" t="s">
        <v>29</v>
      </c>
      <c r="L71" s="18" t="s">
        <v>29</v>
      </c>
      <c r="M71" s="18" t="s">
        <v>29</v>
      </c>
    </row>
    <row r="72" spans="1:13">
      <c r="A72" s="17" t="s">
        <v>326</v>
      </c>
      <c r="B72" s="4">
        <v>2077</v>
      </c>
      <c r="C72" s="4">
        <v>7084</v>
      </c>
      <c r="D72" s="4">
        <v>13136</v>
      </c>
      <c r="E72" s="4">
        <v>13165</v>
      </c>
      <c r="F72" s="4">
        <v>12107</v>
      </c>
      <c r="G72" s="4">
        <v>20036</v>
      </c>
      <c r="H72" s="4">
        <v>20649</v>
      </c>
      <c r="I72" s="4">
        <v>25037</v>
      </c>
      <c r="J72" s="4">
        <v>25098</v>
      </c>
      <c r="K72" s="4">
        <v>25308</v>
      </c>
      <c r="L72" s="4">
        <v>33897</v>
      </c>
      <c r="M72" s="4">
        <v>33510</v>
      </c>
    </row>
    <row r="73" spans="1:13">
      <c r="A73" s="17" t="s">
        <v>327</v>
      </c>
      <c r="B73" s="18" t="s">
        <v>29</v>
      </c>
      <c r="C73" s="18" t="s">
        <v>29</v>
      </c>
      <c r="D73" s="18" t="s">
        <v>29</v>
      </c>
      <c r="E73" s="18" t="s">
        <v>29</v>
      </c>
      <c r="F73" s="18" t="s">
        <v>29</v>
      </c>
      <c r="G73" s="18" t="s">
        <v>29</v>
      </c>
      <c r="H73" s="18" t="s">
        <v>29</v>
      </c>
      <c r="I73" s="18" t="s">
        <v>29</v>
      </c>
      <c r="J73" s="4">
        <v>2049</v>
      </c>
      <c r="K73" s="4">
        <v>1368</v>
      </c>
      <c r="L73" s="4">
        <v>1367</v>
      </c>
      <c r="M73" s="4">
        <v>185</v>
      </c>
    </row>
    <row r="74" spans="1:13">
      <c r="A74" s="17" t="s">
        <v>314</v>
      </c>
      <c r="B74" s="18" t="s">
        <v>29</v>
      </c>
      <c r="C74" s="18" t="s">
        <v>29</v>
      </c>
      <c r="D74" s="18" t="s">
        <v>29</v>
      </c>
      <c r="E74" s="18" t="s">
        <v>29</v>
      </c>
      <c r="F74" s="18" t="s">
        <v>29</v>
      </c>
      <c r="G74" s="18" t="s">
        <v>29</v>
      </c>
      <c r="H74" s="18" t="s">
        <v>29</v>
      </c>
      <c r="I74" s="18" t="s">
        <v>29</v>
      </c>
      <c r="J74" s="4">
        <v>4897</v>
      </c>
      <c r="K74" s="4">
        <v>4919</v>
      </c>
      <c r="L74" s="4">
        <v>4578</v>
      </c>
      <c r="M74" s="4">
        <v>4305</v>
      </c>
    </row>
    <row r="75" spans="1:13">
      <c r="A75" s="17" t="s">
        <v>328</v>
      </c>
      <c r="B75" s="4">
        <v>926</v>
      </c>
      <c r="C75" s="4">
        <v>2617</v>
      </c>
      <c r="D75" s="4">
        <v>3412</v>
      </c>
      <c r="E75" s="4">
        <v>4397</v>
      </c>
      <c r="F75" s="4">
        <v>3775</v>
      </c>
      <c r="G75" s="4">
        <v>2539</v>
      </c>
      <c r="H75" s="4">
        <v>1730</v>
      </c>
      <c r="I75" s="4">
        <v>3046</v>
      </c>
      <c r="J75" s="4">
        <v>1665</v>
      </c>
      <c r="K75" s="4">
        <v>2044</v>
      </c>
      <c r="L75" s="4">
        <v>3843</v>
      </c>
      <c r="M75" s="4">
        <v>2667</v>
      </c>
    </row>
    <row r="76" spans="1:13">
      <c r="A76" s="17" t="s">
        <v>329</v>
      </c>
      <c r="B76" s="4">
        <v>1236</v>
      </c>
      <c r="C76" s="4">
        <v>3479</v>
      </c>
      <c r="D76" s="4">
        <v>3702</v>
      </c>
      <c r="E76" s="4">
        <v>2972</v>
      </c>
      <c r="F76" s="4">
        <v>3278</v>
      </c>
      <c r="G76" s="4">
        <v>2841</v>
      </c>
      <c r="H76" s="4">
        <v>3538</v>
      </c>
      <c r="I76" s="4">
        <v>7860</v>
      </c>
      <c r="J76" s="4">
        <v>2646</v>
      </c>
      <c r="K76" s="4">
        <v>2916</v>
      </c>
      <c r="L76" s="4">
        <v>3614</v>
      </c>
      <c r="M76" s="4">
        <v>4886</v>
      </c>
    </row>
    <row r="77" spans="1:13">
      <c r="A77" s="24" t="s">
        <v>93</v>
      </c>
      <c r="B77" s="23">
        <v>17910</v>
      </c>
      <c r="C77" s="23">
        <v>39376</v>
      </c>
      <c r="D77" s="23">
        <v>59420</v>
      </c>
      <c r="E77" s="23">
        <v>60432</v>
      </c>
      <c r="F77" s="23">
        <v>62657</v>
      </c>
      <c r="G77" s="23">
        <v>89030</v>
      </c>
      <c r="H77" s="23">
        <v>101441</v>
      </c>
      <c r="I77" s="23">
        <v>137040</v>
      </c>
      <c r="J77" s="23">
        <v>132600</v>
      </c>
      <c r="K77" s="23">
        <v>149317</v>
      </c>
      <c r="L77" s="23">
        <v>182573</v>
      </c>
      <c r="M77" s="23">
        <v>191503</v>
      </c>
    </row>
    <row r="78" spans="1:13">
      <c r="A78" s="17" t="s">
        <v>330</v>
      </c>
      <c r="B78" s="18" t="s">
        <v>29</v>
      </c>
      <c r="C78" s="18" t="s">
        <v>29</v>
      </c>
      <c r="D78" s="18" t="s">
        <v>29</v>
      </c>
      <c r="E78" s="18" t="s">
        <v>29</v>
      </c>
      <c r="F78" s="4">
        <v>912</v>
      </c>
      <c r="G78" s="4">
        <v>897</v>
      </c>
      <c r="H78" s="4">
        <v>882</v>
      </c>
      <c r="I78" s="4">
        <v>866</v>
      </c>
      <c r="J78" s="4">
        <v>419</v>
      </c>
      <c r="K78" s="4">
        <v>155</v>
      </c>
      <c r="L78" s="18" t="s">
        <v>29</v>
      </c>
      <c r="M78" s="18" t="s">
        <v>29</v>
      </c>
    </row>
    <row r="79" spans="1:13">
      <c r="A79" s="17" t="s">
        <v>95</v>
      </c>
      <c r="B79" s="4">
        <v>16178</v>
      </c>
      <c r="C79" s="4">
        <v>17036</v>
      </c>
      <c r="D79" s="4">
        <v>19464</v>
      </c>
      <c r="E79" s="4">
        <v>21536</v>
      </c>
      <c r="F79" s="4">
        <v>21781</v>
      </c>
      <c r="G79" s="4">
        <v>23411</v>
      </c>
      <c r="H79" s="4">
        <v>25373</v>
      </c>
      <c r="I79" s="4">
        <v>26074</v>
      </c>
      <c r="J79" s="4">
        <v>25365</v>
      </c>
      <c r="K79" s="4">
        <v>25261</v>
      </c>
      <c r="L79" s="4">
        <v>25556</v>
      </c>
      <c r="M79" s="4">
        <v>28006</v>
      </c>
    </row>
    <row r="80" spans="1:13">
      <c r="A80" s="17" t="s">
        <v>331</v>
      </c>
      <c r="B80" s="4">
        <v>401</v>
      </c>
      <c r="C80" s="4">
        <v>231</v>
      </c>
      <c r="D80" s="4">
        <v>701</v>
      </c>
      <c r="E80" s="4">
        <v>1882</v>
      </c>
      <c r="F80" s="4">
        <v>2459</v>
      </c>
      <c r="G80" s="4">
        <v>1749</v>
      </c>
      <c r="H80" s="4">
        <v>2164</v>
      </c>
      <c r="I80" s="4">
        <v>1728</v>
      </c>
      <c r="J80" s="18" t="s">
        <v>29</v>
      </c>
      <c r="K80" s="18" t="s">
        <v>29</v>
      </c>
      <c r="L80" s="18" t="s">
        <v>29</v>
      </c>
      <c r="M80" s="18" t="s">
        <v>29</v>
      </c>
    </row>
    <row r="81" spans="1:13">
      <c r="A81" s="17" t="s">
        <v>332</v>
      </c>
      <c r="B81" s="4">
        <v>203</v>
      </c>
      <c r="C81" s="4">
        <v>104</v>
      </c>
      <c r="D81" s="4">
        <v>93</v>
      </c>
      <c r="E81" s="4">
        <v>67</v>
      </c>
      <c r="F81" s="4">
        <v>26</v>
      </c>
      <c r="G81" s="4">
        <v>8</v>
      </c>
      <c r="H81" s="18" t="s">
        <v>29</v>
      </c>
      <c r="I81" s="18" t="s">
        <v>29</v>
      </c>
      <c r="J81" s="18" t="s">
        <v>29</v>
      </c>
      <c r="K81" s="18" t="s">
        <v>29</v>
      </c>
      <c r="L81" s="18" t="s">
        <v>29</v>
      </c>
      <c r="M81" s="18" t="s">
        <v>29</v>
      </c>
    </row>
    <row r="82" spans="1:13">
      <c r="A82" s="17" t="s">
        <v>333</v>
      </c>
      <c r="B82" s="4">
        <v>127</v>
      </c>
      <c r="C82" s="4">
        <v>8</v>
      </c>
      <c r="D82" s="4">
        <v>93</v>
      </c>
      <c r="E82" s="4">
        <v>4</v>
      </c>
      <c r="F82" s="4">
        <v>-423</v>
      </c>
      <c r="G82" s="4">
        <v>-266</v>
      </c>
      <c r="H82" s="4">
        <v>-259</v>
      </c>
      <c r="I82" s="4">
        <v>106</v>
      </c>
      <c r="J82" s="4">
        <v>-123</v>
      </c>
      <c r="K82" s="4">
        <v>54</v>
      </c>
      <c r="L82" s="4">
        <v>731</v>
      </c>
      <c r="M82" s="4">
        <v>211</v>
      </c>
    </row>
    <row r="83" spans="1:13">
      <c r="A83" s="17" t="s">
        <v>334</v>
      </c>
      <c r="B83" s="4">
        <v>-36</v>
      </c>
      <c r="C83" s="4">
        <v>-32</v>
      </c>
      <c r="D83" s="4">
        <v>-32</v>
      </c>
      <c r="E83" s="4">
        <v>-14</v>
      </c>
      <c r="F83" s="4">
        <v>-47</v>
      </c>
      <c r="G83" s="4">
        <v>-40</v>
      </c>
      <c r="H83" s="4">
        <v>-40</v>
      </c>
      <c r="I83" s="18" t="s">
        <v>29</v>
      </c>
      <c r="J83" s="18" t="s">
        <v>29</v>
      </c>
      <c r="K83" s="18" t="s">
        <v>29</v>
      </c>
      <c r="L83" s="18" t="s">
        <v>29</v>
      </c>
      <c r="M83" s="18" t="s">
        <v>29</v>
      </c>
    </row>
    <row r="84" spans="1:13">
      <c r="A84" s="17" t="s">
        <v>335</v>
      </c>
      <c r="B84" s="4">
        <v>-362</v>
      </c>
      <c r="C84" s="4">
        <v>-950</v>
      </c>
      <c r="D84" s="4">
        <v>-1122</v>
      </c>
      <c r="E84" s="4">
        <v>-602</v>
      </c>
      <c r="F84" s="4">
        <v>-1004</v>
      </c>
      <c r="G84" s="4">
        <v>-876</v>
      </c>
      <c r="H84" s="4">
        <v>-1240</v>
      </c>
      <c r="I84" s="4">
        <v>-963</v>
      </c>
      <c r="J84" s="4">
        <v>-818</v>
      </c>
      <c r="K84" s="4">
        <v>-1382</v>
      </c>
      <c r="L84" s="4">
        <v>-1565</v>
      </c>
      <c r="M84" s="4">
        <v>-1114</v>
      </c>
    </row>
    <row r="85" spans="1:13">
      <c r="A85" s="17" t="s">
        <v>336</v>
      </c>
      <c r="B85" s="18" t="s">
        <v>29</v>
      </c>
      <c r="C85" s="18" t="s">
        <v>29</v>
      </c>
      <c r="D85" s="18" t="s">
        <v>29</v>
      </c>
      <c r="E85" s="18" t="s">
        <v>29</v>
      </c>
      <c r="F85" s="18" t="s">
        <v>29</v>
      </c>
      <c r="G85" s="18" t="s">
        <v>29</v>
      </c>
      <c r="H85" s="18" t="s">
        <v>29</v>
      </c>
      <c r="I85" s="18" t="s">
        <v>29</v>
      </c>
      <c r="J85" s="18" t="s">
        <v>29</v>
      </c>
      <c r="K85" s="18" t="s">
        <v>29</v>
      </c>
      <c r="L85" s="18" t="s">
        <v>29</v>
      </c>
      <c r="M85" s="18" t="s">
        <v>29</v>
      </c>
    </row>
    <row r="86" spans="1:13">
      <c r="A86" s="17" t="s">
        <v>337</v>
      </c>
      <c r="B86" s="18" t="s">
        <v>29</v>
      </c>
      <c r="C86" s="4">
        <v>-142</v>
      </c>
      <c r="D86" s="4">
        <v>-132</v>
      </c>
      <c r="E86" s="4">
        <v>-94</v>
      </c>
      <c r="F86" s="4">
        <v>-345</v>
      </c>
      <c r="G86" s="4">
        <v>-515</v>
      </c>
      <c r="H86" s="4">
        <v>-519</v>
      </c>
      <c r="I86" s="4">
        <v>-9</v>
      </c>
      <c r="J86" s="18" t="s">
        <v>29</v>
      </c>
      <c r="K86" s="18" t="s">
        <v>29</v>
      </c>
      <c r="L86" s="18" t="s">
        <v>29</v>
      </c>
      <c r="M86" s="18" t="s">
        <v>29</v>
      </c>
    </row>
    <row r="87" spans="1:13">
      <c r="A87" s="17" t="s">
        <v>338</v>
      </c>
      <c r="B87" s="18" t="s">
        <v>29</v>
      </c>
      <c r="C87" s="18" t="s">
        <v>29</v>
      </c>
      <c r="D87" s="18" t="s">
        <v>29</v>
      </c>
      <c r="E87" s="18" t="s">
        <v>29</v>
      </c>
      <c r="F87" s="18" t="s">
        <v>29</v>
      </c>
      <c r="G87" s="18" t="s">
        <v>29</v>
      </c>
      <c r="H87" s="18" t="s">
        <v>29</v>
      </c>
      <c r="I87" s="18" t="s">
        <v>29</v>
      </c>
      <c r="J87" s="4">
        <v>-33</v>
      </c>
      <c r="K87" s="4">
        <v>48</v>
      </c>
      <c r="L87" s="4">
        <v>83</v>
      </c>
      <c r="M87" s="4">
        <v>23</v>
      </c>
    </row>
    <row r="88" spans="1:13">
      <c r="A88" s="17" t="s">
        <v>98</v>
      </c>
      <c r="B88" s="4">
        <v>333</v>
      </c>
      <c r="C88" s="4">
        <v>-781</v>
      </c>
      <c r="D88" s="4">
        <v>-399</v>
      </c>
      <c r="E88" s="4">
        <v>1243</v>
      </c>
      <c r="F88" s="4">
        <v>666</v>
      </c>
      <c r="G88" s="4">
        <v>60</v>
      </c>
      <c r="H88" s="4">
        <v>106</v>
      </c>
      <c r="I88" s="4">
        <v>862</v>
      </c>
      <c r="J88" s="4">
        <v>-974</v>
      </c>
      <c r="K88" s="4">
        <v>-1280</v>
      </c>
      <c r="L88" s="4">
        <v>-751</v>
      </c>
      <c r="M88" s="4">
        <v>-880</v>
      </c>
    </row>
    <row r="89" spans="1:13">
      <c r="A89" s="17" t="s">
        <v>339</v>
      </c>
      <c r="B89" s="4">
        <v>32919</v>
      </c>
      <c r="C89" s="4">
        <v>29656</v>
      </c>
      <c r="D89" s="4">
        <v>32138</v>
      </c>
      <c r="E89" s="4">
        <v>35477</v>
      </c>
      <c r="F89" s="4">
        <v>33418</v>
      </c>
      <c r="G89" s="4">
        <v>37614</v>
      </c>
      <c r="H89" s="4">
        <v>40747</v>
      </c>
      <c r="I89" s="4">
        <v>42083</v>
      </c>
      <c r="J89" s="4">
        <v>50172</v>
      </c>
      <c r="K89" s="4">
        <v>53523</v>
      </c>
      <c r="L89" s="4">
        <v>56233</v>
      </c>
      <c r="M89" s="4">
        <v>68265</v>
      </c>
    </row>
    <row r="90" spans="1:13">
      <c r="A90" s="22" t="s">
        <v>340</v>
      </c>
      <c r="B90" s="23">
        <v>49430</v>
      </c>
      <c r="C90" s="23">
        <v>45911</v>
      </c>
      <c r="D90" s="23">
        <v>51203</v>
      </c>
      <c r="E90" s="23">
        <v>58256</v>
      </c>
      <c r="F90" s="23">
        <v>55865</v>
      </c>
      <c r="G90" s="23">
        <v>61085</v>
      </c>
      <c r="H90" s="23">
        <v>66226</v>
      </c>
      <c r="I90" s="23">
        <v>69019</v>
      </c>
      <c r="J90" s="23">
        <v>74563</v>
      </c>
      <c r="K90" s="23">
        <v>77504</v>
      </c>
      <c r="L90" s="23">
        <v>81038</v>
      </c>
      <c r="M90" s="23">
        <v>95391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BG83"/>
  <sheetViews>
    <sheetView topLeftCell="A22" zoomScaleNormal="100" workbookViewId="0">
      <selection activeCell="B16" sqref="B16:M16"/>
    </sheetView>
  </sheetViews>
  <sheetFormatPr defaultColWidth="8.796875" defaultRowHeight="12.75"/>
  <cols>
    <col min="1" max="1" width="50" customWidth="1"/>
    <col min="2" max="178" width="12" customWidth="1"/>
  </cols>
  <sheetData>
    <row r="4" spans="1:59">
      <c r="A4" s="11" t="s">
        <v>0</v>
      </c>
    </row>
    <row r="5" spans="1:59" ht="20.65">
      <c r="A5" s="12" t="s">
        <v>276</v>
      </c>
    </row>
    <row r="7" spans="1:59">
      <c r="A7" s="13" t="s">
        <v>2</v>
      </c>
    </row>
    <row r="10" spans="1:59" ht="13.15">
      <c r="A10" s="14" t="s">
        <v>100</v>
      </c>
    </row>
    <row r="11" spans="1:59" ht="13.15">
      <c r="A11" s="15" t="s">
        <v>4</v>
      </c>
      <c r="B11" s="16" t="s">
        <v>277</v>
      </c>
      <c r="C11" s="16" t="s">
        <v>6</v>
      </c>
      <c r="D11" s="16" t="s">
        <v>278</v>
      </c>
      <c r="E11" s="16" t="s">
        <v>279</v>
      </c>
      <c r="F11" s="16" t="s">
        <v>280</v>
      </c>
      <c r="G11" s="16" t="s">
        <v>281</v>
      </c>
      <c r="H11" s="16" t="s">
        <v>11</v>
      </c>
      <c r="I11" s="16" t="s">
        <v>282</v>
      </c>
      <c r="J11" s="16" t="s">
        <v>283</v>
      </c>
      <c r="K11" s="16" t="s">
        <v>284</v>
      </c>
      <c r="L11" s="16" t="s">
        <v>285</v>
      </c>
      <c r="M11" s="16" t="s">
        <v>286</v>
      </c>
      <c r="N11" s="16"/>
      <c r="O11" s="15"/>
      <c r="P11" s="16"/>
      <c r="Q11" s="15"/>
      <c r="R11" s="16"/>
      <c r="S11" s="15"/>
      <c r="T11" s="16"/>
      <c r="U11" s="15"/>
      <c r="V11" s="16"/>
      <c r="W11" s="15"/>
      <c r="X11" s="16"/>
      <c r="Y11" s="15"/>
      <c r="Z11" s="16"/>
      <c r="AA11" s="15"/>
      <c r="AB11" s="16"/>
      <c r="AC11" s="15"/>
      <c r="AD11" s="16"/>
      <c r="AE11" s="15"/>
      <c r="AF11" s="16"/>
      <c r="AG11" s="15"/>
      <c r="AH11" s="16"/>
      <c r="AI11" s="15"/>
      <c r="AJ11" s="16"/>
      <c r="AK11" s="15"/>
      <c r="AL11" s="16"/>
      <c r="AM11" s="15"/>
      <c r="AN11" s="16"/>
      <c r="AO11" s="15"/>
      <c r="AP11" s="16"/>
      <c r="AQ11" s="15"/>
      <c r="AR11" s="16"/>
      <c r="AS11" s="15"/>
      <c r="AT11" s="16"/>
      <c r="AU11" s="15"/>
      <c r="AV11" s="16"/>
      <c r="AW11" s="15"/>
      <c r="AX11" s="16"/>
      <c r="AY11" s="15"/>
      <c r="AZ11" s="16"/>
      <c r="BA11" s="15"/>
      <c r="BB11" s="16"/>
      <c r="BC11" s="15"/>
      <c r="BD11" s="16"/>
      <c r="BE11" s="15"/>
      <c r="BF11" s="16"/>
      <c r="BG11" s="15"/>
    </row>
    <row r="12" spans="1:59" ht="13.15">
      <c r="A12" s="15" t="s">
        <v>17</v>
      </c>
      <c r="B12" s="16" t="s">
        <v>18</v>
      </c>
      <c r="C12" s="16" t="s">
        <v>18</v>
      </c>
      <c r="D12" s="16" t="s">
        <v>18</v>
      </c>
      <c r="E12" s="16" t="s">
        <v>18</v>
      </c>
      <c r="F12" s="16" t="s">
        <v>18</v>
      </c>
      <c r="G12" s="16" t="s">
        <v>18</v>
      </c>
      <c r="H12" s="16" t="s">
        <v>18</v>
      </c>
      <c r="I12" s="16" t="s">
        <v>18</v>
      </c>
      <c r="J12" s="16" t="s">
        <v>18</v>
      </c>
      <c r="K12" s="16" t="s">
        <v>18</v>
      </c>
      <c r="L12" s="16" t="s">
        <v>18</v>
      </c>
      <c r="M12" s="16" t="s">
        <v>18</v>
      </c>
      <c r="N12" s="16"/>
      <c r="O12" s="15"/>
      <c r="P12" s="16"/>
      <c r="Q12" s="15"/>
      <c r="R12" s="16"/>
      <c r="S12" s="15"/>
      <c r="T12" s="16"/>
      <c r="U12" s="15"/>
      <c r="V12" s="16"/>
      <c r="W12" s="15"/>
      <c r="X12" s="16"/>
      <c r="Y12" s="15"/>
      <c r="Z12" s="16"/>
      <c r="AA12" s="15"/>
      <c r="AB12" s="16"/>
      <c r="AC12" s="15"/>
      <c r="AD12" s="16"/>
      <c r="AE12" s="15"/>
      <c r="AF12" s="16"/>
      <c r="AG12" s="15"/>
      <c r="AH12" s="16"/>
      <c r="AI12" s="15"/>
      <c r="AJ12" s="16"/>
      <c r="AK12" s="15"/>
      <c r="AL12" s="16"/>
      <c r="AM12" s="15"/>
      <c r="AN12" s="16"/>
      <c r="AO12" s="15"/>
      <c r="AP12" s="16"/>
      <c r="AQ12" s="15"/>
      <c r="AR12" s="16"/>
      <c r="AS12" s="15"/>
      <c r="AT12" s="16"/>
      <c r="AU12" s="15"/>
      <c r="AV12" s="16"/>
      <c r="AW12" s="15"/>
      <c r="AX12" s="16"/>
      <c r="AY12" s="15"/>
      <c r="AZ12" s="16"/>
      <c r="BA12" s="15"/>
      <c r="BB12" s="16"/>
      <c r="BC12" s="15"/>
      <c r="BD12" s="16"/>
      <c r="BE12" s="15"/>
      <c r="BF12" s="16"/>
      <c r="BG12" s="15"/>
    </row>
    <row r="13" spans="1:59" ht="26.25">
      <c r="A13" s="15" t="s">
        <v>19</v>
      </c>
      <c r="B13" s="16" t="s">
        <v>20</v>
      </c>
      <c r="C13" s="16" t="s">
        <v>20</v>
      </c>
      <c r="D13" s="16" t="s">
        <v>20</v>
      </c>
      <c r="E13" s="16" t="s">
        <v>20</v>
      </c>
      <c r="F13" s="16" t="s">
        <v>20</v>
      </c>
      <c r="G13" s="16" t="s">
        <v>20</v>
      </c>
      <c r="H13" s="16" t="s">
        <v>20</v>
      </c>
      <c r="I13" s="16" t="s">
        <v>20</v>
      </c>
      <c r="J13" s="16" t="s">
        <v>20</v>
      </c>
      <c r="K13" s="16" t="s">
        <v>20</v>
      </c>
      <c r="L13" s="16" t="s">
        <v>20</v>
      </c>
      <c r="M13" s="16" t="s">
        <v>20</v>
      </c>
      <c r="N13" s="16"/>
      <c r="O13" s="15"/>
      <c r="P13" s="16"/>
      <c r="Q13" s="15"/>
      <c r="R13" s="16"/>
      <c r="S13" s="15"/>
      <c r="T13" s="16"/>
      <c r="U13" s="15"/>
      <c r="V13" s="16"/>
      <c r="W13" s="15"/>
      <c r="X13" s="16"/>
      <c r="Y13" s="15"/>
      <c r="Z13" s="16"/>
      <c r="AA13" s="15"/>
      <c r="AB13" s="16"/>
      <c r="AC13" s="15"/>
      <c r="AD13" s="16"/>
      <c r="AE13" s="15"/>
      <c r="AF13" s="16"/>
      <c r="AG13" s="15"/>
      <c r="AH13" s="16"/>
      <c r="AI13" s="15"/>
      <c r="AJ13" s="16"/>
      <c r="AK13" s="15"/>
      <c r="AL13" s="16"/>
      <c r="AM13" s="15"/>
      <c r="AN13" s="16"/>
      <c r="AO13" s="15"/>
      <c r="AP13" s="16"/>
      <c r="AQ13" s="15"/>
      <c r="AR13" s="16"/>
      <c r="AS13" s="15"/>
      <c r="AT13" s="16"/>
      <c r="AU13" s="15"/>
      <c r="AV13" s="16"/>
      <c r="AW13" s="15"/>
      <c r="AX13" s="16"/>
      <c r="AY13" s="15"/>
      <c r="AZ13" s="16"/>
      <c r="BA13" s="15"/>
      <c r="BB13" s="16"/>
      <c r="BC13" s="15"/>
      <c r="BD13" s="16"/>
      <c r="BE13" s="15"/>
      <c r="BF13" s="16"/>
      <c r="BG13" s="15"/>
    </row>
    <row r="14" spans="1:59" ht="13.15">
      <c r="A14" s="15" t="s">
        <v>23</v>
      </c>
      <c r="B14" s="16" t="s">
        <v>24</v>
      </c>
      <c r="C14" s="16" t="s">
        <v>24</v>
      </c>
      <c r="D14" s="16" t="s">
        <v>24</v>
      </c>
      <c r="E14" s="16" t="s">
        <v>24</v>
      </c>
      <c r="F14" s="16" t="s">
        <v>24</v>
      </c>
      <c r="G14" s="16" t="s">
        <v>24</v>
      </c>
      <c r="H14" s="16" t="s">
        <v>24</v>
      </c>
      <c r="I14" s="16" t="s">
        <v>24</v>
      </c>
      <c r="J14" s="16" t="s">
        <v>24</v>
      </c>
      <c r="K14" s="16" t="s">
        <v>24</v>
      </c>
      <c r="L14" s="16" t="s">
        <v>24</v>
      </c>
      <c r="M14" s="16" t="s">
        <v>24</v>
      </c>
      <c r="N14" s="16"/>
      <c r="O14" s="15"/>
      <c r="P14" s="16"/>
      <c r="Q14" s="15"/>
      <c r="R14" s="16"/>
      <c r="S14" s="15"/>
      <c r="T14" s="16"/>
      <c r="U14" s="15"/>
      <c r="V14" s="16"/>
      <c r="W14" s="15"/>
      <c r="X14" s="16"/>
      <c r="Y14" s="15"/>
      <c r="Z14" s="16"/>
      <c r="AA14" s="15"/>
      <c r="AB14" s="16"/>
      <c r="AC14" s="15"/>
      <c r="AD14" s="16"/>
      <c r="AE14" s="15"/>
      <c r="AF14" s="16"/>
      <c r="AG14" s="15"/>
      <c r="AH14" s="16"/>
      <c r="AI14" s="15"/>
      <c r="AJ14" s="16"/>
      <c r="AK14" s="15"/>
      <c r="AL14" s="16"/>
      <c r="AM14" s="15"/>
      <c r="AN14" s="16"/>
      <c r="AO14" s="15"/>
      <c r="AP14" s="16"/>
      <c r="AQ14" s="15"/>
      <c r="AR14" s="16"/>
      <c r="AS14" s="15"/>
      <c r="AT14" s="16"/>
      <c r="AU14" s="15"/>
      <c r="AV14" s="16"/>
      <c r="AW14" s="15"/>
      <c r="AX14" s="16"/>
      <c r="AY14" s="15"/>
      <c r="AZ14" s="16"/>
      <c r="BA14" s="15"/>
      <c r="BB14" s="16"/>
      <c r="BC14" s="15"/>
      <c r="BD14" s="16"/>
      <c r="BE14" s="15"/>
      <c r="BF14" s="16"/>
      <c r="BG14" s="15"/>
    </row>
    <row r="15" spans="1:59" ht="13.15">
      <c r="A15" s="15" t="s">
        <v>25</v>
      </c>
      <c r="B15" s="16" t="s">
        <v>287</v>
      </c>
      <c r="C15" s="16" t="s">
        <v>287</v>
      </c>
      <c r="D15" s="16" t="s">
        <v>287</v>
      </c>
      <c r="E15" s="16" t="s">
        <v>287</v>
      </c>
      <c r="F15" s="16" t="s">
        <v>287</v>
      </c>
      <c r="G15" s="16" t="s">
        <v>287</v>
      </c>
      <c r="H15" s="16" t="s">
        <v>287</v>
      </c>
      <c r="I15" s="16" t="s">
        <v>287</v>
      </c>
      <c r="J15" s="16" t="s">
        <v>287</v>
      </c>
      <c r="K15" s="16" t="s">
        <v>287</v>
      </c>
      <c r="L15" s="16" t="s">
        <v>287</v>
      </c>
      <c r="M15" s="16" t="s">
        <v>287</v>
      </c>
      <c r="N15" s="16"/>
      <c r="O15" s="15"/>
      <c r="P15" s="16"/>
      <c r="Q15" s="15"/>
      <c r="R15" s="16"/>
      <c r="S15" s="15"/>
      <c r="T15" s="16"/>
      <c r="U15" s="15"/>
      <c r="V15" s="16"/>
      <c r="W15" s="15"/>
      <c r="X15" s="16"/>
      <c r="Y15" s="15"/>
      <c r="Z15" s="16"/>
      <c r="AA15" s="15"/>
      <c r="AB15" s="16"/>
      <c r="AC15" s="15"/>
      <c r="AD15" s="16"/>
      <c r="AE15" s="15"/>
      <c r="AF15" s="16"/>
      <c r="AG15" s="15"/>
      <c r="AH15" s="16"/>
      <c r="AI15" s="15"/>
      <c r="AJ15" s="16"/>
      <c r="AK15" s="15"/>
      <c r="AL15" s="16"/>
      <c r="AM15" s="15"/>
      <c r="AN15" s="16"/>
      <c r="AO15" s="15"/>
      <c r="AP15" s="16"/>
      <c r="AQ15" s="15"/>
      <c r="AR15" s="16"/>
      <c r="AS15" s="15"/>
      <c r="AT15" s="16"/>
      <c r="AU15" s="15"/>
      <c r="AV15" s="16"/>
      <c r="AW15" s="15"/>
      <c r="AX15" s="16"/>
      <c r="AY15" s="15"/>
      <c r="AZ15" s="16"/>
      <c r="BA15" s="15"/>
      <c r="BB15" s="16"/>
      <c r="BC15" s="15"/>
      <c r="BD15" s="16"/>
      <c r="BE15" s="15"/>
      <c r="BF15" s="16"/>
      <c r="BG15" s="15"/>
    </row>
    <row r="16" spans="1:59">
      <c r="A16" s="17" t="s">
        <v>341</v>
      </c>
      <c r="B16" s="4">
        <v>43623</v>
      </c>
      <c r="C16" s="4">
        <v>53999</v>
      </c>
      <c r="D16" s="4">
        <v>53341</v>
      </c>
      <c r="E16" s="4">
        <v>52708</v>
      </c>
      <c r="F16" s="4">
        <v>55870</v>
      </c>
      <c r="G16" s="4">
        <v>55355</v>
      </c>
      <c r="H16" s="4">
        <v>59387</v>
      </c>
      <c r="I16" s="4">
        <v>62761</v>
      </c>
      <c r="J16" s="4">
        <v>70848</v>
      </c>
      <c r="K16" s="4">
        <v>71965</v>
      </c>
      <c r="L16" s="4">
        <v>77867</v>
      </c>
      <c r="M16" s="4">
        <v>79024</v>
      </c>
      <c r="N16" s="4"/>
      <c r="O16" s="17"/>
      <c r="P16" s="4"/>
      <c r="Q16" s="17"/>
      <c r="R16" s="4"/>
      <c r="S16" s="17"/>
      <c r="T16" s="4"/>
      <c r="U16" s="17"/>
      <c r="V16" s="4"/>
      <c r="W16" s="17"/>
      <c r="X16" s="4"/>
      <c r="Y16" s="17"/>
      <c r="Z16" s="4"/>
      <c r="AA16" s="17"/>
      <c r="AB16" s="4"/>
      <c r="AC16" s="17"/>
      <c r="AD16" s="4"/>
      <c r="AE16" s="17"/>
      <c r="AF16" s="4"/>
      <c r="AG16" s="17"/>
      <c r="AH16" s="4"/>
      <c r="AI16" s="17"/>
      <c r="AJ16" s="4"/>
      <c r="AK16" s="17"/>
      <c r="AL16" s="4"/>
      <c r="AM16" s="17"/>
      <c r="AN16" s="4"/>
      <c r="AO16" s="17"/>
      <c r="AP16" s="4"/>
      <c r="AQ16" s="17"/>
      <c r="AR16" s="4"/>
      <c r="AS16" s="17"/>
      <c r="AT16" s="4"/>
      <c r="AU16" s="17"/>
      <c r="AV16" s="4"/>
      <c r="AW16" s="17"/>
      <c r="AX16" s="4"/>
      <c r="AY16" s="17"/>
      <c r="AZ16" s="4"/>
      <c r="BA16" s="17"/>
      <c r="BB16" s="4"/>
      <c r="BC16" s="17"/>
      <c r="BD16" s="4"/>
      <c r="BE16" s="17"/>
      <c r="BF16" s="4"/>
      <c r="BG16" s="17"/>
    </row>
    <row r="17" spans="1:59">
      <c r="A17" s="17" t="s">
        <v>342</v>
      </c>
      <c r="B17" s="4">
        <v>15132</v>
      </c>
      <c r="C17" s="4">
        <v>20242</v>
      </c>
      <c r="D17" s="4">
        <v>20190</v>
      </c>
      <c r="E17" s="4">
        <v>21187</v>
      </c>
      <c r="F17" s="4">
        <v>20261</v>
      </c>
      <c r="G17" s="4">
        <v>20676</v>
      </c>
      <c r="H17" s="4">
        <v>23196</v>
      </c>
      <c r="I17" s="4">
        <v>23692</v>
      </c>
      <c r="J17" s="4">
        <v>27111</v>
      </c>
      <c r="K17" s="4">
        <v>29825</v>
      </c>
      <c r="L17" s="4">
        <v>34255</v>
      </c>
      <c r="M17" s="4">
        <v>35209</v>
      </c>
      <c r="N17" s="4"/>
      <c r="O17" s="17"/>
      <c r="P17" s="4"/>
      <c r="Q17" s="17"/>
      <c r="R17" s="4"/>
      <c r="S17" s="17"/>
      <c r="T17" s="4"/>
      <c r="U17" s="17"/>
      <c r="V17" s="4"/>
      <c r="W17" s="17"/>
      <c r="X17" s="4"/>
      <c r="Y17" s="17"/>
      <c r="Z17" s="4"/>
      <c r="AA17" s="17"/>
      <c r="AB17" s="4"/>
      <c r="AC17" s="17"/>
      <c r="AD17" s="4"/>
      <c r="AE17" s="17"/>
      <c r="AF17" s="4"/>
      <c r="AG17" s="17"/>
      <c r="AH17" s="4"/>
      <c r="AI17" s="17"/>
      <c r="AJ17" s="4"/>
      <c r="AK17" s="17"/>
      <c r="AL17" s="4"/>
      <c r="AM17" s="17"/>
      <c r="AN17" s="4"/>
      <c r="AO17" s="17"/>
      <c r="AP17" s="4"/>
      <c r="AQ17" s="17"/>
      <c r="AR17" s="4"/>
      <c r="AS17" s="17"/>
      <c r="AT17" s="4"/>
      <c r="AU17" s="17"/>
      <c r="AV17" s="4"/>
      <c r="AW17" s="17"/>
      <c r="AX17" s="4"/>
      <c r="AY17" s="17"/>
      <c r="AZ17" s="4"/>
      <c r="BA17" s="17"/>
      <c r="BB17" s="4"/>
      <c r="BC17" s="17"/>
      <c r="BD17" s="4"/>
      <c r="BE17" s="17"/>
      <c r="BF17" s="18"/>
      <c r="BG17" s="17"/>
    </row>
    <row r="18" spans="1:59">
      <c r="A18" s="17" t="s">
        <v>225</v>
      </c>
      <c r="B18" s="4">
        <v>28491</v>
      </c>
      <c r="C18" s="4">
        <v>33757</v>
      </c>
      <c r="D18" s="4">
        <v>33151</v>
      </c>
      <c r="E18" s="4">
        <v>31521</v>
      </c>
      <c r="F18" s="4">
        <v>35609</v>
      </c>
      <c r="G18" s="4">
        <v>34679</v>
      </c>
      <c r="H18" s="4">
        <v>36191</v>
      </c>
      <c r="I18" s="4">
        <v>39069</v>
      </c>
      <c r="J18" s="4">
        <v>43737</v>
      </c>
      <c r="K18" s="4">
        <v>42140</v>
      </c>
      <c r="L18" s="4">
        <v>43612</v>
      </c>
      <c r="M18" s="4">
        <v>43815</v>
      </c>
      <c r="N18" s="4"/>
      <c r="O18" s="17"/>
      <c r="P18" s="4"/>
      <c r="Q18" s="17"/>
      <c r="R18" s="4"/>
      <c r="S18" s="17"/>
      <c r="T18" s="18"/>
      <c r="U18" s="17"/>
      <c r="V18" s="18"/>
      <c r="W18" s="17"/>
      <c r="X18" s="18"/>
      <c r="Y18" s="17"/>
      <c r="Z18" s="18"/>
      <c r="AA18" s="17"/>
      <c r="AB18" s="18"/>
      <c r="AC18" s="17"/>
      <c r="AD18" s="18"/>
      <c r="AE18" s="17"/>
      <c r="AF18" s="18"/>
      <c r="AG18" s="17"/>
      <c r="AH18" s="18"/>
      <c r="AI18" s="17"/>
      <c r="AJ18" s="18"/>
      <c r="AK18" s="17"/>
      <c r="AL18" s="18"/>
      <c r="AM18" s="17"/>
      <c r="AN18" s="18"/>
      <c r="AO18" s="17"/>
      <c r="AP18" s="18"/>
      <c r="AQ18" s="17"/>
      <c r="AR18" s="18"/>
      <c r="AS18" s="17"/>
      <c r="AT18" s="18"/>
      <c r="AU18" s="17"/>
      <c r="AV18" s="18"/>
      <c r="AW18" s="17"/>
      <c r="AX18" s="18"/>
      <c r="AY18" s="17"/>
      <c r="AZ18" s="18"/>
      <c r="BA18" s="17"/>
      <c r="BB18" s="18"/>
      <c r="BC18" s="17"/>
      <c r="BD18" s="18"/>
      <c r="BE18" s="17"/>
      <c r="BF18" s="18"/>
      <c r="BG18" s="17"/>
    </row>
    <row r="19" spans="1:59">
      <c r="A19" s="17" t="s">
        <v>343</v>
      </c>
      <c r="B19" s="4">
        <v>6576</v>
      </c>
      <c r="C19" s="4">
        <v>8350</v>
      </c>
      <c r="D19" s="4">
        <v>10148</v>
      </c>
      <c r="E19" s="4">
        <v>10611</v>
      </c>
      <c r="F19" s="4">
        <v>11537</v>
      </c>
      <c r="G19" s="4">
        <v>12128</v>
      </c>
      <c r="H19" s="4">
        <v>12740</v>
      </c>
      <c r="I19" s="4">
        <v>13098</v>
      </c>
      <c r="J19" s="4">
        <v>13543</v>
      </c>
      <c r="K19" s="4">
        <v>13362</v>
      </c>
      <c r="L19" s="4">
        <v>13556</v>
      </c>
      <c r="M19" s="4">
        <v>15190</v>
      </c>
      <c r="N19" s="4"/>
      <c r="O19" s="17"/>
      <c r="P19" s="4"/>
      <c r="Q19" s="17"/>
      <c r="R19" s="4"/>
      <c r="S19" s="17"/>
      <c r="T19" s="4"/>
      <c r="U19" s="17"/>
      <c r="V19" s="4"/>
      <c r="W19" s="17"/>
      <c r="X19" s="4"/>
      <c r="Y19" s="17"/>
      <c r="Z19" s="4"/>
      <c r="AA19" s="17"/>
      <c r="AB19" s="4"/>
      <c r="AC19" s="17"/>
      <c r="AD19" s="4"/>
      <c r="AE19" s="17"/>
      <c r="AF19" s="4"/>
      <c r="AG19" s="17"/>
      <c r="AH19" s="4"/>
      <c r="AI19" s="17"/>
      <c r="AJ19" s="4"/>
      <c r="AK19" s="17"/>
      <c r="AL19" s="4"/>
      <c r="AM19" s="17"/>
      <c r="AN19" s="4"/>
      <c r="AO19" s="17"/>
      <c r="AP19" s="4"/>
      <c r="AQ19" s="17"/>
      <c r="AR19" s="4"/>
      <c r="AS19" s="17"/>
      <c r="AT19" s="4"/>
      <c r="AU19" s="17"/>
      <c r="AV19" s="4"/>
      <c r="AW19" s="17"/>
      <c r="AX19" s="4"/>
      <c r="AY19" s="17"/>
      <c r="AZ19" s="4"/>
      <c r="BA19" s="17"/>
      <c r="BB19" s="4"/>
      <c r="BC19" s="17"/>
      <c r="BD19" s="4"/>
      <c r="BE19" s="17"/>
      <c r="BF19" s="18"/>
      <c r="BG19" s="17"/>
    </row>
    <row r="20" spans="1:59">
      <c r="A20" s="17" t="s">
        <v>344</v>
      </c>
      <c r="B20" s="4">
        <v>6309</v>
      </c>
      <c r="C20" s="4">
        <v>7670</v>
      </c>
      <c r="D20" s="4">
        <v>8057</v>
      </c>
      <c r="E20" s="4">
        <v>8088</v>
      </c>
      <c r="F20" s="4">
        <v>8136</v>
      </c>
      <c r="G20" s="4">
        <v>7930</v>
      </c>
      <c r="H20" s="4">
        <v>8397</v>
      </c>
      <c r="I20" s="4">
        <v>7474</v>
      </c>
      <c r="J20" s="4">
        <v>6750</v>
      </c>
      <c r="K20" s="4">
        <v>6150</v>
      </c>
      <c r="L20" s="4">
        <v>6180</v>
      </c>
      <c r="M20" s="4">
        <v>6543</v>
      </c>
      <c r="N20" s="4"/>
      <c r="O20" s="17"/>
      <c r="P20" s="4"/>
      <c r="Q20" s="17"/>
      <c r="R20" s="4"/>
      <c r="S20" s="17"/>
      <c r="T20" s="4"/>
      <c r="U20" s="17"/>
      <c r="V20" s="4"/>
      <c r="W20" s="17"/>
      <c r="X20" s="4"/>
      <c r="Y20" s="17"/>
      <c r="Z20" s="4"/>
      <c r="AA20" s="17"/>
      <c r="AB20" s="4"/>
      <c r="AC20" s="17"/>
      <c r="AD20" s="4"/>
      <c r="AE20" s="17"/>
      <c r="AF20" s="4"/>
      <c r="AG20" s="17"/>
      <c r="AH20" s="4"/>
      <c r="AI20" s="17"/>
      <c r="AJ20" s="4"/>
      <c r="AK20" s="17"/>
      <c r="AL20" s="4"/>
      <c r="AM20" s="17"/>
      <c r="AN20" s="4"/>
      <c r="AO20" s="17"/>
      <c r="AP20" s="4"/>
      <c r="AQ20" s="17"/>
      <c r="AR20" s="4"/>
      <c r="AS20" s="17"/>
      <c r="AT20" s="4"/>
      <c r="AU20" s="17"/>
      <c r="AV20" s="4"/>
      <c r="AW20" s="17"/>
      <c r="AX20" s="4"/>
      <c r="AY20" s="17"/>
      <c r="AZ20" s="4"/>
      <c r="BA20" s="17"/>
      <c r="BB20" s="4"/>
      <c r="BC20" s="17"/>
      <c r="BD20" s="4"/>
      <c r="BE20" s="17"/>
      <c r="BF20" s="18"/>
      <c r="BG20" s="17"/>
    </row>
    <row r="21" spans="1:59">
      <c r="A21" s="17" t="s">
        <v>345</v>
      </c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  <c r="N21" s="18"/>
      <c r="O21" s="17"/>
      <c r="P21" s="4"/>
      <c r="Q21" s="17"/>
      <c r="R21" s="18"/>
      <c r="S21" s="17"/>
      <c r="T21" s="18"/>
      <c r="U21" s="17"/>
      <c r="V21" s="18"/>
      <c r="W21" s="17"/>
      <c r="X21" s="18"/>
      <c r="Y21" s="17"/>
      <c r="Z21" s="18"/>
      <c r="AA21" s="17"/>
      <c r="AB21" s="18"/>
      <c r="AC21" s="17"/>
      <c r="AD21" s="18"/>
      <c r="AE21" s="17"/>
      <c r="AF21" s="18"/>
      <c r="AG21" s="17"/>
      <c r="AH21" s="18"/>
      <c r="AI21" s="17"/>
      <c r="AJ21" s="18"/>
      <c r="AK21" s="17"/>
      <c r="AL21" s="18"/>
      <c r="AM21" s="17"/>
      <c r="AN21" s="18"/>
      <c r="AO21" s="17"/>
      <c r="AP21" s="18"/>
      <c r="AQ21" s="17"/>
      <c r="AR21" s="18"/>
      <c r="AS21" s="17"/>
      <c r="AT21" s="18"/>
      <c r="AU21" s="17"/>
      <c r="AV21" s="18"/>
      <c r="AW21" s="17"/>
      <c r="AX21" s="18"/>
      <c r="AY21" s="17"/>
      <c r="AZ21" s="18"/>
      <c r="BA21" s="17"/>
      <c r="BB21" s="18"/>
      <c r="BC21" s="17"/>
      <c r="BD21" s="18"/>
      <c r="BE21" s="17"/>
      <c r="BF21" s="18"/>
      <c r="BG21" s="17"/>
    </row>
    <row r="22" spans="1:59">
      <c r="A22" s="17" t="s">
        <v>346</v>
      </c>
      <c r="B22" s="18" t="s">
        <v>29</v>
      </c>
      <c r="C22" s="18" t="s">
        <v>29</v>
      </c>
      <c r="D22" s="18" t="s">
        <v>29</v>
      </c>
      <c r="E22" s="18" t="s">
        <v>29</v>
      </c>
      <c r="F22" s="18" t="s">
        <v>29</v>
      </c>
      <c r="G22" s="18" t="s">
        <v>29</v>
      </c>
      <c r="H22" s="18" t="s">
        <v>29</v>
      </c>
      <c r="I22" s="18" t="s">
        <v>29</v>
      </c>
      <c r="J22" s="18" t="s">
        <v>29</v>
      </c>
      <c r="K22" s="18" t="s">
        <v>29</v>
      </c>
      <c r="L22" s="18" t="s">
        <v>29</v>
      </c>
      <c r="M22" s="18" t="s">
        <v>29</v>
      </c>
      <c r="N22" s="18"/>
      <c r="O22" s="17"/>
      <c r="P22" s="18"/>
      <c r="Q22" s="17"/>
      <c r="R22" s="18"/>
      <c r="S22" s="17"/>
      <c r="T22" s="4"/>
      <c r="U22" s="17"/>
      <c r="V22" s="4"/>
      <c r="W22" s="17"/>
      <c r="X22" s="4"/>
      <c r="Y22" s="17"/>
      <c r="Z22" s="4"/>
      <c r="AA22" s="17"/>
      <c r="AB22" s="18"/>
      <c r="AC22" s="17"/>
      <c r="AD22" s="18"/>
      <c r="AE22" s="17"/>
      <c r="AF22" s="18"/>
      <c r="AG22" s="17"/>
      <c r="AH22" s="18"/>
      <c r="AI22" s="17"/>
      <c r="AJ22" s="18"/>
      <c r="AK22" s="17"/>
      <c r="AL22" s="18"/>
      <c r="AM22" s="17"/>
      <c r="AN22" s="18"/>
      <c r="AO22" s="17"/>
      <c r="AP22" s="18"/>
      <c r="AQ22" s="17"/>
      <c r="AR22" s="18"/>
      <c r="AS22" s="17"/>
      <c r="AT22" s="18"/>
      <c r="AU22" s="17"/>
      <c r="AV22" s="18"/>
      <c r="AW22" s="17"/>
      <c r="AX22" s="18"/>
      <c r="AY22" s="17"/>
      <c r="AZ22" s="18"/>
      <c r="BA22" s="17"/>
      <c r="BB22" s="18"/>
      <c r="BC22" s="17"/>
      <c r="BD22" s="18"/>
      <c r="BE22" s="17"/>
      <c r="BF22" s="18"/>
      <c r="BG22" s="17"/>
    </row>
    <row r="23" spans="1:59">
      <c r="A23" s="17" t="s">
        <v>347</v>
      </c>
      <c r="B23" s="18" t="s">
        <v>29</v>
      </c>
      <c r="C23" s="18" t="s">
        <v>29</v>
      </c>
      <c r="D23" s="18" t="s">
        <v>29</v>
      </c>
      <c r="E23" s="4">
        <v>240</v>
      </c>
      <c r="F23" s="4">
        <v>295</v>
      </c>
      <c r="G23" s="4">
        <v>354</v>
      </c>
      <c r="H23" s="4">
        <v>1886</v>
      </c>
      <c r="I23" s="4">
        <v>384</v>
      </c>
      <c r="J23" s="4">
        <v>-72</v>
      </c>
      <c r="K23" s="4">
        <v>393</v>
      </c>
      <c r="L23" s="4">
        <v>198</v>
      </c>
      <c r="M23" s="4">
        <v>2626</v>
      </c>
      <c r="N23" s="18"/>
      <c r="O23" s="17"/>
      <c r="P23" s="18"/>
      <c r="Q23" s="17"/>
      <c r="R23" s="18"/>
      <c r="S23" s="17"/>
      <c r="T23" s="18"/>
      <c r="U23" s="17"/>
      <c r="V23" s="18"/>
      <c r="W23" s="17"/>
      <c r="X23" s="18"/>
      <c r="Y23" s="17"/>
      <c r="Z23" s="18"/>
      <c r="AA23" s="17"/>
      <c r="AB23" s="18"/>
      <c r="AC23" s="17"/>
      <c r="AD23" s="18"/>
      <c r="AE23" s="17"/>
      <c r="AF23" s="18"/>
      <c r="AG23" s="17"/>
      <c r="AH23" s="18"/>
      <c r="AI23" s="17"/>
      <c r="AJ23" s="18"/>
      <c r="AK23" s="17"/>
      <c r="AL23" s="18"/>
      <c r="AM23" s="17"/>
      <c r="AN23" s="18"/>
      <c r="AO23" s="17"/>
      <c r="AP23" s="18"/>
      <c r="AQ23" s="17"/>
      <c r="AR23" s="18"/>
      <c r="AS23" s="17"/>
      <c r="AT23" s="18"/>
      <c r="AU23" s="17"/>
      <c r="AV23" s="18"/>
      <c r="AW23" s="17"/>
      <c r="AX23" s="18"/>
      <c r="AY23" s="17"/>
      <c r="AZ23" s="18"/>
      <c r="BA23" s="17"/>
      <c r="BB23" s="18"/>
      <c r="BC23" s="17"/>
      <c r="BD23" s="18"/>
      <c r="BE23" s="17"/>
      <c r="BF23" s="18"/>
      <c r="BG23" s="17"/>
    </row>
    <row r="24" spans="1:59">
      <c r="A24" s="17" t="s">
        <v>348</v>
      </c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  <c r="N24" s="4"/>
      <c r="O24" s="17"/>
      <c r="P24" s="4"/>
      <c r="Q24" s="17"/>
      <c r="R24" s="4"/>
      <c r="S24" s="17"/>
      <c r="T24" s="18"/>
      <c r="U24" s="17"/>
      <c r="V24" s="18"/>
      <c r="W24" s="17"/>
      <c r="X24" s="18"/>
      <c r="Y24" s="17"/>
      <c r="Z24" s="18"/>
      <c r="AA24" s="17"/>
      <c r="AB24" s="18"/>
      <c r="AC24" s="17"/>
      <c r="AD24" s="18"/>
      <c r="AE24" s="17"/>
      <c r="AF24" s="18"/>
      <c r="AG24" s="17"/>
      <c r="AH24" s="18"/>
      <c r="AI24" s="17"/>
      <c r="AJ24" s="18"/>
      <c r="AK24" s="17"/>
      <c r="AL24" s="18"/>
      <c r="AM24" s="17"/>
      <c r="AN24" s="18"/>
      <c r="AO24" s="17"/>
      <c r="AP24" s="18"/>
      <c r="AQ24" s="17"/>
      <c r="AR24" s="18"/>
      <c r="AS24" s="17"/>
      <c r="AT24" s="18"/>
      <c r="AU24" s="17"/>
      <c r="AV24" s="18"/>
      <c r="AW24" s="17"/>
      <c r="AX24" s="18"/>
      <c r="AY24" s="17"/>
      <c r="AZ24" s="18"/>
      <c r="BA24" s="17"/>
      <c r="BB24" s="18"/>
      <c r="BC24" s="17"/>
      <c r="BD24" s="18"/>
      <c r="BE24" s="17"/>
      <c r="BF24" s="18"/>
      <c r="BG24" s="17"/>
    </row>
    <row r="25" spans="1:59">
      <c r="A25" s="17" t="s">
        <v>349</v>
      </c>
      <c r="B25" s="4">
        <v>18</v>
      </c>
      <c r="C25" s="4">
        <v>260</v>
      </c>
      <c r="D25" s="4">
        <v>308</v>
      </c>
      <c r="E25" s="4">
        <v>291</v>
      </c>
      <c r="F25" s="4">
        <v>294</v>
      </c>
      <c r="G25" s="4">
        <v>265</v>
      </c>
      <c r="H25" s="4">
        <v>294</v>
      </c>
      <c r="I25" s="4">
        <v>177</v>
      </c>
      <c r="J25" s="4">
        <v>200</v>
      </c>
      <c r="K25" s="4">
        <v>200</v>
      </c>
      <c r="L25" s="18" t="s">
        <v>29</v>
      </c>
      <c r="M25" s="18" t="s">
        <v>29</v>
      </c>
      <c r="N25" s="18"/>
      <c r="O25" s="17"/>
      <c r="P25" s="18"/>
      <c r="Q25" s="17"/>
      <c r="R25" s="18"/>
      <c r="S25" s="17"/>
      <c r="T25" s="18"/>
      <c r="U25" s="17"/>
      <c r="V25" s="18"/>
      <c r="W25" s="17"/>
      <c r="X25" s="18"/>
      <c r="Y25" s="17"/>
      <c r="Z25" s="18"/>
      <c r="AA25" s="17"/>
      <c r="AB25" s="18"/>
      <c r="AC25" s="17"/>
      <c r="AD25" s="18"/>
      <c r="AE25" s="17"/>
      <c r="AF25" s="18"/>
      <c r="AG25" s="17"/>
      <c r="AH25" s="18"/>
      <c r="AI25" s="17"/>
      <c r="AJ25" s="18"/>
      <c r="AK25" s="17"/>
      <c r="AL25" s="18"/>
      <c r="AM25" s="17"/>
      <c r="AN25" s="18"/>
      <c r="AO25" s="17"/>
      <c r="AP25" s="18"/>
      <c r="AQ25" s="17"/>
      <c r="AR25" s="18"/>
      <c r="AS25" s="17"/>
      <c r="AT25" s="18"/>
      <c r="AU25" s="17"/>
      <c r="AV25" s="18"/>
      <c r="AW25" s="17"/>
      <c r="AX25" s="18"/>
      <c r="AY25" s="17"/>
      <c r="AZ25" s="18"/>
      <c r="BA25" s="17"/>
      <c r="BB25" s="18"/>
      <c r="BC25" s="17"/>
      <c r="BD25" s="18"/>
      <c r="BE25" s="17"/>
      <c r="BF25" s="18"/>
      <c r="BG25" s="17"/>
    </row>
    <row r="26" spans="1:59">
      <c r="A26" s="17" t="s">
        <v>350</v>
      </c>
      <c r="B26" s="18" t="s">
        <v>29</v>
      </c>
      <c r="C26" s="18" t="s">
        <v>29</v>
      </c>
      <c r="D26" s="18" t="s">
        <v>29</v>
      </c>
      <c r="E26" s="18" t="s">
        <v>29</v>
      </c>
      <c r="F26" s="18" t="s">
        <v>29</v>
      </c>
      <c r="G26" s="18" t="s">
        <v>29</v>
      </c>
      <c r="H26" s="18" t="s">
        <v>29</v>
      </c>
      <c r="I26" s="18" t="s">
        <v>29</v>
      </c>
      <c r="J26" s="18" t="s">
        <v>29</v>
      </c>
      <c r="K26" s="18" t="s">
        <v>29</v>
      </c>
      <c r="L26" s="18" t="s">
        <v>29</v>
      </c>
      <c r="M26" s="18" t="s">
        <v>29</v>
      </c>
      <c r="N26" s="18"/>
      <c r="O26" s="17"/>
      <c r="P26" s="4"/>
      <c r="Q26" s="17"/>
      <c r="R26" s="4"/>
      <c r="S26" s="17"/>
      <c r="T26" s="4"/>
      <c r="U26" s="17"/>
      <c r="V26" s="4"/>
      <c r="W26" s="17"/>
      <c r="X26" s="4"/>
      <c r="Y26" s="17"/>
      <c r="Z26" s="4"/>
      <c r="AA26" s="17"/>
      <c r="AB26" s="18"/>
      <c r="AC26" s="17"/>
      <c r="AD26" s="18"/>
      <c r="AE26" s="17"/>
      <c r="AF26" s="18"/>
      <c r="AG26" s="17"/>
      <c r="AH26" s="18"/>
      <c r="AI26" s="17"/>
      <c r="AJ26" s="18"/>
      <c r="AK26" s="17"/>
      <c r="AL26" s="18"/>
      <c r="AM26" s="17"/>
      <c r="AN26" s="18"/>
      <c r="AO26" s="17"/>
      <c r="AP26" s="18"/>
      <c r="AQ26" s="17"/>
      <c r="AR26" s="18"/>
      <c r="AS26" s="17"/>
      <c r="AT26" s="18"/>
      <c r="AU26" s="17"/>
      <c r="AV26" s="18"/>
      <c r="AW26" s="17"/>
      <c r="AX26" s="4"/>
      <c r="AY26" s="17"/>
      <c r="AZ26" s="18"/>
      <c r="BA26" s="17"/>
      <c r="BB26" s="18"/>
      <c r="BC26" s="17"/>
      <c r="BD26" s="18"/>
      <c r="BE26" s="17"/>
      <c r="BF26" s="18"/>
      <c r="BG26" s="17"/>
    </row>
    <row r="27" spans="1:59">
      <c r="A27" s="17" t="s">
        <v>351</v>
      </c>
      <c r="B27" s="4">
        <v>12903</v>
      </c>
      <c r="C27" s="4">
        <v>16280</v>
      </c>
      <c r="D27" s="4">
        <v>18513</v>
      </c>
      <c r="E27" s="4">
        <v>19230</v>
      </c>
      <c r="F27" s="4">
        <v>20262</v>
      </c>
      <c r="G27" s="4">
        <v>20677</v>
      </c>
      <c r="H27" s="4">
        <v>23317</v>
      </c>
      <c r="I27" s="4">
        <v>21133</v>
      </c>
      <c r="J27" s="4">
        <v>20421</v>
      </c>
      <c r="K27" s="4">
        <v>20105</v>
      </c>
      <c r="L27" s="4">
        <v>19934</v>
      </c>
      <c r="M27" s="4">
        <v>24359</v>
      </c>
      <c r="N27" s="4"/>
      <c r="O27" s="17"/>
      <c r="P27" s="4"/>
      <c r="Q27" s="17"/>
      <c r="R27" s="4"/>
      <c r="S27" s="17"/>
      <c r="T27" s="18"/>
      <c r="U27" s="17"/>
      <c r="V27" s="18"/>
      <c r="W27" s="17"/>
      <c r="X27" s="18"/>
      <c r="Y27" s="17"/>
      <c r="Z27" s="18"/>
      <c r="AA27" s="17"/>
      <c r="AB27" s="18"/>
      <c r="AC27" s="17"/>
      <c r="AD27" s="18"/>
      <c r="AE27" s="17"/>
      <c r="AF27" s="18"/>
      <c r="AG27" s="17"/>
      <c r="AH27" s="18"/>
      <c r="AI27" s="17"/>
      <c r="AJ27" s="18"/>
      <c r="AK27" s="17"/>
      <c r="AL27" s="18"/>
      <c r="AM27" s="17"/>
      <c r="AN27" s="18"/>
      <c r="AO27" s="17"/>
      <c r="AP27" s="18"/>
      <c r="AQ27" s="17"/>
      <c r="AR27" s="18"/>
      <c r="AS27" s="17"/>
      <c r="AT27" s="18"/>
      <c r="AU27" s="17"/>
      <c r="AV27" s="18"/>
      <c r="AW27" s="17"/>
      <c r="AX27" s="18"/>
      <c r="AY27" s="17"/>
      <c r="AZ27" s="18"/>
      <c r="BA27" s="17"/>
      <c r="BB27" s="18"/>
      <c r="BC27" s="17"/>
      <c r="BD27" s="18"/>
      <c r="BE27" s="17"/>
      <c r="BF27" s="4"/>
      <c r="BG27" s="17"/>
    </row>
    <row r="28" spans="1:59">
      <c r="A28" s="17" t="s">
        <v>352</v>
      </c>
      <c r="B28" s="18" t="s">
        <v>29</v>
      </c>
      <c r="C28" s="18" t="s">
        <v>29</v>
      </c>
      <c r="D28" s="18" t="s">
        <v>29</v>
      </c>
      <c r="E28" s="18" t="s">
        <v>29</v>
      </c>
      <c r="F28" s="18" t="s">
        <v>29</v>
      </c>
      <c r="G28" s="18" t="s">
        <v>29</v>
      </c>
      <c r="H28" s="18" t="s">
        <v>29</v>
      </c>
      <c r="I28" s="18" t="s">
        <v>29</v>
      </c>
      <c r="J28" s="18" t="s">
        <v>29</v>
      </c>
      <c r="K28" s="18" t="s">
        <v>29</v>
      </c>
      <c r="L28" s="18" t="s">
        <v>29</v>
      </c>
      <c r="M28" s="18" t="s">
        <v>29</v>
      </c>
      <c r="N28" s="18"/>
      <c r="O28" s="17"/>
      <c r="P28" s="18"/>
      <c r="Q28" s="17"/>
      <c r="R28" s="18"/>
      <c r="S28" s="17"/>
      <c r="T28" s="4"/>
      <c r="U28" s="17"/>
      <c r="V28" s="4"/>
      <c r="W28" s="17"/>
      <c r="X28" s="4"/>
      <c r="Y28" s="17"/>
      <c r="Z28" s="4"/>
      <c r="AA28" s="17"/>
      <c r="AB28" s="4"/>
      <c r="AC28" s="17"/>
      <c r="AD28" s="4"/>
      <c r="AE28" s="17"/>
      <c r="AF28" s="4"/>
      <c r="AG28" s="17"/>
      <c r="AH28" s="4"/>
      <c r="AI28" s="17"/>
      <c r="AJ28" s="4"/>
      <c r="AK28" s="17"/>
      <c r="AL28" s="4"/>
      <c r="AM28" s="17"/>
      <c r="AN28" s="4"/>
      <c r="AO28" s="17"/>
      <c r="AP28" s="4"/>
      <c r="AQ28" s="17"/>
      <c r="AR28" s="4"/>
      <c r="AS28" s="17"/>
      <c r="AT28" s="4"/>
      <c r="AU28" s="17"/>
      <c r="AV28" s="4"/>
      <c r="AW28" s="17"/>
      <c r="AX28" s="4"/>
      <c r="AY28" s="17"/>
      <c r="AZ28" s="4"/>
      <c r="BA28" s="17"/>
      <c r="BB28" s="4"/>
      <c r="BC28" s="17"/>
      <c r="BD28" s="4"/>
      <c r="BE28" s="17"/>
      <c r="BF28" s="18"/>
      <c r="BG28" s="17"/>
    </row>
    <row r="29" spans="1:59">
      <c r="A29" s="17" t="s">
        <v>353</v>
      </c>
      <c r="B29" s="4">
        <v>15588</v>
      </c>
      <c r="C29" s="4">
        <v>17477</v>
      </c>
      <c r="D29" s="4">
        <v>14638</v>
      </c>
      <c r="E29" s="4">
        <v>12291</v>
      </c>
      <c r="F29" s="4">
        <v>15347</v>
      </c>
      <c r="G29" s="4">
        <v>14002</v>
      </c>
      <c r="H29" s="4">
        <v>12874</v>
      </c>
      <c r="I29" s="4">
        <v>17936</v>
      </c>
      <c r="J29" s="4">
        <v>23316</v>
      </c>
      <c r="K29" s="4">
        <v>22035</v>
      </c>
      <c r="L29" s="4">
        <v>23678</v>
      </c>
      <c r="M29" s="4">
        <v>19456</v>
      </c>
      <c r="N29" s="4"/>
      <c r="O29" s="17"/>
      <c r="P29" s="4"/>
      <c r="Q29" s="17"/>
      <c r="R29" s="4"/>
      <c r="S29" s="17"/>
      <c r="T29" s="4"/>
      <c r="U29" s="17"/>
      <c r="V29" s="4"/>
      <c r="W29" s="17"/>
      <c r="X29" s="4"/>
      <c r="Y29" s="17"/>
      <c r="Z29" s="4"/>
      <c r="AA29" s="17"/>
      <c r="AB29" s="4"/>
      <c r="AC29" s="17"/>
      <c r="AD29" s="4"/>
      <c r="AE29" s="17"/>
      <c r="AF29" s="4"/>
      <c r="AG29" s="17"/>
      <c r="AH29" s="4"/>
      <c r="AI29" s="17"/>
      <c r="AJ29" s="4"/>
      <c r="AK29" s="17"/>
      <c r="AL29" s="4"/>
      <c r="AM29" s="17"/>
      <c r="AN29" s="4"/>
      <c r="AO29" s="17"/>
      <c r="AP29" s="4"/>
      <c r="AQ29" s="17"/>
      <c r="AR29" s="4"/>
      <c r="AS29" s="17"/>
      <c r="AT29" s="4"/>
      <c r="AU29" s="17"/>
      <c r="AV29" s="4"/>
      <c r="AW29" s="17"/>
      <c r="AX29" s="4"/>
      <c r="AY29" s="17"/>
      <c r="AZ29" s="4"/>
      <c r="BA29" s="17"/>
      <c r="BB29" s="4"/>
      <c r="BC29" s="17"/>
      <c r="BD29" s="4"/>
      <c r="BE29" s="17"/>
      <c r="BF29" s="4"/>
      <c r="BG29" s="17"/>
    </row>
    <row r="30" spans="1:59">
      <c r="A30" s="17" t="s">
        <v>354</v>
      </c>
      <c r="B30" s="4">
        <v>117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  <c r="N30" s="18"/>
      <c r="O30" s="17"/>
      <c r="P30" s="18"/>
      <c r="Q30" s="17"/>
      <c r="R30" s="18"/>
      <c r="S30" s="17"/>
      <c r="T30" s="18"/>
      <c r="U30" s="17"/>
      <c r="V30" s="18"/>
      <c r="W30" s="17"/>
      <c r="X30" s="18"/>
      <c r="Y30" s="17"/>
      <c r="Z30" s="18"/>
      <c r="AA30" s="17"/>
      <c r="AB30" s="18"/>
      <c r="AC30" s="17"/>
      <c r="AD30" s="18"/>
      <c r="AE30" s="17"/>
      <c r="AF30" s="18"/>
      <c r="AG30" s="17"/>
      <c r="AH30" s="18"/>
      <c r="AI30" s="17"/>
      <c r="AJ30" s="18"/>
      <c r="AK30" s="17"/>
      <c r="AL30" s="18"/>
      <c r="AM30" s="17"/>
      <c r="AN30" s="18"/>
      <c r="AO30" s="17"/>
      <c r="AP30" s="18"/>
      <c r="AQ30" s="17"/>
      <c r="AR30" s="18"/>
      <c r="AS30" s="17"/>
      <c r="AT30" s="18"/>
      <c r="AU30" s="17"/>
      <c r="AV30" s="18"/>
      <c r="AW30" s="17"/>
      <c r="AX30" s="18"/>
      <c r="AY30" s="17"/>
      <c r="AZ30" s="18"/>
      <c r="BA30" s="17"/>
      <c r="BB30" s="18"/>
      <c r="BC30" s="17"/>
      <c r="BD30" s="18"/>
      <c r="BE30" s="17"/>
      <c r="BF30" s="18"/>
      <c r="BG30" s="17"/>
    </row>
    <row r="31" spans="1:59">
      <c r="A31" s="17" t="s">
        <v>355</v>
      </c>
      <c r="B31" s="18" t="s">
        <v>29</v>
      </c>
      <c r="C31" s="18" t="s">
        <v>29</v>
      </c>
      <c r="D31" s="18" t="s">
        <v>29</v>
      </c>
      <c r="E31" s="18" t="s">
        <v>29</v>
      </c>
      <c r="F31" s="18" t="s">
        <v>29</v>
      </c>
      <c r="G31" s="18" t="s">
        <v>29</v>
      </c>
      <c r="H31" s="18" t="s">
        <v>29</v>
      </c>
      <c r="I31" s="18" t="s">
        <v>29</v>
      </c>
      <c r="J31" s="4">
        <v>-129</v>
      </c>
      <c r="K31" s="4">
        <v>277</v>
      </c>
      <c r="L31" s="4">
        <v>-133</v>
      </c>
      <c r="M31" s="4">
        <v>-130</v>
      </c>
      <c r="N31" s="18"/>
      <c r="O31" s="17"/>
      <c r="P31" s="18"/>
      <c r="Q31" s="17"/>
      <c r="R31" s="18"/>
      <c r="S31" s="17"/>
      <c r="T31" s="18"/>
      <c r="U31" s="17"/>
      <c r="V31" s="18"/>
      <c r="W31" s="17"/>
      <c r="X31" s="18"/>
      <c r="Y31" s="17"/>
      <c r="Z31" s="18"/>
      <c r="AA31" s="17"/>
      <c r="AB31" s="18"/>
      <c r="AC31" s="17"/>
      <c r="AD31" s="18"/>
      <c r="AE31" s="17"/>
      <c r="AF31" s="18"/>
      <c r="AG31" s="17"/>
      <c r="AH31" s="18"/>
      <c r="AI31" s="17"/>
      <c r="AJ31" s="18"/>
      <c r="AK31" s="17"/>
      <c r="AL31" s="18"/>
      <c r="AM31" s="17"/>
      <c r="AN31" s="18"/>
      <c r="AO31" s="17"/>
      <c r="AP31" s="18"/>
      <c r="AQ31" s="17"/>
      <c r="AR31" s="18"/>
      <c r="AS31" s="17"/>
      <c r="AT31" s="18"/>
      <c r="AU31" s="17"/>
      <c r="AV31" s="18"/>
      <c r="AW31" s="17"/>
      <c r="AX31" s="18"/>
      <c r="AY31" s="17"/>
      <c r="AZ31" s="18"/>
      <c r="BA31" s="17"/>
      <c r="BB31" s="18"/>
      <c r="BC31" s="17"/>
      <c r="BD31" s="18"/>
      <c r="BE31" s="17"/>
      <c r="BF31" s="18"/>
      <c r="BG31" s="17"/>
    </row>
    <row r="32" spans="1:59">
      <c r="A32" s="17" t="s">
        <v>356</v>
      </c>
      <c r="B32" s="18" t="s">
        <v>29</v>
      </c>
      <c r="C32" s="18" t="s">
        <v>29</v>
      </c>
      <c r="D32" s="18" t="s">
        <v>29</v>
      </c>
      <c r="E32" s="18" t="s">
        <v>29</v>
      </c>
      <c r="F32" s="18" t="s">
        <v>29</v>
      </c>
      <c r="G32" s="18" t="s">
        <v>29</v>
      </c>
      <c r="H32" s="18" t="s">
        <v>29</v>
      </c>
      <c r="I32" s="18" t="s">
        <v>29</v>
      </c>
      <c r="J32" s="4">
        <v>202</v>
      </c>
      <c r="K32" s="4">
        <v>293</v>
      </c>
      <c r="L32" s="4">
        <v>176</v>
      </c>
      <c r="M32" s="4">
        <v>750</v>
      </c>
      <c r="N32" s="18"/>
      <c r="O32" s="17"/>
      <c r="P32" s="18"/>
      <c r="Q32" s="17"/>
      <c r="R32" s="18"/>
      <c r="S32" s="17"/>
      <c r="T32" s="18"/>
      <c r="U32" s="17"/>
      <c r="V32" s="18"/>
      <c r="W32" s="17"/>
      <c r="X32" s="18"/>
      <c r="Y32" s="17"/>
      <c r="Z32" s="18"/>
      <c r="AA32" s="17"/>
      <c r="AB32" s="18"/>
      <c r="AC32" s="17"/>
      <c r="AD32" s="18"/>
      <c r="AE32" s="17"/>
      <c r="AF32" s="18"/>
      <c r="AG32" s="17"/>
      <c r="AH32" s="18"/>
      <c r="AI32" s="17"/>
      <c r="AJ32" s="18"/>
      <c r="AK32" s="17"/>
      <c r="AL32" s="18"/>
      <c r="AM32" s="17"/>
      <c r="AN32" s="18"/>
      <c r="AO32" s="17"/>
      <c r="AP32" s="18"/>
      <c r="AQ32" s="17"/>
      <c r="AR32" s="18"/>
      <c r="AS32" s="17"/>
      <c r="AT32" s="18"/>
      <c r="AU32" s="17"/>
      <c r="AV32" s="18"/>
      <c r="AW32" s="17"/>
      <c r="AX32" s="18"/>
      <c r="AY32" s="17"/>
      <c r="AZ32" s="18"/>
      <c r="BA32" s="17"/>
      <c r="BB32" s="18"/>
      <c r="BC32" s="17"/>
      <c r="BD32" s="18"/>
      <c r="BE32" s="17"/>
      <c r="BF32" s="18"/>
      <c r="BG32" s="17"/>
    </row>
    <row r="33" spans="1:59">
      <c r="A33" s="17" t="s">
        <v>357</v>
      </c>
      <c r="B33" s="18" t="s">
        <v>29</v>
      </c>
      <c r="C33" s="4">
        <v>-204</v>
      </c>
      <c r="D33" s="4">
        <v>-81</v>
      </c>
      <c r="E33" s="4">
        <v>-69</v>
      </c>
      <c r="F33" s="4">
        <v>-69</v>
      </c>
      <c r="G33" s="4">
        <v>-95</v>
      </c>
      <c r="H33" s="4">
        <v>-38</v>
      </c>
      <c r="I33" s="4">
        <v>-232</v>
      </c>
      <c r="J33" s="18" t="s">
        <v>29</v>
      </c>
      <c r="K33" s="18" t="s">
        <v>29</v>
      </c>
      <c r="L33" s="18" t="s">
        <v>29</v>
      </c>
      <c r="M33" s="18" t="s">
        <v>29</v>
      </c>
      <c r="N33" s="18"/>
      <c r="O33" s="17"/>
      <c r="P33" s="18"/>
      <c r="Q33" s="17"/>
      <c r="R33" s="18"/>
      <c r="S33" s="17"/>
      <c r="T33" s="18"/>
      <c r="U33" s="17"/>
      <c r="V33" s="18"/>
      <c r="W33" s="17"/>
      <c r="X33" s="18"/>
      <c r="Y33" s="17"/>
      <c r="Z33" s="18"/>
      <c r="AA33" s="17"/>
      <c r="AB33" s="18"/>
      <c r="AC33" s="17"/>
      <c r="AD33" s="18"/>
      <c r="AE33" s="17"/>
      <c r="AF33" s="18"/>
      <c r="AG33" s="17"/>
      <c r="AH33" s="18"/>
      <c r="AI33" s="17"/>
      <c r="AJ33" s="18"/>
      <c r="AK33" s="17"/>
      <c r="AL33" s="18"/>
      <c r="AM33" s="17"/>
      <c r="AN33" s="18"/>
      <c r="AO33" s="17"/>
      <c r="AP33" s="18"/>
      <c r="AQ33" s="17"/>
      <c r="AR33" s="18"/>
      <c r="AS33" s="17"/>
      <c r="AT33" s="18"/>
      <c r="AU33" s="17"/>
      <c r="AV33" s="18"/>
      <c r="AW33" s="17"/>
      <c r="AX33" s="18"/>
      <c r="AY33" s="17"/>
      <c r="AZ33" s="18"/>
      <c r="BA33" s="17"/>
      <c r="BB33" s="18"/>
      <c r="BC33" s="17"/>
      <c r="BD33" s="18"/>
      <c r="BE33" s="17"/>
      <c r="BF33" s="18"/>
      <c r="BG33" s="17"/>
    </row>
    <row r="34" spans="1:59">
      <c r="A34" s="17" t="s">
        <v>358</v>
      </c>
      <c r="B34" s="4">
        <v>-109</v>
      </c>
      <c r="C34" s="4">
        <v>-132</v>
      </c>
      <c r="D34" s="4">
        <v>-154</v>
      </c>
      <c r="E34" s="4">
        <v>-123</v>
      </c>
      <c r="F34" s="4">
        <v>-146</v>
      </c>
      <c r="G34" s="4">
        <v>-185</v>
      </c>
      <c r="H34" s="4">
        <v>-187</v>
      </c>
      <c r="I34" s="4">
        <v>-833</v>
      </c>
      <c r="J34" s="4">
        <v>-424</v>
      </c>
      <c r="K34" s="4">
        <v>-122</v>
      </c>
      <c r="L34" s="4">
        <v>-303</v>
      </c>
      <c r="M34" s="4">
        <v>-154</v>
      </c>
      <c r="N34" s="18"/>
      <c r="O34" s="17"/>
      <c r="P34" s="18"/>
      <c r="Q34" s="17"/>
      <c r="R34" s="18"/>
      <c r="S34" s="17"/>
      <c r="T34" s="18"/>
      <c r="U34" s="17"/>
      <c r="V34" s="18"/>
      <c r="W34" s="17"/>
      <c r="X34" s="18"/>
      <c r="Y34" s="17"/>
      <c r="Z34" s="18"/>
      <c r="AA34" s="17"/>
      <c r="AB34" s="18"/>
      <c r="AC34" s="17"/>
      <c r="AD34" s="18"/>
      <c r="AE34" s="17"/>
      <c r="AF34" s="18"/>
      <c r="AG34" s="17"/>
      <c r="AH34" s="18"/>
      <c r="AI34" s="17"/>
      <c r="AJ34" s="18"/>
      <c r="AK34" s="17"/>
      <c r="AL34" s="18"/>
      <c r="AM34" s="17"/>
      <c r="AN34" s="18"/>
      <c r="AO34" s="17"/>
      <c r="AP34" s="18"/>
      <c r="AQ34" s="17"/>
      <c r="AR34" s="18"/>
      <c r="AS34" s="17"/>
      <c r="AT34" s="18"/>
      <c r="AU34" s="17"/>
      <c r="AV34" s="18"/>
      <c r="AW34" s="17"/>
      <c r="AX34" s="18"/>
      <c r="AY34" s="17"/>
      <c r="AZ34" s="18"/>
      <c r="BA34" s="17"/>
      <c r="BB34" s="18"/>
      <c r="BC34" s="17"/>
      <c r="BD34" s="18"/>
      <c r="BE34" s="17"/>
      <c r="BF34" s="18"/>
      <c r="BG34" s="17"/>
    </row>
    <row r="35" spans="1:59">
      <c r="A35" s="17" t="s">
        <v>359</v>
      </c>
      <c r="B35" s="4">
        <v>185</v>
      </c>
      <c r="C35" s="4">
        <v>303</v>
      </c>
      <c r="D35" s="4">
        <v>183</v>
      </c>
      <c r="E35" s="4">
        <v>515</v>
      </c>
      <c r="F35" s="4">
        <v>422</v>
      </c>
      <c r="G35" s="4">
        <v>145</v>
      </c>
      <c r="H35" s="4">
        <v>562</v>
      </c>
      <c r="I35" s="4">
        <v>3499</v>
      </c>
      <c r="J35" s="18" t="s">
        <v>29</v>
      </c>
      <c r="K35" s="18" t="s">
        <v>29</v>
      </c>
      <c r="L35" s="18" t="s">
        <v>29</v>
      </c>
      <c r="M35" s="18" t="s">
        <v>29</v>
      </c>
      <c r="N35" s="18"/>
      <c r="O35" s="17"/>
      <c r="P35" s="18"/>
      <c r="Q35" s="17"/>
      <c r="R35" s="18"/>
      <c r="S35" s="17"/>
      <c r="T35" s="18"/>
      <c r="U35" s="17"/>
      <c r="V35" s="18"/>
      <c r="W35" s="17"/>
      <c r="X35" s="18"/>
      <c r="Y35" s="17"/>
      <c r="Z35" s="18"/>
      <c r="AA35" s="17"/>
      <c r="AB35" s="18"/>
      <c r="AC35" s="17"/>
      <c r="AD35" s="18"/>
      <c r="AE35" s="17"/>
      <c r="AF35" s="18"/>
      <c r="AG35" s="17"/>
      <c r="AH35" s="18"/>
      <c r="AI35" s="17"/>
      <c r="AJ35" s="18"/>
      <c r="AK35" s="17"/>
      <c r="AL35" s="18"/>
      <c r="AM35" s="17"/>
      <c r="AN35" s="18"/>
      <c r="AO35" s="17"/>
      <c r="AP35" s="18"/>
      <c r="AQ35" s="17"/>
      <c r="AR35" s="18"/>
      <c r="AS35" s="17"/>
      <c r="AT35" s="18"/>
      <c r="AU35" s="17"/>
      <c r="AV35" s="18"/>
      <c r="AW35" s="17"/>
      <c r="AX35" s="18"/>
      <c r="AY35" s="17"/>
      <c r="AZ35" s="18"/>
      <c r="BA35" s="17"/>
      <c r="BB35" s="18"/>
      <c r="BC35" s="17"/>
      <c r="BD35" s="18"/>
      <c r="BE35" s="17"/>
      <c r="BF35" s="18"/>
      <c r="BG35" s="17"/>
    </row>
    <row r="36" spans="1:59">
      <c r="A36" s="17" t="s">
        <v>360</v>
      </c>
      <c r="B36" s="18" t="s">
        <v>29</v>
      </c>
      <c r="C36" s="18" t="s">
        <v>29</v>
      </c>
      <c r="D36" s="18" t="s">
        <v>29</v>
      </c>
      <c r="E36" s="4">
        <v>46</v>
      </c>
      <c r="F36" s="4">
        <v>57</v>
      </c>
      <c r="G36" s="4">
        <v>52</v>
      </c>
      <c r="H36" s="4">
        <v>74</v>
      </c>
      <c r="I36" s="4">
        <v>68</v>
      </c>
      <c r="J36" s="18" t="s">
        <v>29</v>
      </c>
      <c r="K36" s="18" t="s">
        <v>29</v>
      </c>
      <c r="L36" s="18" t="s">
        <v>29</v>
      </c>
      <c r="M36" s="18" t="s">
        <v>29</v>
      </c>
      <c r="N36" s="18"/>
      <c r="O36" s="17"/>
      <c r="P36" s="18"/>
      <c r="Q36" s="17"/>
      <c r="R36" s="18"/>
      <c r="S36" s="17"/>
      <c r="T36" s="18"/>
      <c r="U36" s="17"/>
      <c r="V36" s="18"/>
      <c r="W36" s="17"/>
      <c r="X36" s="18"/>
      <c r="Y36" s="17"/>
      <c r="Z36" s="18"/>
      <c r="AA36" s="17"/>
      <c r="AB36" s="18"/>
      <c r="AC36" s="17"/>
      <c r="AD36" s="18"/>
      <c r="AE36" s="17"/>
      <c r="AF36" s="18"/>
      <c r="AG36" s="17"/>
      <c r="AH36" s="18"/>
      <c r="AI36" s="17"/>
      <c r="AJ36" s="18"/>
      <c r="AK36" s="17"/>
      <c r="AL36" s="18"/>
      <c r="AM36" s="17"/>
      <c r="AN36" s="18"/>
      <c r="AO36" s="17"/>
      <c r="AP36" s="18"/>
      <c r="AQ36" s="17"/>
      <c r="AR36" s="18"/>
      <c r="AS36" s="17"/>
      <c r="AT36" s="18"/>
      <c r="AU36" s="17"/>
      <c r="AV36" s="18"/>
      <c r="AW36" s="17"/>
      <c r="AX36" s="18"/>
      <c r="AY36" s="17"/>
      <c r="AZ36" s="18"/>
      <c r="BA36" s="17"/>
      <c r="BB36" s="18"/>
      <c r="BC36" s="17"/>
      <c r="BD36" s="18"/>
      <c r="BE36" s="17"/>
      <c r="BF36" s="18"/>
      <c r="BG36" s="17"/>
    </row>
    <row r="37" spans="1:59">
      <c r="A37" s="17" t="s">
        <v>361</v>
      </c>
      <c r="B37" s="4">
        <v>155</v>
      </c>
      <c r="C37" s="4">
        <v>145</v>
      </c>
      <c r="D37" s="4">
        <v>193</v>
      </c>
      <c r="E37" s="4">
        <v>102</v>
      </c>
      <c r="F37" s="4">
        <v>147</v>
      </c>
      <c r="G37" s="4">
        <v>398</v>
      </c>
      <c r="H37" s="4">
        <v>95</v>
      </c>
      <c r="I37" s="4">
        <v>149</v>
      </c>
      <c r="J37" s="18" t="s">
        <v>29</v>
      </c>
      <c r="K37" s="18" t="s">
        <v>29</v>
      </c>
      <c r="L37" s="18" t="s">
        <v>29</v>
      </c>
      <c r="M37" s="18" t="s">
        <v>29</v>
      </c>
      <c r="N37" s="18"/>
      <c r="O37" s="17"/>
      <c r="P37" s="18"/>
      <c r="Q37" s="17"/>
      <c r="R37" s="18"/>
      <c r="S37" s="17"/>
      <c r="T37" s="18"/>
      <c r="U37" s="17"/>
      <c r="V37" s="18"/>
      <c r="W37" s="17"/>
      <c r="X37" s="18"/>
      <c r="Y37" s="17"/>
      <c r="Z37" s="18"/>
      <c r="AA37" s="17"/>
      <c r="AB37" s="18"/>
      <c r="AC37" s="17"/>
      <c r="AD37" s="18"/>
      <c r="AE37" s="17"/>
      <c r="AF37" s="18"/>
      <c r="AG37" s="17"/>
      <c r="AH37" s="18"/>
      <c r="AI37" s="17"/>
      <c r="AJ37" s="18"/>
      <c r="AK37" s="17"/>
      <c r="AL37" s="18"/>
      <c r="AM37" s="17"/>
      <c r="AN37" s="18"/>
      <c r="AO37" s="17"/>
      <c r="AP37" s="18"/>
      <c r="AQ37" s="17"/>
      <c r="AR37" s="18"/>
      <c r="AS37" s="17"/>
      <c r="AT37" s="18"/>
      <c r="AU37" s="17"/>
      <c r="AV37" s="18"/>
      <c r="AW37" s="17"/>
      <c r="AX37" s="18"/>
      <c r="AY37" s="17"/>
      <c r="AZ37" s="18"/>
      <c r="BA37" s="17"/>
      <c r="BB37" s="18"/>
      <c r="BC37" s="17"/>
      <c r="BD37" s="18"/>
      <c r="BE37" s="17"/>
      <c r="BF37" s="18"/>
      <c r="BG37" s="17"/>
    </row>
    <row r="38" spans="1:59">
      <c r="A38" s="17" t="s">
        <v>362</v>
      </c>
      <c r="B38" s="18" t="s">
        <v>29</v>
      </c>
      <c r="C38" s="18" t="s">
        <v>29</v>
      </c>
      <c r="D38" s="18" t="s">
        <v>29</v>
      </c>
      <c r="E38" s="18" t="s">
        <v>29</v>
      </c>
      <c r="F38" s="18" t="s">
        <v>29</v>
      </c>
      <c r="G38" s="18" t="s">
        <v>29</v>
      </c>
      <c r="H38" s="18" t="s">
        <v>29</v>
      </c>
      <c r="I38" s="18" t="s">
        <v>29</v>
      </c>
      <c r="J38" s="4">
        <v>226</v>
      </c>
      <c r="K38" s="4">
        <v>1091</v>
      </c>
      <c r="L38" s="4">
        <v>2164</v>
      </c>
      <c r="M38" s="4">
        <v>2263</v>
      </c>
      <c r="N38" s="18"/>
      <c r="O38" s="17"/>
      <c r="P38" s="18"/>
      <c r="Q38" s="17"/>
      <c r="R38" s="18"/>
      <c r="S38" s="17"/>
      <c r="T38" s="18"/>
      <c r="U38" s="17"/>
      <c r="V38" s="18"/>
      <c r="W38" s="17"/>
      <c r="X38" s="18"/>
      <c r="Y38" s="17"/>
      <c r="Z38" s="18"/>
      <c r="AA38" s="17"/>
      <c r="AB38" s="18"/>
      <c r="AC38" s="17"/>
      <c r="AD38" s="18"/>
      <c r="AE38" s="17"/>
      <c r="AF38" s="18"/>
      <c r="AG38" s="17"/>
      <c r="AH38" s="18"/>
      <c r="AI38" s="17"/>
      <c r="AJ38" s="18"/>
      <c r="AK38" s="17"/>
      <c r="AL38" s="18"/>
      <c r="AM38" s="17"/>
      <c r="AN38" s="18"/>
      <c r="AO38" s="17"/>
      <c r="AP38" s="18"/>
      <c r="AQ38" s="17"/>
      <c r="AR38" s="18"/>
      <c r="AS38" s="17"/>
      <c r="AT38" s="18"/>
      <c r="AU38" s="17"/>
      <c r="AV38" s="18"/>
      <c r="AW38" s="17"/>
      <c r="AX38" s="18"/>
      <c r="AY38" s="17"/>
      <c r="AZ38" s="18"/>
      <c r="BA38" s="17"/>
      <c r="BB38" s="18"/>
      <c r="BC38" s="17"/>
      <c r="BD38" s="18"/>
      <c r="BE38" s="17"/>
      <c r="BF38" s="18"/>
      <c r="BG38" s="17"/>
    </row>
    <row r="39" spans="1:59">
      <c r="A39" s="17" t="s">
        <v>354</v>
      </c>
      <c r="B39" s="4">
        <v>231</v>
      </c>
      <c r="C39" s="4">
        <v>112</v>
      </c>
      <c r="D39" s="4">
        <v>141</v>
      </c>
      <c r="E39" s="4">
        <v>471</v>
      </c>
      <c r="F39" s="4">
        <v>411</v>
      </c>
      <c r="G39" s="4">
        <v>315</v>
      </c>
      <c r="H39" s="4">
        <v>506</v>
      </c>
      <c r="I39" s="4">
        <v>2651</v>
      </c>
      <c r="J39" s="4">
        <v>-125</v>
      </c>
      <c r="K39" s="4">
        <v>1539</v>
      </c>
      <c r="L39" s="4">
        <v>1904</v>
      </c>
      <c r="M39" s="4">
        <v>2729</v>
      </c>
      <c r="N39" s="18"/>
      <c r="O39" s="17"/>
      <c r="P39" s="18"/>
      <c r="Q39" s="17"/>
      <c r="R39" s="18"/>
      <c r="S39" s="17"/>
      <c r="T39" s="18"/>
      <c r="U39" s="17"/>
      <c r="V39" s="18"/>
      <c r="W39" s="17"/>
      <c r="X39" s="18"/>
      <c r="Y39" s="17"/>
      <c r="Z39" s="18"/>
      <c r="AA39" s="17"/>
      <c r="AB39" s="18"/>
      <c r="AC39" s="17"/>
      <c r="AD39" s="18"/>
      <c r="AE39" s="17"/>
      <c r="AF39" s="18"/>
      <c r="AG39" s="17"/>
      <c r="AH39" s="18"/>
      <c r="AI39" s="17"/>
      <c r="AJ39" s="18"/>
      <c r="AK39" s="17"/>
      <c r="AL39" s="18"/>
      <c r="AM39" s="17"/>
      <c r="AN39" s="18"/>
      <c r="AO39" s="17"/>
      <c r="AP39" s="18"/>
      <c r="AQ39" s="17"/>
      <c r="AR39" s="18"/>
      <c r="AS39" s="17"/>
      <c r="AT39" s="18"/>
      <c r="AU39" s="17"/>
      <c r="AV39" s="18"/>
      <c r="AW39" s="17"/>
      <c r="AX39" s="18"/>
      <c r="AY39" s="17"/>
      <c r="AZ39" s="18"/>
      <c r="BA39" s="17"/>
      <c r="BB39" s="18"/>
      <c r="BC39" s="17"/>
      <c r="BD39" s="18"/>
      <c r="BE39" s="17"/>
      <c r="BF39" s="18"/>
      <c r="BG39" s="17"/>
    </row>
    <row r="40" spans="1:59">
      <c r="A40" s="17" t="s">
        <v>363</v>
      </c>
      <c r="B40" s="18" t="s">
        <v>29</v>
      </c>
      <c r="C40" s="18" t="s">
        <v>29</v>
      </c>
      <c r="D40" s="18" t="s">
        <v>29</v>
      </c>
      <c r="E40" s="18" t="s">
        <v>29</v>
      </c>
      <c r="F40" s="18" t="s">
        <v>29</v>
      </c>
      <c r="G40" s="18" t="s">
        <v>29</v>
      </c>
      <c r="H40" s="18" t="s">
        <v>29</v>
      </c>
      <c r="I40" s="18" t="s">
        <v>29</v>
      </c>
      <c r="J40" s="18" t="s">
        <v>29</v>
      </c>
      <c r="K40" s="18" t="s">
        <v>29</v>
      </c>
      <c r="L40" s="18" t="s">
        <v>29</v>
      </c>
      <c r="M40" s="18" t="s">
        <v>29</v>
      </c>
      <c r="N40" s="4"/>
      <c r="O40" s="17"/>
      <c r="P40" s="4"/>
      <c r="Q40" s="17"/>
      <c r="R40" s="4"/>
      <c r="S40" s="17"/>
      <c r="T40" s="4"/>
      <c r="U40" s="17"/>
      <c r="V40" s="4"/>
      <c r="W40" s="17"/>
      <c r="X40" s="18"/>
      <c r="Y40" s="17"/>
      <c r="Z40" s="18"/>
      <c r="AA40" s="17"/>
      <c r="AB40" s="18"/>
      <c r="AC40" s="17"/>
      <c r="AD40" s="18"/>
      <c r="AE40" s="17"/>
      <c r="AF40" s="18"/>
      <c r="AG40" s="17"/>
      <c r="AH40" s="18"/>
      <c r="AI40" s="17"/>
      <c r="AJ40" s="18"/>
      <c r="AK40" s="17"/>
      <c r="AL40" s="18"/>
      <c r="AM40" s="17"/>
      <c r="AN40" s="18"/>
      <c r="AO40" s="17"/>
      <c r="AP40" s="18"/>
      <c r="AQ40" s="17"/>
      <c r="AR40" s="18"/>
      <c r="AS40" s="17"/>
      <c r="AT40" s="18"/>
      <c r="AU40" s="17"/>
      <c r="AV40" s="18"/>
      <c r="AW40" s="17"/>
      <c r="AX40" s="18"/>
      <c r="AY40" s="17"/>
      <c r="AZ40" s="18"/>
      <c r="BA40" s="17"/>
      <c r="BB40" s="18"/>
      <c r="BC40" s="17"/>
      <c r="BD40" s="18"/>
      <c r="BE40" s="17"/>
      <c r="BF40" s="18"/>
      <c r="BG40" s="17"/>
    </row>
    <row r="41" spans="1:59">
      <c r="A41" s="17" t="s">
        <v>110</v>
      </c>
      <c r="B41" s="4">
        <v>119</v>
      </c>
      <c r="C41" s="4">
        <v>98</v>
      </c>
      <c r="D41" s="4">
        <v>97</v>
      </c>
      <c r="E41" s="4">
        <v>104</v>
      </c>
      <c r="F41" s="4">
        <v>141</v>
      </c>
      <c r="G41" s="4">
        <v>124</v>
      </c>
      <c r="H41" s="4">
        <v>222</v>
      </c>
      <c r="I41" s="4">
        <v>441</v>
      </c>
      <c r="J41" s="4">
        <v>438</v>
      </c>
      <c r="K41" s="4">
        <v>483</v>
      </c>
      <c r="L41" s="4">
        <v>272</v>
      </c>
      <c r="M41" s="4">
        <v>144</v>
      </c>
      <c r="N41" s="4"/>
      <c r="O41" s="17"/>
      <c r="P41" s="4"/>
      <c r="Q41" s="17"/>
      <c r="R41" s="4"/>
      <c r="S41" s="17"/>
      <c r="T41" s="18"/>
      <c r="U41" s="17"/>
      <c r="V41" s="18"/>
      <c r="W41" s="17"/>
      <c r="X41" s="18"/>
      <c r="Y41" s="17"/>
      <c r="Z41" s="18"/>
      <c r="AA41" s="17"/>
      <c r="AB41" s="18"/>
      <c r="AC41" s="17"/>
      <c r="AD41" s="4"/>
      <c r="AE41" s="17"/>
      <c r="AF41" s="4"/>
      <c r="AG41" s="17"/>
      <c r="AH41" s="4"/>
      <c r="AI41" s="17"/>
      <c r="AJ41" s="18"/>
      <c r="AK41" s="17"/>
      <c r="AL41" s="18"/>
      <c r="AM41" s="17"/>
      <c r="AN41" s="18"/>
      <c r="AO41" s="17"/>
      <c r="AP41" s="18"/>
      <c r="AQ41" s="17"/>
      <c r="AR41" s="18"/>
      <c r="AS41" s="17"/>
      <c r="AT41" s="18"/>
      <c r="AU41" s="17"/>
      <c r="AV41" s="18"/>
      <c r="AW41" s="17"/>
      <c r="AX41" s="18"/>
      <c r="AY41" s="17"/>
      <c r="AZ41" s="18"/>
      <c r="BA41" s="17"/>
      <c r="BB41" s="18"/>
      <c r="BC41" s="17"/>
      <c r="BD41" s="18"/>
      <c r="BE41" s="17"/>
      <c r="BF41" s="18"/>
      <c r="BG41" s="17"/>
    </row>
    <row r="42" spans="1:59">
      <c r="A42" s="17" t="s">
        <v>111</v>
      </c>
      <c r="B42" s="18" t="s">
        <v>29</v>
      </c>
      <c r="C42" s="4">
        <v>41</v>
      </c>
      <c r="D42" s="4">
        <v>90</v>
      </c>
      <c r="E42" s="4">
        <v>244</v>
      </c>
      <c r="F42" s="4">
        <v>192</v>
      </c>
      <c r="G42" s="4">
        <v>337</v>
      </c>
      <c r="H42" s="4">
        <v>733</v>
      </c>
      <c r="I42" s="4">
        <v>646</v>
      </c>
      <c r="J42" s="4">
        <v>468</v>
      </c>
      <c r="K42" s="4">
        <v>489</v>
      </c>
      <c r="L42" s="4">
        <v>629</v>
      </c>
      <c r="M42" s="4">
        <v>597</v>
      </c>
      <c r="N42" s="4"/>
      <c r="O42" s="17"/>
      <c r="P42" s="4"/>
      <c r="Q42" s="17"/>
      <c r="R42" s="4"/>
      <c r="S42" s="17"/>
      <c r="T42" s="18"/>
      <c r="U42" s="17"/>
      <c r="V42" s="18"/>
      <c r="W42" s="17"/>
      <c r="X42" s="18"/>
      <c r="Y42" s="17"/>
      <c r="Z42" s="18"/>
      <c r="AA42" s="17"/>
      <c r="AB42" s="18"/>
      <c r="AC42" s="17"/>
      <c r="AD42" s="4"/>
      <c r="AE42" s="17"/>
      <c r="AF42" s="4"/>
      <c r="AG42" s="17"/>
      <c r="AH42" s="4"/>
      <c r="AI42" s="17"/>
      <c r="AJ42" s="18"/>
      <c r="AK42" s="17"/>
      <c r="AL42" s="18"/>
      <c r="AM42" s="17"/>
      <c r="AN42" s="18"/>
      <c r="AO42" s="17"/>
      <c r="AP42" s="18"/>
      <c r="AQ42" s="17"/>
      <c r="AR42" s="18"/>
      <c r="AS42" s="17"/>
      <c r="AT42" s="18"/>
      <c r="AU42" s="17"/>
      <c r="AV42" s="18"/>
      <c r="AW42" s="17"/>
      <c r="AX42" s="18"/>
      <c r="AY42" s="17"/>
      <c r="AZ42" s="18"/>
      <c r="BA42" s="17"/>
      <c r="BB42" s="18"/>
      <c r="BC42" s="17"/>
      <c r="BD42" s="18"/>
      <c r="BE42" s="17"/>
      <c r="BF42" s="18"/>
      <c r="BG42" s="17"/>
    </row>
    <row r="43" spans="1:59">
      <c r="A43" s="17" t="s">
        <v>364</v>
      </c>
      <c r="B43" s="18" t="s">
        <v>29</v>
      </c>
      <c r="C43" s="18" t="s">
        <v>29</v>
      </c>
      <c r="D43" s="18" t="s">
        <v>29</v>
      </c>
      <c r="E43" s="18" t="s">
        <v>29</v>
      </c>
      <c r="F43" s="18" t="s">
        <v>29</v>
      </c>
      <c r="G43" s="18" t="s">
        <v>29</v>
      </c>
      <c r="H43" s="18" t="s">
        <v>29</v>
      </c>
      <c r="I43" s="18" t="s">
        <v>29</v>
      </c>
      <c r="J43" s="18" t="s">
        <v>29</v>
      </c>
      <c r="K43" s="18" t="s">
        <v>29</v>
      </c>
      <c r="L43" s="18" t="s">
        <v>29</v>
      </c>
      <c r="M43" s="18" t="s">
        <v>29</v>
      </c>
      <c r="N43" s="18"/>
      <c r="O43" s="17"/>
      <c r="P43" s="18"/>
      <c r="Q43" s="17"/>
      <c r="R43" s="18"/>
      <c r="S43" s="17"/>
      <c r="T43" s="18"/>
      <c r="U43" s="17"/>
      <c r="V43" s="18"/>
      <c r="W43" s="17"/>
      <c r="X43" s="18"/>
      <c r="Y43" s="17"/>
      <c r="Z43" s="18"/>
      <c r="AA43" s="17"/>
      <c r="AB43" s="18"/>
      <c r="AC43" s="17"/>
      <c r="AD43" s="4"/>
      <c r="AE43" s="17"/>
      <c r="AF43" s="4"/>
      <c r="AG43" s="17"/>
      <c r="AH43" s="4"/>
      <c r="AI43" s="17"/>
      <c r="AJ43" s="18"/>
      <c r="AK43" s="17"/>
      <c r="AL43" s="18"/>
      <c r="AM43" s="17"/>
      <c r="AN43" s="18"/>
      <c r="AO43" s="17"/>
      <c r="AP43" s="18"/>
      <c r="AQ43" s="17"/>
      <c r="AR43" s="18"/>
      <c r="AS43" s="17"/>
      <c r="AT43" s="18"/>
      <c r="AU43" s="17"/>
      <c r="AV43" s="18"/>
      <c r="AW43" s="17"/>
      <c r="AX43" s="18"/>
      <c r="AY43" s="17"/>
      <c r="AZ43" s="18"/>
      <c r="BA43" s="17"/>
      <c r="BB43" s="18"/>
      <c r="BC43" s="17"/>
      <c r="BD43" s="18"/>
      <c r="BE43" s="17"/>
      <c r="BF43" s="18"/>
      <c r="BG43" s="17"/>
    </row>
    <row r="44" spans="1:59">
      <c r="A44" s="17" t="s">
        <v>365</v>
      </c>
      <c r="B44" s="18" t="s">
        <v>29</v>
      </c>
      <c r="C44" s="18" t="s">
        <v>29</v>
      </c>
      <c r="D44" s="18" t="s">
        <v>29</v>
      </c>
      <c r="E44" s="18" t="s">
        <v>29</v>
      </c>
      <c r="F44" s="18" t="s">
        <v>29</v>
      </c>
      <c r="G44" s="18" t="s">
        <v>29</v>
      </c>
      <c r="H44" s="18" t="s">
        <v>29</v>
      </c>
      <c r="I44" s="18" t="s">
        <v>29</v>
      </c>
      <c r="J44" s="18" t="s">
        <v>29</v>
      </c>
      <c r="K44" s="18" t="s">
        <v>29</v>
      </c>
      <c r="L44" s="18" t="s">
        <v>29</v>
      </c>
      <c r="M44" s="18" t="s">
        <v>29</v>
      </c>
      <c r="N44" s="18"/>
      <c r="O44" s="17"/>
      <c r="P44" s="18"/>
      <c r="Q44" s="17"/>
      <c r="R44" s="18"/>
      <c r="S44" s="17"/>
      <c r="T44" s="18"/>
      <c r="U44" s="17"/>
      <c r="V44" s="18"/>
      <c r="W44" s="17"/>
      <c r="X44" s="4"/>
      <c r="Y44" s="17"/>
      <c r="Z44" s="4"/>
      <c r="AA44" s="17"/>
      <c r="AB44" s="4"/>
      <c r="AC44" s="17"/>
      <c r="AD44" s="4"/>
      <c r="AE44" s="17"/>
      <c r="AF44" s="4"/>
      <c r="AG44" s="17"/>
      <c r="AH44" s="4"/>
      <c r="AI44" s="17"/>
      <c r="AJ44" s="4"/>
      <c r="AK44" s="17"/>
      <c r="AL44" s="4"/>
      <c r="AM44" s="17"/>
      <c r="AN44" s="4"/>
      <c r="AO44" s="17"/>
      <c r="AP44" s="4"/>
      <c r="AQ44" s="17"/>
      <c r="AR44" s="4"/>
      <c r="AS44" s="17"/>
      <c r="AT44" s="4"/>
      <c r="AU44" s="17"/>
      <c r="AV44" s="4"/>
      <c r="AW44" s="17"/>
      <c r="AX44" s="18"/>
      <c r="AY44" s="17"/>
      <c r="AZ44" s="18"/>
      <c r="BA44" s="17"/>
      <c r="BB44" s="18"/>
      <c r="BC44" s="17"/>
      <c r="BD44" s="18"/>
      <c r="BE44" s="17"/>
      <c r="BF44" s="18"/>
      <c r="BG44" s="17"/>
    </row>
    <row r="45" spans="1:59">
      <c r="A45" s="17" t="s">
        <v>366</v>
      </c>
      <c r="B45" s="18" t="s">
        <v>29</v>
      </c>
      <c r="C45" s="18" t="s">
        <v>29</v>
      </c>
      <c r="D45" s="18" t="s">
        <v>29</v>
      </c>
      <c r="E45" s="18" t="s">
        <v>29</v>
      </c>
      <c r="F45" s="18" t="s">
        <v>29</v>
      </c>
      <c r="G45" s="18" t="s">
        <v>29</v>
      </c>
      <c r="H45" s="18" t="s">
        <v>29</v>
      </c>
      <c r="I45" s="18" t="s">
        <v>29</v>
      </c>
      <c r="J45" s="18" t="s">
        <v>29</v>
      </c>
      <c r="K45" s="18" t="s">
        <v>29</v>
      </c>
      <c r="L45" s="18" t="s">
        <v>29</v>
      </c>
      <c r="M45" s="18" t="s">
        <v>29</v>
      </c>
      <c r="N45" s="18"/>
      <c r="O45" s="17"/>
      <c r="P45" s="18"/>
      <c r="Q45" s="17"/>
      <c r="R45" s="18"/>
      <c r="S45" s="17"/>
      <c r="T45" s="18"/>
      <c r="U45" s="17"/>
      <c r="V45" s="18"/>
      <c r="W45" s="17"/>
      <c r="X45" s="18"/>
      <c r="Y45" s="17"/>
      <c r="Z45" s="18"/>
      <c r="AA45" s="17"/>
      <c r="AB45" s="18"/>
      <c r="AC45" s="17"/>
      <c r="AD45" s="4"/>
      <c r="AE45" s="17"/>
      <c r="AF45" s="4"/>
      <c r="AG45" s="17"/>
      <c r="AH45" s="4"/>
      <c r="AI45" s="17"/>
      <c r="AJ45" s="18"/>
      <c r="AK45" s="17"/>
      <c r="AL45" s="18"/>
      <c r="AM45" s="17"/>
      <c r="AN45" s="18"/>
      <c r="AO45" s="17"/>
      <c r="AP45" s="18"/>
      <c r="AQ45" s="17"/>
      <c r="AR45" s="18"/>
      <c r="AS45" s="17"/>
      <c r="AT45" s="18"/>
      <c r="AU45" s="17"/>
      <c r="AV45" s="18"/>
      <c r="AW45" s="17"/>
      <c r="AX45" s="18"/>
      <c r="AY45" s="17"/>
      <c r="AZ45" s="18"/>
      <c r="BA45" s="17"/>
      <c r="BB45" s="18"/>
      <c r="BC45" s="17"/>
      <c r="BD45" s="18"/>
      <c r="BE45" s="17"/>
      <c r="BF45" s="18"/>
      <c r="BG45" s="17"/>
    </row>
    <row r="46" spans="1:59">
      <c r="A46" s="17" t="s">
        <v>367</v>
      </c>
      <c r="B46" s="4">
        <v>-10</v>
      </c>
      <c r="C46" s="4">
        <v>135</v>
      </c>
      <c r="D46" s="4">
        <v>87</v>
      </c>
      <c r="E46" s="4">
        <v>-11</v>
      </c>
      <c r="F46" s="4">
        <v>94</v>
      </c>
      <c r="G46" s="4">
        <v>108</v>
      </c>
      <c r="H46" s="4">
        <v>67</v>
      </c>
      <c r="I46" s="4">
        <v>-30</v>
      </c>
      <c r="J46" s="4">
        <v>156</v>
      </c>
      <c r="K46" s="4">
        <v>490</v>
      </c>
      <c r="L46" s="4">
        <v>-147</v>
      </c>
      <c r="M46" s="4">
        <v>-29</v>
      </c>
      <c r="N46" s="4"/>
      <c r="O46" s="17"/>
      <c r="P46" s="4"/>
      <c r="Q46" s="17"/>
      <c r="R46" s="4"/>
      <c r="S46" s="17"/>
      <c r="T46" s="18"/>
      <c r="U46" s="17"/>
      <c r="V46" s="18"/>
      <c r="W46" s="17"/>
      <c r="X46" s="18"/>
      <c r="Y46" s="17"/>
      <c r="Z46" s="18"/>
      <c r="AA46" s="17"/>
      <c r="AB46" s="18"/>
      <c r="AC46" s="17"/>
      <c r="AD46" s="4"/>
      <c r="AE46" s="17"/>
      <c r="AF46" s="4"/>
      <c r="AG46" s="17"/>
      <c r="AH46" s="4"/>
      <c r="AI46" s="17"/>
      <c r="AJ46" s="18"/>
      <c r="AK46" s="17"/>
      <c r="AL46" s="18"/>
      <c r="AM46" s="17"/>
      <c r="AN46" s="18"/>
      <c r="AO46" s="17"/>
      <c r="AP46" s="18"/>
      <c r="AQ46" s="17"/>
      <c r="AR46" s="18"/>
      <c r="AS46" s="17"/>
      <c r="AT46" s="18"/>
      <c r="AU46" s="17"/>
      <c r="AV46" s="18"/>
      <c r="AW46" s="17"/>
      <c r="AX46" s="18"/>
      <c r="AY46" s="17"/>
      <c r="AZ46" s="18"/>
      <c r="BA46" s="17"/>
      <c r="BB46" s="18"/>
      <c r="BC46" s="17"/>
      <c r="BD46" s="18"/>
      <c r="BE46" s="17"/>
      <c r="BF46" s="18"/>
      <c r="BG46" s="17"/>
    </row>
    <row r="47" spans="1:59">
      <c r="A47" s="17" t="s">
        <v>368</v>
      </c>
      <c r="B47" s="4">
        <v>109</v>
      </c>
      <c r="C47" s="4">
        <v>192</v>
      </c>
      <c r="D47" s="4">
        <v>94</v>
      </c>
      <c r="E47" s="4">
        <v>-151</v>
      </c>
      <c r="F47" s="4">
        <v>43</v>
      </c>
      <c r="G47" s="4">
        <v>-105</v>
      </c>
      <c r="H47" s="4">
        <v>-444</v>
      </c>
      <c r="I47" s="4">
        <v>-235</v>
      </c>
      <c r="J47" s="4">
        <v>126</v>
      </c>
      <c r="K47" s="4">
        <v>484</v>
      </c>
      <c r="L47" s="4">
        <v>-504</v>
      </c>
      <c r="M47" s="4">
        <v>-482</v>
      </c>
      <c r="N47" s="4"/>
      <c r="O47" s="17"/>
      <c r="P47" s="4"/>
      <c r="Q47" s="17"/>
      <c r="R47" s="4"/>
      <c r="S47" s="17"/>
      <c r="T47" s="18"/>
      <c r="U47" s="17"/>
      <c r="V47" s="18"/>
      <c r="W47" s="17"/>
      <c r="X47" s="18"/>
      <c r="Y47" s="17"/>
      <c r="Z47" s="18"/>
      <c r="AA47" s="17"/>
      <c r="AB47" s="18"/>
      <c r="AC47" s="17"/>
      <c r="AD47" s="4"/>
      <c r="AE47" s="17"/>
      <c r="AF47" s="4"/>
      <c r="AG47" s="17"/>
      <c r="AH47" s="4"/>
      <c r="AI47" s="17"/>
      <c r="AJ47" s="18"/>
      <c r="AK47" s="17"/>
      <c r="AL47" s="18"/>
      <c r="AM47" s="17"/>
      <c r="AN47" s="18"/>
      <c r="AO47" s="17"/>
      <c r="AP47" s="18"/>
      <c r="AQ47" s="17"/>
      <c r="AR47" s="18"/>
      <c r="AS47" s="17"/>
      <c r="AT47" s="18"/>
      <c r="AU47" s="17"/>
      <c r="AV47" s="18"/>
      <c r="AW47" s="17"/>
      <c r="AX47" s="18"/>
      <c r="AY47" s="17"/>
      <c r="AZ47" s="18"/>
      <c r="BA47" s="17"/>
      <c r="BB47" s="18"/>
      <c r="BC47" s="17"/>
      <c r="BD47" s="18"/>
      <c r="BE47" s="17"/>
      <c r="BF47" s="18"/>
      <c r="BG47" s="17"/>
    </row>
    <row r="48" spans="1:59">
      <c r="A48" s="17" t="s">
        <v>368</v>
      </c>
      <c r="B48" s="18" t="s">
        <v>29</v>
      </c>
      <c r="C48" s="18" t="s">
        <v>29</v>
      </c>
      <c r="D48" s="18" t="s">
        <v>29</v>
      </c>
      <c r="E48" s="18" t="s">
        <v>29</v>
      </c>
      <c r="F48" s="18" t="s">
        <v>29</v>
      </c>
      <c r="G48" s="18" t="s">
        <v>29</v>
      </c>
      <c r="H48" s="18" t="s">
        <v>29</v>
      </c>
      <c r="I48" s="18" t="s">
        <v>29</v>
      </c>
      <c r="J48" s="18" t="s">
        <v>29</v>
      </c>
      <c r="K48" s="18" t="s">
        <v>29</v>
      </c>
      <c r="L48" s="18" t="s">
        <v>29</v>
      </c>
      <c r="M48" s="18" t="s">
        <v>29</v>
      </c>
      <c r="N48" s="18"/>
      <c r="O48" s="17"/>
      <c r="P48" s="18"/>
      <c r="Q48" s="17"/>
      <c r="R48" s="18"/>
      <c r="S48" s="17"/>
      <c r="T48" s="4"/>
      <c r="U48" s="17"/>
      <c r="V48" s="4"/>
      <c r="W48" s="17"/>
      <c r="X48" s="4"/>
      <c r="Y48" s="17"/>
      <c r="Z48" s="4"/>
      <c r="AA48" s="17"/>
      <c r="AB48" s="4"/>
      <c r="AC48" s="17"/>
      <c r="AD48" s="18"/>
      <c r="AE48" s="17"/>
      <c r="AF48" s="18"/>
      <c r="AG48" s="17"/>
      <c r="AH48" s="18"/>
      <c r="AI48" s="17"/>
      <c r="AJ48" s="4"/>
      <c r="AK48" s="17"/>
      <c r="AL48" s="4"/>
      <c r="AM48" s="17"/>
      <c r="AN48" s="4"/>
      <c r="AO48" s="17"/>
      <c r="AP48" s="4"/>
      <c r="AQ48" s="17"/>
      <c r="AR48" s="4"/>
      <c r="AS48" s="17"/>
      <c r="AT48" s="4"/>
      <c r="AU48" s="17"/>
      <c r="AV48" s="4"/>
      <c r="AW48" s="17"/>
      <c r="AX48" s="4"/>
      <c r="AY48" s="17"/>
      <c r="AZ48" s="4"/>
      <c r="BA48" s="17"/>
      <c r="BB48" s="18"/>
      <c r="BC48" s="17"/>
      <c r="BD48" s="18"/>
      <c r="BE48" s="17"/>
      <c r="BF48" s="18"/>
      <c r="BG48" s="17"/>
    </row>
    <row r="49" spans="1:59">
      <c r="A49" s="17" t="s">
        <v>116</v>
      </c>
      <c r="B49" s="4">
        <v>13926</v>
      </c>
      <c r="C49" s="4">
        <v>14659</v>
      </c>
      <c r="D49" s="4">
        <v>10042</v>
      </c>
      <c r="E49" s="4">
        <v>9374</v>
      </c>
      <c r="F49" s="4">
        <v>11565</v>
      </c>
      <c r="G49" s="4">
        <v>8800</v>
      </c>
      <c r="H49" s="4">
        <v>6957</v>
      </c>
      <c r="I49" s="4">
        <v>11141</v>
      </c>
      <c r="J49" s="4">
        <v>14753</v>
      </c>
      <c r="K49" s="4">
        <v>13729</v>
      </c>
      <c r="L49" s="4">
        <v>15452</v>
      </c>
      <c r="M49" s="4">
        <v>9361</v>
      </c>
      <c r="N49" s="4"/>
      <c r="O49" s="17"/>
      <c r="P49" s="4"/>
      <c r="Q49" s="17"/>
      <c r="R49" s="18"/>
      <c r="S49" s="17"/>
      <c r="T49" s="18"/>
      <c r="U49" s="17"/>
      <c r="V49" s="18"/>
      <c r="W49" s="17"/>
      <c r="X49" s="18"/>
      <c r="Y49" s="17"/>
      <c r="Z49" s="18"/>
      <c r="AA49" s="17"/>
      <c r="AB49" s="18"/>
      <c r="AC49" s="17"/>
      <c r="AD49" s="18"/>
      <c r="AE49" s="17"/>
      <c r="AF49" s="18"/>
      <c r="AG49" s="17"/>
      <c r="AH49" s="18"/>
      <c r="AI49" s="17"/>
      <c r="AJ49" s="18"/>
      <c r="AK49" s="17"/>
      <c r="AL49" s="18"/>
      <c r="AM49" s="17"/>
      <c r="AN49" s="18"/>
      <c r="AO49" s="17"/>
      <c r="AP49" s="18"/>
      <c r="AQ49" s="17"/>
      <c r="AR49" s="18"/>
      <c r="AS49" s="17"/>
      <c r="AT49" s="18"/>
      <c r="AU49" s="17"/>
      <c r="AV49" s="18"/>
      <c r="AW49" s="17"/>
      <c r="AX49" s="18"/>
      <c r="AY49" s="17"/>
      <c r="AZ49" s="18"/>
      <c r="BA49" s="17"/>
      <c r="BB49" s="18"/>
      <c r="BC49" s="17"/>
      <c r="BD49" s="18"/>
      <c r="BE49" s="17"/>
      <c r="BF49" s="18"/>
      <c r="BG49" s="17"/>
    </row>
    <row r="50" spans="1:59">
      <c r="A50" s="17" t="s">
        <v>369</v>
      </c>
      <c r="B50" s="4">
        <v>2119</v>
      </c>
      <c r="C50" s="4">
        <v>3122</v>
      </c>
      <c r="D50" s="4">
        <v>4831</v>
      </c>
      <c r="E50" s="4">
        <v>3237</v>
      </c>
      <c r="F50" s="4">
        <v>4236</v>
      </c>
      <c r="G50" s="4">
        <v>5412</v>
      </c>
      <c r="H50" s="4">
        <v>5979</v>
      </c>
      <c r="I50" s="4">
        <v>9211</v>
      </c>
      <c r="J50" s="4">
        <v>8564</v>
      </c>
      <c r="K50" s="4">
        <v>10329</v>
      </c>
      <c r="L50" s="4">
        <v>9626</v>
      </c>
      <c r="M50" s="4">
        <v>12342</v>
      </c>
      <c r="N50" s="4"/>
      <c r="O50" s="17"/>
      <c r="P50" s="4"/>
      <c r="Q50" s="17"/>
      <c r="R50" s="18"/>
      <c r="S50" s="17"/>
      <c r="T50" s="18"/>
      <c r="U50" s="17"/>
      <c r="V50" s="18"/>
      <c r="W50" s="17"/>
      <c r="X50" s="18"/>
      <c r="Y50" s="17"/>
      <c r="Z50" s="18"/>
      <c r="AA50" s="17"/>
      <c r="AB50" s="18"/>
      <c r="AC50" s="17"/>
      <c r="AD50" s="18"/>
      <c r="AE50" s="17"/>
      <c r="AF50" s="18"/>
      <c r="AG50" s="17"/>
      <c r="AH50" s="18"/>
      <c r="AI50" s="17"/>
      <c r="AJ50" s="18"/>
      <c r="AK50" s="17"/>
      <c r="AL50" s="18"/>
      <c r="AM50" s="17"/>
      <c r="AN50" s="18"/>
      <c r="AO50" s="17"/>
      <c r="AP50" s="18"/>
      <c r="AQ50" s="17"/>
      <c r="AR50" s="18"/>
      <c r="AS50" s="17"/>
      <c r="AT50" s="18"/>
      <c r="AU50" s="17"/>
      <c r="AV50" s="18"/>
      <c r="AW50" s="17"/>
      <c r="AX50" s="18"/>
      <c r="AY50" s="17"/>
      <c r="AZ50" s="18"/>
      <c r="BA50" s="17"/>
      <c r="BB50" s="18"/>
      <c r="BC50" s="17"/>
      <c r="BD50" s="18"/>
      <c r="BE50" s="17"/>
      <c r="BF50" s="18"/>
      <c r="BG50" s="17"/>
    </row>
    <row r="51" spans="1:59">
      <c r="A51" s="17" t="s">
        <v>370</v>
      </c>
      <c r="B51" s="4">
        <v>16045</v>
      </c>
      <c r="C51" s="4">
        <v>17781</v>
      </c>
      <c r="D51" s="4">
        <v>14873</v>
      </c>
      <c r="E51" s="4">
        <v>12611</v>
      </c>
      <c r="F51" s="4">
        <v>15801</v>
      </c>
      <c r="G51" s="4">
        <v>14212</v>
      </c>
      <c r="H51" s="4">
        <v>12936</v>
      </c>
      <c r="I51" s="4">
        <v>20352</v>
      </c>
      <c r="J51" s="4">
        <v>23317</v>
      </c>
      <c r="K51" s="4">
        <v>24058</v>
      </c>
      <c r="L51" s="4">
        <v>25078</v>
      </c>
      <c r="M51" s="4">
        <v>21703</v>
      </c>
      <c r="N51" s="4"/>
      <c r="O51" s="17"/>
      <c r="P51" s="4"/>
      <c r="Q51" s="17"/>
      <c r="R51" s="4"/>
      <c r="S51" s="17"/>
      <c r="T51" s="4"/>
      <c r="U51" s="17"/>
      <c r="V51" s="4"/>
      <c r="W51" s="17"/>
      <c r="X51" s="4"/>
      <c r="Y51" s="17"/>
      <c r="Z51" s="4"/>
      <c r="AA51" s="17"/>
      <c r="AB51" s="4"/>
      <c r="AC51" s="17"/>
      <c r="AD51" s="4"/>
      <c r="AE51" s="17"/>
      <c r="AF51" s="4"/>
      <c r="AG51" s="17"/>
      <c r="AH51" s="4"/>
      <c r="AI51" s="17"/>
      <c r="AJ51" s="4"/>
      <c r="AK51" s="17"/>
      <c r="AL51" s="4"/>
      <c r="AM51" s="17"/>
      <c r="AN51" s="4"/>
      <c r="AO51" s="17"/>
      <c r="AP51" s="4"/>
      <c r="AQ51" s="17"/>
      <c r="AR51" s="4"/>
      <c r="AS51" s="17"/>
      <c r="AT51" s="4"/>
      <c r="AU51" s="17"/>
      <c r="AV51" s="4"/>
      <c r="AW51" s="17"/>
      <c r="AX51" s="4"/>
      <c r="AY51" s="17"/>
      <c r="AZ51" s="4"/>
      <c r="BA51" s="17"/>
      <c r="BB51" s="4"/>
      <c r="BC51" s="17"/>
      <c r="BD51" s="4"/>
      <c r="BE51" s="17"/>
      <c r="BF51" s="4"/>
      <c r="BG51" s="17"/>
    </row>
    <row r="52" spans="1:59">
      <c r="A52" s="17" t="s">
        <v>371</v>
      </c>
      <c r="B52" s="4">
        <v>4049</v>
      </c>
      <c r="C52" s="4">
        <v>3212</v>
      </c>
      <c r="D52" s="4">
        <v>2539</v>
      </c>
      <c r="E52" s="4">
        <v>2730</v>
      </c>
      <c r="F52" s="4">
        <v>3374</v>
      </c>
      <c r="G52" s="4">
        <v>2828</v>
      </c>
      <c r="H52" s="4">
        <v>1319</v>
      </c>
      <c r="I52" s="4">
        <v>10207</v>
      </c>
      <c r="J52" s="4">
        <v>2786</v>
      </c>
      <c r="K52" s="4">
        <v>1391</v>
      </c>
      <c r="L52" s="4">
        <v>1120</v>
      </c>
      <c r="M52" s="4">
        <v>1304</v>
      </c>
      <c r="N52" s="4"/>
      <c r="O52" s="17"/>
      <c r="P52" s="18"/>
      <c r="Q52" s="17"/>
      <c r="R52" s="18"/>
      <c r="S52" s="17"/>
      <c r="T52" s="18"/>
      <c r="U52" s="17"/>
      <c r="V52" s="18"/>
      <c r="W52" s="17"/>
      <c r="X52" s="18"/>
      <c r="Y52" s="17"/>
      <c r="Z52" s="18"/>
      <c r="AA52" s="17"/>
      <c r="AB52" s="18"/>
      <c r="AC52" s="17"/>
      <c r="AD52" s="18"/>
      <c r="AE52" s="17"/>
      <c r="AF52" s="18"/>
      <c r="AG52" s="17"/>
      <c r="AH52" s="18"/>
      <c r="AI52" s="17"/>
      <c r="AJ52" s="18"/>
      <c r="AK52" s="17"/>
      <c r="AL52" s="18"/>
      <c r="AM52" s="17"/>
      <c r="AN52" s="18"/>
      <c r="AO52" s="17"/>
      <c r="AP52" s="18"/>
      <c r="AQ52" s="17"/>
      <c r="AR52" s="18"/>
      <c r="AS52" s="17"/>
      <c r="AT52" s="18"/>
      <c r="AU52" s="17"/>
      <c r="AV52" s="18"/>
      <c r="AW52" s="17"/>
      <c r="AX52" s="18"/>
      <c r="AY52" s="17"/>
      <c r="AZ52" s="18"/>
      <c r="BA52" s="17"/>
      <c r="BB52" s="18"/>
      <c r="BC52" s="17"/>
      <c r="BD52" s="18"/>
      <c r="BE52" s="17"/>
      <c r="BF52" s="18"/>
      <c r="BG52" s="17"/>
    </row>
    <row r="53" spans="1:59">
      <c r="A53" s="17" t="s">
        <v>372</v>
      </c>
      <c r="B53" s="4">
        <v>51</v>
      </c>
      <c r="C53" s="4">
        <v>104</v>
      </c>
      <c r="D53" s="4">
        <v>52</v>
      </c>
      <c r="E53" s="4">
        <v>68</v>
      </c>
      <c r="F53" s="4">
        <v>38</v>
      </c>
      <c r="G53" s="4">
        <v>40</v>
      </c>
      <c r="H53" s="4">
        <v>13</v>
      </c>
      <c r="I53" s="4">
        <v>27</v>
      </c>
      <c r="J53" s="4">
        <v>-11</v>
      </c>
      <c r="K53" s="4">
        <v>37</v>
      </c>
      <c r="L53" s="4">
        <v>46</v>
      </c>
      <c r="M53" s="4">
        <v>75</v>
      </c>
      <c r="N53" s="4"/>
      <c r="O53" s="17"/>
      <c r="P53" s="18"/>
      <c r="Q53" s="17"/>
      <c r="R53" s="18"/>
      <c r="S53" s="17"/>
      <c r="T53" s="18"/>
      <c r="U53" s="17"/>
      <c r="V53" s="18"/>
      <c r="W53" s="17"/>
      <c r="X53" s="18"/>
      <c r="Y53" s="17"/>
      <c r="Z53" s="18"/>
      <c r="AA53" s="17"/>
      <c r="AB53" s="18"/>
      <c r="AC53" s="17"/>
      <c r="AD53" s="18"/>
      <c r="AE53" s="17"/>
      <c r="AF53" s="18"/>
      <c r="AG53" s="17"/>
      <c r="AH53" s="18"/>
      <c r="AI53" s="17"/>
      <c r="AJ53" s="18"/>
      <c r="AK53" s="17"/>
      <c r="AL53" s="18"/>
      <c r="AM53" s="17"/>
      <c r="AN53" s="18"/>
      <c r="AO53" s="17"/>
      <c r="AP53" s="18"/>
      <c r="AQ53" s="17"/>
      <c r="AR53" s="18"/>
      <c r="AS53" s="17"/>
      <c r="AT53" s="18"/>
      <c r="AU53" s="17"/>
      <c r="AV53" s="18"/>
      <c r="AW53" s="17"/>
      <c r="AX53" s="18"/>
      <c r="AY53" s="17"/>
      <c r="AZ53" s="18"/>
      <c r="BA53" s="17"/>
      <c r="BB53" s="18"/>
      <c r="BC53" s="17"/>
      <c r="BD53" s="18"/>
      <c r="BE53" s="17"/>
      <c r="BF53" s="18"/>
      <c r="BG53" s="17"/>
    </row>
    <row r="54" spans="1:59">
      <c r="A54" s="17" t="s">
        <v>373</v>
      </c>
      <c r="B54" s="4">
        <v>359</v>
      </c>
      <c r="C54" s="4">
        <v>374</v>
      </c>
      <c r="D54" s="4">
        <v>1135</v>
      </c>
      <c r="E54" s="4">
        <v>716</v>
      </c>
      <c r="F54" s="4">
        <v>969</v>
      </c>
      <c r="G54" s="4">
        <v>842</v>
      </c>
      <c r="H54" s="4">
        <v>756</v>
      </c>
      <c r="I54" s="4">
        <v>899</v>
      </c>
      <c r="J54" s="4">
        <v>1097</v>
      </c>
      <c r="K54" s="4">
        <v>1060</v>
      </c>
      <c r="L54" s="4">
        <v>1244</v>
      </c>
      <c r="M54" s="4">
        <v>1198</v>
      </c>
      <c r="N54" s="4"/>
      <c r="O54" s="17"/>
      <c r="P54" s="18"/>
      <c r="Q54" s="17"/>
      <c r="R54" s="18"/>
      <c r="S54" s="17"/>
      <c r="T54" s="18"/>
      <c r="U54" s="17"/>
      <c r="V54" s="18"/>
      <c r="W54" s="17"/>
      <c r="X54" s="18"/>
      <c r="Y54" s="17"/>
      <c r="Z54" s="18"/>
      <c r="AA54" s="17"/>
      <c r="AB54" s="18"/>
      <c r="AC54" s="17"/>
      <c r="AD54" s="18"/>
      <c r="AE54" s="17"/>
      <c r="AF54" s="18"/>
      <c r="AG54" s="17"/>
      <c r="AH54" s="18"/>
      <c r="AI54" s="17"/>
      <c r="AJ54" s="18"/>
      <c r="AK54" s="17"/>
      <c r="AL54" s="18"/>
      <c r="AM54" s="17"/>
      <c r="AN54" s="18"/>
      <c r="AO54" s="17"/>
      <c r="AP54" s="18"/>
      <c r="AQ54" s="17"/>
      <c r="AR54" s="18"/>
      <c r="AS54" s="17"/>
      <c r="AT54" s="18"/>
      <c r="AU54" s="17"/>
      <c r="AV54" s="18"/>
      <c r="AW54" s="17"/>
      <c r="AX54" s="18"/>
      <c r="AY54" s="17"/>
      <c r="AZ54" s="18"/>
      <c r="BA54" s="17"/>
      <c r="BB54" s="18"/>
      <c r="BC54" s="17"/>
      <c r="BD54" s="18"/>
      <c r="BE54" s="17"/>
      <c r="BF54" s="18"/>
      <c r="BG54" s="17"/>
    </row>
    <row r="55" spans="1:59">
      <c r="A55" s="17" t="s">
        <v>374</v>
      </c>
      <c r="B55" s="4">
        <v>4459</v>
      </c>
      <c r="C55" s="4">
        <v>3690</v>
      </c>
      <c r="D55" s="4">
        <v>3726</v>
      </c>
      <c r="E55" s="4">
        <v>3514</v>
      </c>
      <c r="F55" s="4">
        <v>4381</v>
      </c>
      <c r="G55" s="4">
        <v>3710</v>
      </c>
      <c r="H55" s="4">
        <v>2088</v>
      </c>
      <c r="I55" s="4">
        <v>11133</v>
      </c>
      <c r="J55" s="4">
        <v>3872</v>
      </c>
      <c r="K55" s="4">
        <v>2488</v>
      </c>
      <c r="L55" s="4">
        <v>2410</v>
      </c>
      <c r="M55" s="4">
        <v>2577</v>
      </c>
      <c r="N55" s="4"/>
      <c r="O55" s="17"/>
      <c r="P55" s="18"/>
      <c r="Q55" s="17"/>
      <c r="R55" s="18"/>
      <c r="S55" s="17"/>
      <c r="T55" s="18"/>
      <c r="U55" s="17"/>
      <c r="V55" s="18"/>
      <c r="W55" s="17"/>
      <c r="X55" s="18"/>
      <c r="Y55" s="17"/>
      <c r="Z55" s="18"/>
      <c r="AA55" s="17"/>
      <c r="AB55" s="18"/>
      <c r="AC55" s="17"/>
      <c r="AD55" s="18"/>
      <c r="AE55" s="17"/>
      <c r="AF55" s="18"/>
      <c r="AG55" s="17"/>
      <c r="AH55" s="18"/>
      <c r="AI55" s="17"/>
      <c r="AJ55" s="18"/>
      <c r="AK55" s="17"/>
      <c r="AL55" s="18"/>
      <c r="AM55" s="17"/>
      <c r="AN55" s="18"/>
      <c r="AO55" s="17"/>
      <c r="AP55" s="18"/>
      <c r="AQ55" s="17"/>
      <c r="AR55" s="18"/>
      <c r="AS55" s="17"/>
      <c r="AT55" s="18"/>
      <c r="AU55" s="17"/>
      <c r="AV55" s="18"/>
      <c r="AW55" s="17"/>
      <c r="AX55" s="18"/>
      <c r="AY55" s="17"/>
      <c r="AZ55" s="18"/>
      <c r="BA55" s="17"/>
      <c r="BB55" s="18"/>
      <c r="BC55" s="17"/>
      <c r="BD55" s="18"/>
      <c r="BE55" s="17"/>
      <c r="BF55" s="18"/>
      <c r="BG55" s="17"/>
    </row>
    <row r="56" spans="1:59">
      <c r="A56" s="17" t="s">
        <v>375</v>
      </c>
      <c r="B56" s="4">
        <v>187</v>
      </c>
      <c r="C56" s="4">
        <v>1175</v>
      </c>
      <c r="D56" s="4">
        <v>129</v>
      </c>
      <c r="E56" s="4">
        <v>-412</v>
      </c>
      <c r="F56" s="4">
        <v>-263</v>
      </c>
      <c r="G56" s="4">
        <v>-862</v>
      </c>
      <c r="H56" s="4">
        <v>658</v>
      </c>
      <c r="I56" s="4">
        <v>-220</v>
      </c>
      <c r="J56" s="4">
        <v>-1389</v>
      </c>
      <c r="K56" s="4">
        <v>597</v>
      </c>
      <c r="L56" s="4">
        <v>1369</v>
      </c>
      <c r="M56" s="4">
        <v>-863</v>
      </c>
      <c r="N56" s="4"/>
      <c r="O56" s="17"/>
      <c r="P56" s="18"/>
      <c r="Q56" s="17"/>
      <c r="R56" s="18"/>
      <c r="S56" s="17"/>
      <c r="T56" s="18"/>
      <c r="U56" s="17"/>
      <c r="V56" s="18"/>
      <c r="W56" s="17"/>
      <c r="X56" s="18"/>
      <c r="Y56" s="17"/>
      <c r="Z56" s="18"/>
      <c r="AA56" s="17"/>
      <c r="AB56" s="18"/>
      <c r="AC56" s="17"/>
      <c r="AD56" s="18"/>
      <c r="AE56" s="17"/>
      <c r="AF56" s="18"/>
      <c r="AG56" s="17"/>
      <c r="AH56" s="18"/>
      <c r="AI56" s="17"/>
      <c r="AJ56" s="18"/>
      <c r="AK56" s="17"/>
      <c r="AL56" s="18"/>
      <c r="AM56" s="17"/>
      <c r="AN56" s="18"/>
      <c r="AO56" s="17"/>
      <c r="AP56" s="18"/>
      <c r="AQ56" s="17"/>
      <c r="AR56" s="18"/>
      <c r="AS56" s="17"/>
      <c r="AT56" s="18"/>
      <c r="AU56" s="17"/>
      <c r="AV56" s="18"/>
      <c r="AW56" s="17"/>
      <c r="AX56" s="18"/>
      <c r="AY56" s="17"/>
      <c r="AZ56" s="18"/>
      <c r="BA56" s="17"/>
      <c r="BB56" s="18"/>
      <c r="BC56" s="17"/>
      <c r="BD56" s="18"/>
      <c r="BE56" s="17"/>
      <c r="BF56" s="18"/>
      <c r="BG56" s="17"/>
    </row>
    <row r="57" spans="1:59">
      <c r="A57" s="17" t="s">
        <v>376</v>
      </c>
      <c r="B57" s="18" t="s">
        <v>29</v>
      </c>
      <c r="C57" s="18" t="s">
        <v>29</v>
      </c>
      <c r="D57" s="18" t="s">
        <v>29</v>
      </c>
      <c r="E57" s="18" t="s">
        <v>29</v>
      </c>
      <c r="F57" s="18" t="s">
        <v>29</v>
      </c>
      <c r="G57" s="18" t="s">
        <v>29</v>
      </c>
      <c r="H57" s="18" t="s">
        <v>29</v>
      </c>
      <c r="I57" s="18" t="s">
        <v>29</v>
      </c>
      <c r="J57" s="18" t="s">
        <v>29</v>
      </c>
      <c r="K57" s="18" t="s">
        <v>29</v>
      </c>
      <c r="L57" s="4">
        <v>25</v>
      </c>
      <c r="M57" s="4">
        <v>-25</v>
      </c>
      <c r="N57" s="18"/>
      <c r="O57" s="17"/>
      <c r="P57" s="18"/>
      <c r="Q57" s="17"/>
      <c r="R57" s="18"/>
      <c r="S57" s="17"/>
      <c r="T57" s="18"/>
      <c r="U57" s="17"/>
      <c r="V57" s="18"/>
      <c r="W57" s="17"/>
      <c r="X57" s="18"/>
      <c r="Y57" s="17"/>
      <c r="Z57" s="18"/>
      <c r="AA57" s="17"/>
      <c r="AB57" s="18"/>
      <c r="AC57" s="17"/>
      <c r="AD57" s="18"/>
      <c r="AE57" s="17"/>
      <c r="AF57" s="18"/>
      <c r="AG57" s="17"/>
      <c r="AH57" s="18"/>
      <c r="AI57" s="17"/>
      <c r="AJ57" s="18"/>
      <c r="AK57" s="17"/>
      <c r="AL57" s="18"/>
      <c r="AM57" s="17"/>
      <c r="AN57" s="18"/>
      <c r="AO57" s="17"/>
      <c r="AP57" s="18"/>
      <c r="AQ57" s="17"/>
      <c r="AR57" s="18"/>
      <c r="AS57" s="17"/>
      <c r="AT57" s="18"/>
      <c r="AU57" s="17"/>
      <c r="AV57" s="18"/>
      <c r="AW57" s="17"/>
      <c r="AX57" s="18"/>
      <c r="AY57" s="17"/>
      <c r="AZ57" s="18"/>
      <c r="BA57" s="17"/>
      <c r="BB57" s="18"/>
      <c r="BC57" s="17"/>
      <c r="BD57" s="18"/>
      <c r="BE57" s="17"/>
      <c r="BF57" s="18"/>
      <c r="BG57" s="17"/>
    </row>
    <row r="58" spans="1:59">
      <c r="A58" s="17" t="s">
        <v>377</v>
      </c>
      <c r="B58" s="4">
        <v>-65</v>
      </c>
      <c r="C58" s="4">
        <v>-26</v>
      </c>
      <c r="D58" s="4">
        <v>13</v>
      </c>
      <c r="E58" s="4">
        <v>-111</v>
      </c>
      <c r="F58" s="4">
        <v>-21</v>
      </c>
      <c r="G58" s="4">
        <v>-56</v>
      </c>
      <c r="H58" s="4">
        <v>-126</v>
      </c>
      <c r="I58" s="4">
        <v>-162</v>
      </c>
      <c r="J58" s="4">
        <v>-219</v>
      </c>
      <c r="K58" s="4">
        <v>-75</v>
      </c>
      <c r="L58" s="4">
        <v>375</v>
      </c>
      <c r="M58" s="4">
        <v>146</v>
      </c>
      <c r="N58" s="4"/>
      <c r="O58" s="17"/>
      <c r="P58" s="18"/>
      <c r="Q58" s="17"/>
      <c r="R58" s="18"/>
      <c r="S58" s="17"/>
      <c r="T58" s="18"/>
      <c r="U58" s="17"/>
      <c r="V58" s="18"/>
      <c r="W58" s="17"/>
      <c r="X58" s="18"/>
      <c r="Y58" s="17"/>
      <c r="Z58" s="18"/>
      <c r="AA58" s="17"/>
      <c r="AB58" s="18"/>
      <c r="AC58" s="17"/>
      <c r="AD58" s="18"/>
      <c r="AE58" s="17"/>
      <c r="AF58" s="18"/>
      <c r="AG58" s="17"/>
      <c r="AH58" s="18"/>
      <c r="AI58" s="17"/>
      <c r="AJ58" s="18"/>
      <c r="AK58" s="17"/>
      <c r="AL58" s="18"/>
      <c r="AM58" s="17"/>
      <c r="AN58" s="18"/>
      <c r="AO58" s="17"/>
      <c r="AP58" s="18"/>
      <c r="AQ58" s="17"/>
      <c r="AR58" s="18"/>
      <c r="AS58" s="17"/>
      <c r="AT58" s="18"/>
      <c r="AU58" s="17"/>
      <c r="AV58" s="18"/>
      <c r="AW58" s="17"/>
      <c r="AX58" s="18"/>
      <c r="AY58" s="17"/>
      <c r="AZ58" s="18"/>
      <c r="BA58" s="17"/>
      <c r="BB58" s="18"/>
      <c r="BC58" s="17"/>
      <c r="BD58" s="18"/>
      <c r="BE58" s="17"/>
      <c r="BF58" s="18"/>
      <c r="BG58" s="17"/>
    </row>
    <row r="59" spans="1:59">
      <c r="A59" s="17" t="s">
        <v>378</v>
      </c>
      <c r="B59" s="4">
        <v>122</v>
      </c>
      <c r="C59" s="4">
        <v>1149</v>
      </c>
      <c r="D59" s="4">
        <v>142</v>
      </c>
      <c r="E59" s="4">
        <v>-523</v>
      </c>
      <c r="F59" s="4">
        <v>-284</v>
      </c>
      <c r="G59" s="4">
        <v>-918</v>
      </c>
      <c r="H59" s="4">
        <v>532</v>
      </c>
      <c r="I59" s="4">
        <v>-382</v>
      </c>
      <c r="J59" s="4">
        <v>-1608</v>
      </c>
      <c r="K59" s="4">
        <v>522</v>
      </c>
      <c r="L59" s="4">
        <v>1769</v>
      </c>
      <c r="M59" s="4">
        <v>-742</v>
      </c>
      <c r="N59" s="4"/>
      <c r="O59" s="17"/>
      <c r="P59" s="18"/>
      <c r="Q59" s="17"/>
      <c r="R59" s="18"/>
      <c r="S59" s="17"/>
      <c r="T59" s="18"/>
      <c r="U59" s="17"/>
      <c r="V59" s="18"/>
      <c r="W59" s="17"/>
      <c r="X59" s="18"/>
      <c r="Y59" s="17"/>
      <c r="Z59" s="18"/>
      <c r="AA59" s="17"/>
      <c r="AB59" s="18"/>
      <c r="AC59" s="17"/>
      <c r="AD59" s="18"/>
      <c r="AE59" s="17"/>
      <c r="AF59" s="18"/>
      <c r="AG59" s="17"/>
      <c r="AH59" s="18"/>
      <c r="AI59" s="17"/>
      <c r="AJ59" s="18"/>
      <c r="AK59" s="17"/>
      <c r="AL59" s="18"/>
      <c r="AM59" s="17"/>
      <c r="AN59" s="18"/>
      <c r="AO59" s="17"/>
      <c r="AP59" s="18"/>
      <c r="AQ59" s="17"/>
      <c r="AR59" s="18"/>
      <c r="AS59" s="17"/>
      <c r="AT59" s="18"/>
      <c r="AU59" s="17"/>
      <c r="AV59" s="18"/>
      <c r="AW59" s="17"/>
      <c r="AX59" s="18"/>
      <c r="AY59" s="17"/>
      <c r="AZ59" s="18"/>
      <c r="BA59" s="17"/>
      <c r="BB59" s="18"/>
      <c r="BC59" s="17"/>
      <c r="BD59" s="18"/>
      <c r="BE59" s="17"/>
      <c r="BF59" s="18"/>
      <c r="BG59" s="17"/>
    </row>
    <row r="60" spans="1:59">
      <c r="A60" s="17" t="s">
        <v>379</v>
      </c>
      <c r="B60" s="18" t="s">
        <v>29</v>
      </c>
      <c r="C60" s="18" t="s">
        <v>29</v>
      </c>
      <c r="D60" s="18" t="s">
        <v>29</v>
      </c>
      <c r="E60" s="18" t="s">
        <v>29</v>
      </c>
      <c r="F60" s="18" t="s">
        <v>29</v>
      </c>
      <c r="G60" s="18" t="s">
        <v>29</v>
      </c>
      <c r="H60" s="18" t="s">
        <v>29</v>
      </c>
      <c r="I60" s="18" t="s">
        <v>29</v>
      </c>
      <c r="J60" s="18" t="s">
        <v>29</v>
      </c>
      <c r="K60" s="18" t="s">
        <v>29</v>
      </c>
      <c r="L60" s="18" t="s">
        <v>29</v>
      </c>
      <c r="M60" s="18" t="s">
        <v>29</v>
      </c>
      <c r="N60" s="18"/>
      <c r="O60" s="17"/>
      <c r="P60" s="4"/>
      <c r="Q60" s="17"/>
      <c r="R60" s="4"/>
      <c r="S60" s="17"/>
      <c r="T60" s="18"/>
      <c r="U60" s="17"/>
      <c r="V60" s="18"/>
      <c r="W60" s="17"/>
      <c r="X60" s="18"/>
      <c r="Y60" s="17"/>
      <c r="Z60" s="18"/>
      <c r="AA60" s="17"/>
      <c r="AB60" s="18"/>
      <c r="AC60" s="17"/>
      <c r="AD60" s="4"/>
      <c r="AE60" s="17"/>
      <c r="AF60" s="4"/>
      <c r="AG60" s="17"/>
      <c r="AH60" s="4"/>
      <c r="AI60" s="17"/>
      <c r="AJ60" s="18"/>
      <c r="AK60" s="17"/>
      <c r="AL60" s="18"/>
      <c r="AM60" s="17"/>
      <c r="AN60" s="18"/>
      <c r="AO60" s="17"/>
      <c r="AP60" s="18"/>
      <c r="AQ60" s="17"/>
      <c r="AR60" s="18"/>
      <c r="AS60" s="17"/>
      <c r="AT60" s="18"/>
      <c r="AU60" s="17"/>
      <c r="AV60" s="18"/>
      <c r="AW60" s="17"/>
      <c r="AX60" s="18"/>
      <c r="AY60" s="17"/>
      <c r="AZ60" s="18"/>
      <c r="BA60" s="17"/>
      <c r="BB60" s="18"/>
      <c r="BC60" s="17"/>
      <c r="BD60" s="18"/>
      <c r="BE60" s="17"/>
      <c r="BF60" s="18"/>
      <c r="BG60" s="17"/>
    </row>
    <row r="61" spans="1:59">
      <c r="A61" s="17" t="s">
        <v>380</v>
      </c>
      <c r="B61" s="18" t="s">
        <v>29</v>
      </c>
      <c r="C61" s="18" t="s">
        <v>29</v>
      </c>
      <c r="D61" s="18" t="s">
        <v>29</v>
      </c>
      <c r="E61" s="18" t="s">
        <v>29</v>
      </c>
      <c r="F61" s="18" t="s">
        <v>29</v>
      </c>
      <c r="G61" s="18" t="s">
        <v>29</v>
      </c>
      <c r="H61" s="18" t="s">
        <v>29</v>
      </c>
      <c r="I61" s="18" t="s">
        <v>29</v>
      </c>
      <c r="J61" s="18" t="s">
        <v>29</v>
      </c>
      <c r="K61" s="18" t="s">
        <v>29</v>
      </c>
      <c r="L61" s="18" t="s">
        <v>29</v>
      </c>
      <c r="M61" s="18" t="s">
        <v>29</v>
      </c>
      <c r="N61" s="18"/>
      <c r="O61" s="17"/>
      <c r="P61" s="4"/>
      <c r="Q61" s="17"/>
      <c r="R61" s="4"/>
      <c r="S61" s="17"/>
      <c r="T61" s="18"/>
      <c r="U61" s="17"/>
      <c r="V61" s="18"/>
      <c r="W61" s="17"/>
      <c r="X61" s="18"/>
      <c r="Y61" s="17"/>
      <c r="Z61" s="18"/>
      <c r="AA61" s="17"/>
      <c r="AB61" s="18"/>
      <c r="AC61" s="17"/>
      <c r="AD61" s="4"/>
      <c r="AE61" s="17"/>
      <c r="AF61" s="4"/>
      <c r="AG61" s="17"/>
      <c r="AH61" s="4"/>
      <c r="AI61" s="17"/>
      <c r="AJ61" s="18"/>
      <c r="AK61" s="17"/>
      <c r="AL61" s="18"/>
      <c r="AM61" s="17"/>
      <c r="AN61" s="18"/>
      <c r="AO61" s="17"/>
      <c r="AP61" s="18"/>
      <c r="AQ61" s="17"/>
      <c r="AR61" s="18"/>
      <c r="AS61" s="17"/>
      <c r="AT61" s="18"/>
      <c r="AU61" s="17"/>
      <c r="AV61" s="18"/>
      <c r="AW61" s="17"/>
      <c r="AX61" s="18"/>
      <c r="AY61" s="17"/>
      <c r="AZ61" s="18"/>
      <c r="BA61" s="17"/>
      <c r="BB61" s="18"/>
      <c r="BC61" s="17"/>
      <c r="BD61" s="18"/>
      <c r="BE61" s="17"/>
      <c r="BF61" s="18"/>
      <c r="BG61" s="17"/>
    </row>
    <row r="62" spans="1:59">
      <c r="A62" s="17" t="s">
        <v>381</v>
      </c>
      <c r="B62" s="18" t="s">
        <v>29</v>
      </c>
      <c r="C62" s="18" t="s">
        <v>29</v>
      </c>
      <c r="D62" s="18" t="s">
        <v>29</v>
      </c>
      <c r="E62" s="18" t="s">
        <v>29</v>
      </c>
      <c r="F62" s="18" t="s">
        <v>29</v>
      </c>
      <c r="G62" s="18" t="s">
        <v>29</v>
      </c>
      <c r="H62" s="18" t="s">
        <v>29</v>
      </c>
      <c r="I62" s="18" t="s">
        <v>29</v>
      </c>
      <c r="J62" s="18" t="s">
        <v>29</v>
      </c>
      <c r="K62" s="18" t="s">
        <v>29</v>
      </c>
      <c r="L62" s="18" t="s">
        <v>29</v>
      </c>
      <c r="M62" s="18" t="s">
        <v>29</v>
      </c>
      <c r="N62" s="18"/>
      <c r="O62" s="17"/>
      <c r="P62" s="4"/>
      <c r="Q62" s="17"/>
      <c r="R62" s="4"/>
      <c r="S62" s="17"/>
      <c r="T62" s="18"/>
      <c r="U62" s="17"/>
      <c r="V62" s="18"/>
      <c r="W62" s="17"/>
      <c r="X62" s="18"/>
      <c r="Y62" s="17"/>
      <c r="Z62" s="18"/>
      <c r="AA62" s="17"/>
      <c r="AB62" s="18"/>
      <c r="AC62" s="17"/>
      <c r="AD62" s="4"/>
      <c r="AE62" s="17"/>
      <c r="AF62" s="4"/>
      <c r="AG62" s="17"/>
      <c r="AH62" s="4"/>
      <c r="AI62" s="17"/>
      <c r="AJ62" s="18"/>
      <c r="AK62" s="17"/>
      <c r="AL62" s="18"/>
      <c r="AM62" s="17"/>
      <c r="AN62" s="18"/>
      <c r="AO62" s="17"/>
      <c r="AP62" s="18"/>
      <c r="AQ62" s="17"/>
      <c r="AR62" s="18"/>
      <c r="AS62" s="17"/>
      <c r="AT62" s="18"/>
      <c r="AU62" s="17"/>
      <c r="AV62" s="18"/>
      <c r="AW62" s="17"/>
      <c r="AX62" s="18"/>
      <c r="AY62" s="17"/>
      <c r="AZ62" s="18"/>
      <c r="BA62" s="17"/>
      <c r="BB62" s="18"/>
      <c r="BC62" s="17"/>
      <c r="BD62" s="18"/>
      <c r="BE62" s="17"/>
      <c r="BF62" s="18"/>
      <c r="BG62" s="17"/>
    </row>
    <row r="63" spans="1:59">
      <c r="A63" s="17" t="s">
        <v>382</v>
      </c>
      <c r="B63" s="18" t="s">
        <v>29</v>
      </c>
      <c r="C63" s="18" t="s">
        <v>29</v>
      </c>
      <c r="D63" s="18" t="s">
        <v>29</v>
      </c>
      <c r="E63" s="18" t="s">
        <v>29</v>
      </c>
      <c r="F63" s="18" t="s">
        <v>29</v>
      </c>
      <c r="G63" s="18" t="s">
        <v>29</v>
      </c>
      <c r="H63" s="18" t="s">
        <v>29</v>
      </c>
      <c r="I63" s="18" t="s">
        <v>29</v>
      </c>
      <c r="J63" s="18" t="s">
        <v>29</v>
      </c>
      <c r="K63" s="18" t="s">
        <v>29</v>
      </c>
      <c r="L63" s="18" t="s">
        <v>29</v>
      </c>
      <c r="M63" s="18" t="s">
        <v>29</v>
      </c>
      <c r="N63" s="18"/>
      <c r="O63" s="17"/>
      <c r="P63" s="4"/>
      <c r="Q63" s="17"/>
      <c r="R63" s="4"/>
      <c r="S63" s="17"/>
      <c r="T63" s="18"/>
      <c r="U63" s="17"/>
      <c r="V63" s="18"/>
      <c r="W63" s="17"/>
      <c r="X63" s="18"/>
      <c r="Y63" s="17"/>
      <c r="Z63" s="18"/>
      <c r="AA63" s="17"/>
      <c r="AB63" s="18"/>
      <c r="AC63" s="17"/>
      <c r="AD63" s="4"/>
      <c r="AE63" s="17"/>
      <c r="AF63" s="4"/>
      <c r="AG63" s="17"/>
      <c r="AH63" s="4"/>
      <c r="AI63" s="17"/>
      <c r="AJ63" s="18"/>
      <c r="AK63" s="17"/>
      <c r="AL63" s="18"/>
      <c r="AM63" s="17"/>
      <c r="AN63" s="18"/>
      <c r="AO63" s="17"/>
      <c r="AP63" s="18"/>
      <c r="AQ63" s="17"/>
      <c r="AR63" s="18"/>
      <c r="AS63" s="17"/>
      <c r="AT63" s="18"/>
      <c r="AU63" s="17"/>
      <c r="AV63" s="18"/>
      <c r="AW63" s="17"/>
      <c r="AX63" s="18"/>
      <c r="AY63" s="17"/>
      <c r="AZ63" s="18"/>
      <c r="BA63" s="17"/>
      <c r="BB63" s="18"/>
      <c r="BC63" s="17"/>
      <c r="BD63" s="18"/>
      <c r="BE63" s="17"/>
      <c r="BF63" s="18"/>
      <c r="BG63" s="17"/>
    </row>
    <row r="64" spans="1:59">
      <c r="A64" s="17" t="s">
        <v>383</v>
      </c>
      <c r="B64" s="18" t="s">
        <v>29</v>
      </c>
      <c r="C64" s="18" t="s">
        <v>29</v>
      </c>
      <c r="D64" s="18" t="s">
        <v>29</v>
      </c>
      <c r="E64" s="18" t="s">
        <v>29</v>
      </c>
      <c r="F64" s="18" t="s">
        <v>29</v>
      </c>
      <c r="G64" s="18" t="s">
        <v>29</v>
      </c>
      <c r="H64" s="18" t="s">
        <v>29</v>
      </c>
      <c r="I64" s="18" t="s">
        <v>29</v>
      </c>
      <c r="J64" s="18" t="s">
        <v>29</v>
      </c>
      <c r="K64" s="18" t="s">
        <v>29</v>
      </c>
      <c r="L64" s="18" t="s">
        <v>29</v>
      </c>
      <c r="M64" s="18" t="s">
        <v>29</v>
      </c>
      <c r="N64" s="18"/>
      <c r="O64" s="17"/>
      <c r="P64" s="4"/>
      <c r="Q64" s="17"/>
      <c r="R64" s="4"/>
      <c r="S64" s="17"/>
      <c r="T64" s="18"/>
      <c r="U64" s="17"/>
      <c r="V64" s="18"/>
      <c r="W64" s="17"/>
      <c r="X64" s="18"/>
      <c r="Y64" s="17"/>
      <c r="Z64" s="18"/>
      <c r="AA64" s="17"/>
      <c r="AB64" s="18"/>
      <c r="AC64" s="17"/>
      <c r="AD64" s="4"/>
      <c r="AE64" s="17"/>
      <c r="AF64" s="4"/>
      <c r="AG64" s="17"/>
      <c r="AH64" s="4"/>
      <c r="AI64" s="17"/>
      <c r="AJ64" s="18"/>
      <c r="AK64" s="17"/>
      <c r="AL64" s="18"/>
      <c r="AM64" s="17"/>
      <c r="AN64" s="18"/>
      <c r="AO64" s="17"/>
      <c r="AP64" s="18"/>
      <c r="AQ64" s="17"/>
      <c r="AR64" s="18"/>
      <c r="AS64" s="17"/>
      <c r="AT64" s="18"/>
      <c r="AU64" s="17"/>
      <c r="AV64" s="18"/>
      <c r="AW64" s="17"/>
      <c r="AX64" s="18"/>
      <c r="AY64" s="17"/>
      <c r="AZ64" s="18"/>
      <c r="BA64" s="17"/>
      <c r="BB64" s="18"/>
      <c r="BC64" s="17"/>
      <c r="BD64" s="18"/>
      <c r="BE64" s="17"/>
      <c r="BF64" s="18"/>
      <c r="BG64" s="17"/>
    </row>
    <row r="65" spans="1:59">
      <c r="A65" s="17" t="s">
        <v>384</v>
      </c>
      <c r="B65" s="18" t="s">
        <v>29</v>
      </c>
      <c r="C65" s="18" t="s">
        <v>29</v>
      </c>
      <c r="D65" s="18" t="s">
        <v>29</v>
      </c>
      <c r="E65" s="18" t="s">
        <v>29</v>
      </c>
      <c r="F65" s="18" t="s">
        <v>29</v>
      </c>
      <c r="G65" s="18" t="s">
        <v>29</v>
      </c>
      <c r="H65" s="18" t="s">
        <v>29</v>
      </c>
      <c r="I65" s="18" t="s">
        <v>29</v>
      </c>
      <c r="J65" s="18" t="s">
        <v>29</v>
      </c>
      <c r="K65" s="18" t="s">
        <v>29</v>
      </c>
      <c r="L65" s="18" t="s">
        <v>29</v>
      </c>
      <c r="M65" s="18" t="s">
        <v>29</v>
      </c>
      <c r="N65" s="18"/>
      <c r="O65" s="17"/>
      <c r="P65" s="4"/>
      <c r="Q65" s="17"/>
      <c r="R65" s="4"/>
      <c r="S65" s="17"/>
      <c r="T65" s="18"/>
      <c r="U65" s="17"/>
      <c r="V65" s="18"/>
      <c r="W65" s="17"/>
      <c r="X65" s="18"/>
      <c r="Y65" s="17"/>
      <c r="Z65" s="18"/>
      <c r="AA65" s="17"/>
      <c r="AB65" s="18"/>
      <c r="AC65" s="17"/>
      <c r="AD65" s="4"/>
      <c r="AE65" s="17"/>
      <c r="AF65" s="4"/>
      <c r="AG65" s="17"/>
      <c r="AH65" s="4"/>
      <c r="AI65" s="17"/>
      <c r="AJ65" s="18"/>
      <c r="AK65" s="17"/>
      <c r="AL65" s="18"/>
      <c r="AM65" s="17"/>
      <c r="AN65" s="18"/>
      <c r="AO65" s="17"/>
      <c r="AP65" s="18"/>
      <c r="AQ65" s="17"/>
      <c r="AR65" s="18"/>
      <c r="AS65" s="17"/>
      <c r="AT65" s="18"/>
      <c r="AU65" s="17"/>
      <c r="AV65" s="18"/>
      <c r="AW65" s="17"/>
      <c r="AX65" s="18"/>
      <c r="AY65" s="17"/>
      <c r="AZ65" s="18"/>
      <c r="BA65" s="17"/>
      <c r="BB65" s="18"/>
      <c r="BC65" s="17"/>
      <c r="BD65" s="18"/>
      <c r="BE65" s="17"/>
      <c r="BF65" s="18"/>
      <c r="BG65" s="17"/>
    </row>
    <row r="66" spans="1:59">
      <c r="A66" s="17" t="s">
        <v>385</v>
      </c>
      <c r="B66" s="18" t="s">
        <v>29</v>
      </c>
      <c r="C66" s="18" t="s">
        <v>29</v>
      </c>
      <c r="D66" s="18" t="s">
        <v>29</v>
      </c>
      <c r="E66" s="18" t="s">
        <v>29</v>
      </c>
      <c r="F66" s="18" t="s">
        <v>29</v>
      </c>
      <c r="G66" s="18" t="s">
        <v>29</v>
      </c>
      <c r="H66" s="18" t="s">
        <v>29</v>
      </c>
      <c r="I66" s="18" t="s">
        <v>29</v>
      </c>
      <c r="J66" s="18" t="s">
        <v>29</v>
      </c>
      <c r="K66" s="18" t="s">
        <v>29</v>
      </c>
      <c r="L66" s="18" t="s">
        <v>29</v>
      </c>
      <c r="M66" s="18" t="s">
        <v>29</v>
      </c>
      <c r="N66" s="18"/>
      <c r="O66" s="17"/>
      <c r="P66" s="4"/>
      <c r="Q66" s="17"/>
      <c r="R66" s="4"/>
      <c r="S66" s="17"/>
      <c r="T66" s="18"/>
      <c r="U66" s="17"/>
      <c r="V66" s="18"/>
      <c r="W66" s="17"/>
      <c r="X66" s="18"/>
      <c r="Y66" s="17"/>
      <c r="Z66" s="18"/>
      <c r="AA66" s="17"/>
      <c r="AB66" s="18"/>
      <c r="AC66" s="17"/>
      <c r="AD66" s="4"/>
      <c r="AE66" s="17"/>
      <c r="AF66" s="4"/>
      <c r="AG66" s="17"/>
      <c r="AH66" s="4"/>
      <c r="AI66" s="17"/>
      <c r="AJ66" s="18"/>
      <c r="AK66" s="17"/>
      <c r="AL66" s="18"/>
      <c r="AM66" s="17"/>
      <c r="AN66" s="18"/>
      <c r="AO66" s="17"/>
      <c r="AP66" s="18"/>
      <c r="AQ66" s="17"/>
      <c r="AR66" s="18"/>
      <c r="AS66" s="17"/>
      <c r="AT66" s="18"/>
      <c r="AU66" s="17"/>
      <c r="AV66" s="18"/>
      <c r="AW66" s="17"/>
      <c r="AX66" s="18"/>
      <c r="AY66" s="17"/>
      <c r="AZ66" s="18"/>
      <c r="BA66" s="17"/>
      <c r="BB66" s="18"/>
      <c r="BC66" s="17"/>
      <c r="BD66" s="18"/>
      <c r="BE66" s="17"/>
      <c r="BF66" s="18"/>
      <c r="BG66" s="17"/>
    </row>
    <row r="67" spans="1:59">
      <c r="A67" s="17" t="s">
        <v>386</v>
      </c>
      <c r="B67" s="4">
        <v>4581</v>
      </c>
      <c r="C67" s="4">
        <v>4839</v>
      </c>
      <c r="D67" s="4">
        <v>3868</v>
      </c>
      <c r="E67" s="4">
        <v>2991</v>
      </c>
      <c r="F67" s="4">
        <v>4097</v>
      </c>
      <c r="G67" s="4">
        <v>2792</v>
      </c>
      <c r="H67" s="4">
        <v>2620</v>
      </c>
      <c r="I67" s="4">
        <v>10751</v>
      </c>
      <c r="J67" s="4">
        <v>2264</v>
      </c>
      <c r="K67" s="4">
        <v>3010</v>
      </c>
      <c r="L67" s="4">
        <v>4179</v>
      </c>
      <c r="M67" s="4">
        <v>1835</v>
      </c>
      <c r="N67" s="4"/>
      <c r="O67" s="17"/>
      <c r="P67" s="4"/>
      <c r="Q67" s="17"/>
      <c r="R67" s="4"/>
      <c r="S67" s="17"/>
      <c r="T67" s="4"/>
      <c r="U67" s="17"/>
      <c r="V67" s="4"/>
      <c r="W67" s="17"/>
      <c r="X67" s="4"/>
      <c r="Y67" s="17"/>
      <c r="Z67" s="4"/>
      <c r="AA67" s="17"/>
      <c r="AB67" s="4"/>
      <c r="AC67" s="17"/>
      <c r="AD67" s="4"/>
      <c r="AE67" s="17"/>
      <c r="AF67" s="4"/>
      <c r="AG67" s="17"/>
      <c r="AH67" s="4"/>
      <c r="AI67" s="17"/>
      <c r="AJ67" s="4"/>
      <c r="AK67" s="17"/>
      <c r="AL67" s="4"/>
      <c r="AM67" s="17"/>
      <c r="AN67" s="4"/>
      <c r="AO67" s="17"/>
      <c r="AP67" s="4"/>
      <c r="AQ67" s="17"/>
      <c r="AR67" s="4"/>
      <c r="AS67" s="17"/>
      <c r="AT67" s="4"/>
      <c r="AU67" s="17"/>
      <c r="AV67" s="4"/>
      <c r="AW67" s="17"/>
      <c r="AX67" s="4"/>
      <c r="AY67" s="17"/>
      <c r="AZ67" s="4"/>
      <c r="BA67" s="17"/>
      <c r="BB67" s="4"/>
      <c r="BC67" s="17"/>
      <c r="BD67" s="4"/>
      <c r="BE67" s="17"/>
      <c r="BF67" s="18"/>
      <c r="BG67" s="17"/>
    </row>
    <row r="68" spans="1:59">
      <c r="A68" s="17" t="s">
        <v>387</v>
      </c>
      <c r="B68" s="18" t="s">
        <v>29</v>
      </c>
      <c r="C68" s="18" t="s">
        <v>29</v>
      </c>
      <c r="D68" s="18" t="s">
        <v>29</v>
      </c>
      <c r="E68" s="18" t="s">
        <v>29</v>
      </c>
      <c r="F68" s="18" t="s">
        <v>29</v>
      </c>
      <c r="G68" s="18" t="s">
        <v>29</v>
      </c>
      <c r="H68" s="18" t="s">
        <v>29</v>
      </c>
      <c r="I68" s="18" t="s">
        <v>29</v>
      </c>
      <c r="J68" s="18" t="s">
        <v>29</v>
      </c>
      <c r="K68" s="18" t="s">
        <v>29</v>
      </c>
      <c r="L68" s="18" t="s">
        <v>29</v>
      </c>
      <c r="M68" s="18" t="s">
        <v>29</v>
      </c>
      <c r="N68" s="18"/>
      <c r="O68" s="17"/>
      <c r="P68" s="18"/>
      <c r="Q68" s="17"/>
      <c r="R68" s="18"/>
      <c r="S68" s="17"/>
      <c r="T68" s="18"/>
      <c r="U68" s="17"/>
      <c r="V68" s="18"/>
      <c r="W68" s="17"/>
      <c r="X68" s="18"/>
      <c r="Y68" s="17"/>
      <c r="Z68" s="18"/>
      <c r="AA68" s="17"/>
      <c r="AB68" s="18"/>
      <c r="AC68" s="17"/>
      <c r="AD68" s="18"/>
      <c r="AE68" s="17"/>
      <c r="AF68" s="18"/>
      <c r="AG68" s="17"/>
      <c r="AH68" s="18"/>
      <c r="AI68" s="17"/>
      <c r="AJ68" s="18"/>
      <c r="AK68" s="17"/>
      <c r="AL68" s="18"/>
      <c r="AM68" s="17"/>
      <c r="AN68" s="18"/>
      <c r="AO68" s="17"/>
      <c r="AP68" s="18"/>
      <c r="AQ68" s="17"/>
      <c r="AR68" s="18"/>
      <c r="AS68" s="17"/>
      <c r="AT68" s="18"/>
      <c r="AU68" s="17"/>
      <c r="AV68" s="18"/>
      <c r="AW68" s="17"/>
      <c r="AX68" s="4"/>
      <c r="AY68" s="17"/>
      <c r="AZ68" s="4"/>
      <c r="BA68" s="17"/>
      <c r="BB68" s="18"/>
      <c r="BC68" s="17"/>
      <c r="BD68" s="18"/>
      <c r="BE68" s="17"/>
      <c r="BF68" s="18"/>
      <c r="BG68" s="17"/>
    </row>
    <row r="69" spans="1:59">
      <c r="A69" s="17" t="s">
        <v>388</v>
      </c>
      <c r="B69" s="18" t="s">
        <v>29</v>
      </c>
      <c r="C69" s="18" t="s">
        <v>29</v>
      </c>
      <c r="D69" s="18" t="s">
        <v>29</v>
      </c>
      <c r="E69" s="18" t="s">
        <v>29</v>
      </c>
      <c r="F69" s="18" t="s">
        <v>29</v>
      </c>
      <c r="G69" s="18" t="s">
        <v>29</v>
      </c>
      <c r="H69" s="18" t="s">
        <v>29</v>
      </c>
      <c r="I69" s="18" t="s">
        <v>29</v>
      </c>
      <c r="J69" s="18" t="s">
        <v>29</v>
      </c>
      <c r="K69" s="18" t="s">
        <v>29</v>
      </c>
      <c r="L69" s="18" t="s">
        <v>29</v>
      </c>
      <c r="M69" s="18" t="s">
        <v>29</v>
      </c>
      <c r="N69" s="18"/>
      <c r="O69" s="17"/>
      <c r="P69" s="18"/>
      <c r="Q69" s="17"/>
      <c r="R69" s="18"/>
      <c r="S69" s="17"/>
      <c r="T69" s="18"/>
      <c r="U69" s="17"/>
      <c r="V69" s="18"/>
      <c r="W69" s="17"/>
      <c r="X69" s="18"/>
      <c r="Y69" s="17"/>
      <c r="Z69" s="18"/>
      <c r="AA69" s="17"/>
      <c r="AB69" s="18"/>
      <c r="AC69" s="17"/>
      <c r="AD69" s="18"/>
      <c r="AE69" s="17"/>
      <c r="AF69" s="18"/>
      <c r="AG69" s="17"/>
      <c r="AH69" s="18"/>
      <c r="AI69" s="17"/>
      <c r="AJ69" s="18"/>
      <c r="AK69" s="17"/>
      <c r="AL69" s="18"/>
      <c r="AM69" s="17"/>
      <c r="AN69" s="18"/>
      <c r="AO69" s="17"/>
      <c r="AP69" s="18"/>
      <c r="AQ69" s="17"/>
      <c r="AR69" s="18"/>
      <c r="AS69" s="17"/>
      <c r="AT69" s="18"/>
      <c r="AU69" s="17"/>
      <c r="AV69" s="18"/>
      <c r="AW69" s="17"/>
      <c r="AX69" s="4"/>
      <c r="AY69" s="17"/>
      <c r="AZ69" s="18"/>
      <c r="BA69" s="17"/>
      <c r="BB69" s="18"/>
      <c r="BC69" s="17"/>
      <c r="BD69" s="18"/>
      <c r="BE69" s="17"/>
      <c r="BF69" s="18"/>
      <c r="BG69" s="17"/>
    </row>
    <row r="70" spans="1:59">
      <c r="A70" s="17" t="s">
        <v>127</v>
      </c>
      <c r="B70" s="4">
        <v>11464</v>
      </c>
      <c r="C70" s="4">
        <v>12942</v>
      </c>
      <c r="D70" s="4">
        <v>11005</v>
      </c>
      <c r="E70" s="4">
        <v>9620</v>
      </c>
      <c r="F70" s="4">
        <v>11704</v>
      </c>
      <c r="G70" s="4">
        <v>11420</v>
      </c>
      <c r="H70" s="4">
        <v>10316</v>
      </c>
      <c r="I70" s="4">
        <v>9601</v>
      </c>
      <c r="J70" s="4">
        <v>21053</v>
      </c>
      <c r="K70" s="4">
        <v>21048</v>
      </c>
      <c r="L70" s="4">
        <v>20899</v>
      </c>
      <c r="M70" s="4">
        <v>19868</v>
      </c>
      <c r="N70" s="4"/>
      <c r="O70" s="17"/>
      <c r="P70" s="4"/>
      <c r="Q70" s="17"/>
      <c r="R70" s="4"/>
      <c r="S70" s="17"/>
      <c r="T70" s="4"/>
      <c r="U70" s="17"/>
      <c r="V70" s="4"/>
      <c r="W70" s="17"/>
      <c r="X70" s="4"/>
      <c r="Y70" s="17"/>
      <c r="Z70" s="4"/>
      <c r="AA70" s="17"/>
      <c r="AB70" s="4"/>
      <c r="AC70" s="17"/>
      <c r="AD70" s="4"/>
      <c r="AE70" s="17"/>
      <c r="AF70" s="4"/>
      <c r="AG70" s="17"/>
      <c r="AH70" s="4"/>
      <c r="AI70" s="17"/>
      <c r="AJ70" s="4"/>
      <c r="AK70" s="17"/>
      <c r="AL70" s="4"/>
      <c r="AM70" s="17"/>
      <c r="AN70" s="4"/>
      <c r="AO70" s="17"/>
      <c r="AP70" s="4"/>
      <c r="AQ70" s="17"/>
      <c r="AR70" s="4"/>
      <c r="AS70" s="17"/>
      <c r="AT70" s="4"/>
      <c r="AU70" s="17"/>
      <c r="AV70" s="4"/>
      <c r="AW70" s="17"/>
      <c r="AX70" s="4"/>
      <c r="AY70" s="17"/>
      <c r="AZ70" s="4"/>
      <c r="BA70" s="17"/>
      <c r="BB70" s="4"/>
      <c r="BC70" s="17"/>
      <c r="BD70" s="4"/>
      <c r="BE70" s="17"/>
      <c r="BF70" s="4"/>
      <c r="BG70" s="17"/>
    </row>
    <row r="71" spans="1:59">
      <c r="A71" s="17" t="s">
        <v>129</v>
      </c>
      <c r="B71" s="4">
        <v>5555</v>
      </c>
      <c r="C71" s="4">
        <v>5256</v>
      </c>
      <c r="D71" s="4">
        <v>4996</v>
      </c>
      <c r="E71" s="4">
        <v>4970</v>
      </c>
      <c r="F71" s="4">
        <v>4901</v>
      </c>
      <c r="G71" s="4">
        <v>4742</v>
      </c>
      <c r="H71" s="4">
        <v>4730</v>
      </c>
      <c r="I71" s="4">
        <v>4701</v>
      </c>
      <c r="J71" s="4">
        <v>4611</v>
      </c>
      <c r="K71" s="4">
        <v>4417</v>
      </c>
      <c r="L71" s="4">
        <v>4199</v>
      </c>
      <c r="M71" s="4">
        <v>4059</v>
      </c>
      <c r="N71" s="4"/>
      <c r="O71" s="17"/>
      <c r="P71" s="4"/>
      <c r="Q71" s="17"/>
      <c r="R71" s="4"/>
      <c r="S71" s="17"/>
      <c r="T71" s="4"/>
      <c r="U71" s="17"/>
      <c r="V71" s="4"/>
      <c r="W71" s="17"/>
      <c r="X71" s="4"/>
      <c r="Y71" s="17"/>
      <c r="Z71" s="4"/>
      <c r="AA71" s="17"/>
      <c r="AB71" s="4"/>
      <c r="AC71" s="17"/>
      <c r="AD71" s="4"/>
      <c r="AE71" s="17"/>
      <c r="AF71" s="4"/>
      <c r="AG71" s="17"/>
      <c r="AH71" s="4"/>
      <c r="AI71" s="17"/>
      <c r="AJ71" s="4"/>
      <c r="AK71" s="17"/>
      <c r="AL71" s="4"/>
      <c r="AM71" s="17"/>
      <c r="AN71" s="4"/>
      <c r="AO71" s="17"/>
      <c r="AP71" s="4"/>
      <c r="AQ71" s="17"/>
      <c r="AR71" s="4"/>
      <c r="AS71" s="17"/>
      <c r="AT71" s="4"/>
      <c r="AU71" s="17"/>
      <c r="AV71" s="4"/>
      <c r="AW71" s="17"/>
      <c r="AX71" s="4"/>
      <c r="AY71" s="17"/>
      <c r="AZ71" s="4"/>
      <c r="BA71" s="17"/>
      <c r="BB71" s="4"/>
      <c r="BC71" s="17"/>
      <c r="BD71" s="4"/>
      <c r="BE71" s="17"/>
      <c r="BF71" s="4"/>
      <c r="BG71" s="17"/>
    </row>
    <row r="72" spans="1:59">
      <c r="A72" s="17" t="s">
        <v>130</v>
      </c>
      <c r="B72" s="4">
        <v>5696</v>
      </c>
      <c r="C72" s="4">
        <v>5411</v>
      </c>
      <c r="D72" s="4">
        <v>5160</v>
      </c>
      <c r="E72" s="4">
        <v>5097</v>
      </c>
      <c r="F72" s="4">
        <v>5056</v>
      </c>
      <c r="G72" s="4">
        <v>4894</v>
      </c>
      <c r="H72" s="4">
        <v>4875</v>
      </c>
      <c r="I72" s="4">
        <v>4835</v>
      </c>
      <c r="J72" s="4">
        <v>4701</v>
      </c>
      <c r="K72" s="4">
        <v>4473</v>
      </c>
      <c r="L72" s="4">
        <v>4232</v>
      </c>
      <c r="M72" s="4">
        <v>4090</v>
      </c>
      <c r="N72" s="4"/>
      <c r="O72" s="17"/>
      <c r="P72" s="4"/>
      <c r="Q72" s="17"/>
      <c r="R72" s="4"/>
      <c r="S72" s="17"/>
      <c r="T72" s="4"/>
      <c r="U72" s="17"/>
      <c r="V72" s="4"/>
      <c r="W72" s="17"/>
      <c r="X72" s="4"/>
      <c r="Y72" s="17"/>
      <c r="Z72" s="4"/>
      <c r="AA72" s="17"/>
      <c r="AB72" s="4"/>
      <c r="AC72" s="17"/>
      <c r="AD72" s="4"/>
      <c r="AE72" s="17"/>
      <c r="AF72" s="18"/>
      <c r="AG72" s="17"/>
      <c r="AH72" s="18"/>
      <c r="AI72" s="17"/>
      <c r="AJ72" s="18"/>
      <c r="AK72" s="17"/>
      <c r="AL72" s="18"/>
      <c r="AM72" s="17"/>
      <c r="AN72" s="18"/>
      <c r="AO72" s="17"/>
      <c r="AP72" s="18"/>
      <c r="AQ72" s="17"/>
      <c r="AR72" s="18"/>
      <c r="AS72" s="17"/>
      <c r="AT72" s="18"/>
      <c r="AU72" s="17"/>
      <c r="AV72" s="18"/>
      <c r="AW72" s="17"/>
      <c r="AX72" s="18"/>
      <c r="AY72" s="17"/>
      <c r="AZ72" s="18"/>
      <c r="BA72" s="17"/>
      <c r="BB72" s="18"/>
      <c r="BC72" s="17"/>
      <c r="BD72" s="18"/>
      <c r="BE72" s="17"/>
      <c r="BF72" s="18"/>
      <c r="BG72" s="17"/>
    </row>
    <row r="73" spans="1:59">
      <c r="A73" s="17" t="s">
        <v>131</v>
      </c>
      <c r="B73" s="4">
        <v>5511</v>
      </c>
      <c r="C73" s="4">
        <v>5000</v>
      </c>
      <c r="D73" s="4">
        <v>4944</v>
      </c>
      <c r="E73" s="4">
        <v>4967</v>
      </c>
      <c r="F73" s="4">
        <v>4748</v>
      </c>
      <c r="G73" s="4">
        <v>4725</v>
      </c>
      <c r="H73" s="4">
        <v>4730</v>
      </c>
      <c r="I73" s="4">
        <v>4687</v>
      </c>
      <c r="J73" s="4">
        <v>4516</v>
      </c>
      <c r="K73" s="4">
        <v>4290</v>
      </c>
      <c r="L73" s="4">
        <v>4062</v>
      </c>
      <c r="M73" s="4">
        <v>4070</v>
      </c>
      <c r="N73" s="4"/>
      <c r="O73" s="17"/>
      <c r="P73" s="4"/>
      <c r="Q73" s="17"/>
      <c r="R73" s="4"/>
      <c r="S73" s="17"/>
      <c r="T73" s="4"/>
      <c r="U73" s="17"/>
      <c r="V73" s="4"/>
      <c r="W73" s="17"/>
      <c r="X73" s="4"/>
      <c r="Y73" s="17"/>
      <c r="Z73" s="4"/>
      <c r="AA73" s="17"/>
      <c r="AB73" s="4"/>
      <c r="AC73" s="17"/>
      <c r="AD73" s="4"/>
      <c r="AE73" s="17"/>
      <c r="AF73" s="4"/>
      <c r="AG73" s="17"/>
      <c r="AH73" s="4"/>
      <c r="AI73" s="17"/>
      <c r="AJ73" s="4"/>
      <c r="AK73" s="17"/>
      <c r="AL73" s="4"/>
      <c r="AM73" s="17"/>
      <c r="AN73" s="4"/>
      <c r="AO73" s="17"/>
      <c r="AP73" s="4"/>
      <c r="AQ73" s="17"/>
      <c r="AR73" s="4"/>
      <c r="AS73" s="17"/>
      <c r="AT73" s="4"/>
      <c r="AU73" s="17"/>
      <c r="AV73" s="4"/>
      <c r="AW73" s="17"/>
      <c r="AX73" s="4"/>
      <c r="AY73" s="17"/>
      <c r="AZ73" s="4"/>
      <c r="BA73" s="17"/>
      <c r="BB73" s="4"/>
      <c r="BC73" s="17"/>
      <c r="BD73" s="4"/>
      <c r="BE73" s="17"/>
      <c r="BF73" s="4"/>
      <c r="BG73" s="17"/>
    </row>
    <row r="74" spans="1:59">
      <c r="A74" s="17" t="s">
        <v>389</v>
      </c>
      <c r="B74" s="18" t="s">
        <v>29</v>
      </c>
      <c r="C74" s="18" t="s">
        <v>29</v>
      </c>
      <c r="D74" s="18" t="s">
        <v>29</v>
      </c>
      <c r="E74" s="18" t="s">
        <v>29</v>
      </c>
      <c r="F74" s="18" t="s">
        <v>29</v>
      </c>
      <c r="G74" s="18" t="s">
        <v>29</v>
      </c>
      <c r="H74" s="18" t="s">
        <v>29</v>
      </c>
      <c r="I74" s="18" t="s">
        <v>29</v>
      </c>
      <c r="J74" s="18" t="s">
        <v>29</v>
      </c>
      <c r="K74" s="18" t="s">
        <v>29</v>
      </c>
      <c r="L74" s="18" t="s">
        <v>29</v>
      </c>
      <c r="M74" s="18" t="s">
        <v>29</v>
      </c>
      <c r="N74" s="18"/>
      <c r="O74" s="17"/>
      <c r="P74" s="18"/>
      <c r="Q74" s="17"/>
      <c r="R74" s="18"/>
      <c r="S74" s="17"/>
      <c r="T74" s="18"/>
      <c r="U74" s="17"/>
      <c r="V74" s="18"/>
      <c r="W74" s="17"/>
      <c r="X74" s="18"/>
      <c r="Y74" s="17"/>
      <c r="Z74" s="18"/>
      <c r="AA74" s="17"/>
      <c r="AB74" s="18"/>
      <c r="AC74" s="17"/>
      <c r="AD74" s="18"/>
      <c r="AE74" s="17"/>
      <c r="AF74" s="18"/>
      <c r="AG74" s="17"/>
      <c r="AH74" s="18"/>
      <c r="AI74" s="17"/>
      <c r="AJ74" s="18"/>
      <c r="AK74" s="17"/>
      <c r="AL74" s="18"/>
      <c r="AM74" s="17"/>
      <c r="AN74" s="18"/>
      <c r="AO74" s="17"/>
      <c r="AP74" s="18"/>
      <c r="AQ74" s="17"/>
      <c r="AR74" s="18"/>
      <c r="AS74" s="17"/>
      <c r="AT74" s="18"/>
      <c r="AU74" s="17"/>
      <c r="AV74" s="18"/>
      <c r="AW74" s="17"/>
      <c r="AX74" s="21"/>
      <c r="AY74" s="17"/>
      <c r="AZ74" s="18"/>
      <c r="BA74" s="17"/>
      <c r="BB74" s="18"/>
      <c r="BC74" s="17"/>
      <c r="BD74" s="18"/>
      <c r="BE74" s="17"/>
      <c r="BF74" s="18"/>
      <c r="BG74" s="17"/>
    </row>
    <row r="75" spans="1:59">
      <c r="A75" s="17" t="s">
        <v>390</v>
      </c>
      <c r="B75" s="18" t="s">
        <v>29</v>
      </c>
      <c r="C75" s="18" t="s">
        <v>29</v>
      </c>
      <c r="D75" s="18" t="s">
        <v>29</v>
      </c>
      <c r="E75" s="18" t="s">
        <v>29</v>
      </c>
      <c r="F75" s="18" t="s">
        <v>29</v>
      </c>
      <c r="G75" s="18" t="s">
        <v>29</v>
      </c>
      <c r="H75" s="18" t="s">
        <v>29</v>
      </c>
      <c r="I75" s="18" t="s">
        <v>29</v>
      </c>
      <c r="J75" s="18" t="s">
        <v>29</v>
      </c>
      <c r="K75" s="18" t="s">
        <v>29</v>
      </c>
      <c r="L75" s="18" t="s">
        <v>29</v>
      </c>
      <c r="M75" s="18" t="s">
        <v>29</v>
      </c>
      <c r="N75" s="18"/>
      <c r="O75" s="17"/>
      <c r="P75" s="18"/>
      <c r="Q75" s="17"/>
      <c r="R75" s="18"/>
      <c r="S75" s="17"/>
      <c r="T75" s="18"/>
      <c r="U75" s="17"/>
      <c r="V75" s="18"/>
      <c r="W75" s="17"/>
      <c r="X75" s="18"/>
      <c r="Y75" s="17"/>
      <c r="Z75" s="18"/>
      <c r="AA75" s="17"/>
      <c r="AB75" s="18"/>
      <c r="AC75" s="17"/>
      <c r="AD75" s="18"/>
      <c r="AE75" s="17"/>
      <c r="AF75" s="18"/>
      <c r="AG75" s="17"/>
      <c r="AH75" s="18"/>
      <c r="AI75" s="17"/>
      <c r="AJ75" s="18"/>
      <c r="AK75" s="17"/>
      <c r="AL75" s="18"/>
      <c r="AM75" s="17"/>
      <c r="AN75" s="18"/>
      <c r="AO75" s="17"/>
      <c r="AP75" s="18"/>
      <c r="AQ75" s="17"/>
      <c r="AR75" s="18"/>
      <c r="AS75" s="17"/>
      <c r="AT75" s="18"/>
      <c r="AU75" s="17"/>
      <c r="AV75" s="18"/>
      <c r="AW75" s="17"/>
      <c r="AX75" s="21"/>
      <c r="AY75" s="17"/>
      <c r="AZ75" s="18"/>
      <c r="BA75" s="17"/>
      <c r="BB75" s="18"/>
      <c r="BC75" s="17"/>
      <c r="BD75" s="18"/>
      <c r="BE75" s="17"/>
      <c r="BF75" s="18"/>
      <c r="BG75" s="17"/>
    </row>
    <row r="76" spans="1:59">
      <c r="A76" s="17" t="s">
        <v>391</v>
      </c>
      <c r="B76" s="18" t="s">
        <v>29</v>
      </c>
      <c r="C76" s="18" t="s">
        <v>29</v>
      </c>
      <c r="D76" s="18" t="s">
        <v>29</v>
      </c>
      <c r="E76" s="18" t="s">
        <v>29</v>
      </c>
      <c r="F76" s="18" t="s">
        <v>29</v>
      </c>
      <c r="G76" s="18" t="s">
        <v>29</v>
      </c>
      <c r="H76" s="18" t="s">
        <v>29</v>
      </c>
      <c r="I76" s="18" t="s">
        <v>29</v>
      </c>
      <c r="J76" s="18" t="s">
        <v>29</v>
      </c>
      <c r="K76" s="18" t="s">
        <v>29</v>
      </c>
      <c r="L76" s="18" t="s">
        <v>29</v>
      </c>
      <c r="M76" s="18" t="s">
        <v>29</v>
      </c>
      <c r="N76" s="18"/>
      <c r="O76" s="17"/>
      <c r="P76" s="18"/>
      <c r="Q76" s="17"/>
      <c r="R76" s="18"/>
      <c r="S76" s="17"/>
      <c r="T76" s="18"/>
      <c r="U76" s="17"/>
      <c r="V76" s="18"/>
      <c r="W76" s="17"/>
      <c r="X76" s="18"/>
      <c r="Y76" s="17"/>
      <c r="Z76" s="18"/>
      <c r="AA76" s="17"/>
      <c r="AB76" s="18"/>
      <c r="AC76" s="17"/>
      <c r="AD76" s="18"/>
      <c r="AE76" s="17"/>
      <c r="AF76" s="18"/>
      <c r="AG76" s="17"/>
      <c r="AH76" s="18"/>
      <c r="AI76" s="17"/>
      <c r="AJ76" s="18"/>
      <c r="AK76" s="17"/>
      <c r="AL76" s="18"/>
      <c r="AM76" s="17"/>
      <c r="AN76" s="18"/>
      <c r="AO76" s="17"/>
      <c r="AP76" s="18"/>
      <c r="AQ76" s="17"/>
      <c r="AR76" s="18"/>
      <c r="AS76" s="17"/>
      <c r="AT76" s="18"/>
      <c r="AU76" s="17"/>
      <c r="AV76" s="18"/>
      <c r="AW76" s="17"/>
      <c r="AX76" s="21"/>
      <c r="AY76" s="17"/>
      <c r="AZ76" s="18"/>
      <c r="BA76" s="17"/>
      <c r="BB76" s="18"/>
      <c r="BC76" s="17"/>
      <c r="BD76" s="18"/>
      <c r="BE76" s="17"/>
      <c r="BF76" s="18"/>
      <c r="BG76" s="17"/>
    </row>
    <row r="77" spans="1:59">
      <c r="A77" s="17" t="s">
        <v>132</v>
      </c>
      <c r="B77" s="19">
        <v>2.06</v>
      </c>
      <c r="C77" s="19">
        <v>2.46</v>
      </c>
      <c r="D77" s="20">
        <v>2.2000000000000002</v>
      </c>
      <c r="E77" s="19">
        <v>1.94</v>
      </c>
      <c r="F77" s="19">
        <v>2.39</v>
      </c>
      <c r="G77" s="19">
        <v>2.41</v>
      </c>
      <c r="H77" s="19">
        <v>2.1800000000000002</v>
      </c>
      <c r="I77" s="19">
        <v>2.04</v>
      </c>
      <c r="J77" s="19">
        <v>4.57</v>
      </c>
      <c r="K77" s="19">
        <v>4.7699999999999996</v>
      </c>
      <c r="L77" s="19">
        <v>4.9800000000000004</v>
      </c>
      <c r="M77" s="19">
        <v>4.8899999999999997</v>
      </c>
      <c r="N77" s="19"/>
      <c r="O77" s="17"/>
      <c r="P77" s="19"/>
      <c r="Q77" s="17"/>
      <c r="R77" s="19"/>
      <c r="S77" s="17"/>
      <c r="T77" s="19"/>
      <c r="U77" s="17"/>
      <c r="V77" s="19"/>
      <c r="W77" s="17"/>
      <c r="X77" s="20"/>
      <c r="Y77" s="17"/>
      <c r="Z77" s="19"/>
      <c r="AA77" s="17"/>
      <c r="AB77" s="19"/>
      <c r="AC77" s="17"/>
      <c r="AD77" s="21"/>
      <c r="AE77" s="17"/>
      <c r="AF77" s="21"/>
      <c r="AG77" s="17"/>
      <c r="AH77" s="21"/>
      <c r="AI77" s="17"/>
      <c r="AJ77" s="21"/>
      <c r="AK77" s="17"/>
      <c r="AL77" s="21"/>
      <c r="AM77" s="17"/>
      <c r="AN77" s="21"/>
      <c r="AO77" s="17"/>
      <c r="AP77" s="20"/>
      <c r="AQ77" s="17"/>
      <c r="AR77" s="21"/>
      <c r="AS77" s="17"/>
      <c r="AT77" s="21"/>
      <c r="AU77" s="17"/>
      <c r="AV77" s="21"/>
      <c r="AW77" s="17"/>
      <c r="AX77" s="21"/>
      <c r="AY77" s="17"/>
      <c r="AZ77" s="18"/>
      <c r="BA77" s="17"/>
      <c r="BB77" s="21"/>
      <c r="BC77" s="17"/>
      <c r="BD77" s="21"/>
      <c r="BE77" s="17"/>
      <c r="BF77" s="21"/>
      <c r="BG77" s="17"/>
    </row>
    <row r="78" spans="1:59">
      <c r="A78" s="17" t="s">
        <v>133</v>
      </c>
      <c r="B78" s="19">
        <v>2.0099999999999998</v>
      </c>
      <c r="C78" s="19">
        <v>2.39</v>
      </c>
      <c r="D78" s="19">
        <v>2.13</v>
      </c>
      <c r="E78" s="19">
        <v>1.89</v>
      </c>
      <c r="F78" s="19">
        <v>2.31</v>
      </c>
      <c r="G78" s="19">
        <v>2.33</v>
      </c>
      <c r="H78" s="19">
        <v>2.12</v>
      </c>
      <c r="I78" s="19">
        <v>1.99</v>
      </c>
      <c r="J78" s="19">
        <v>4.4800000000000004</v>
      </c>
      <c r="K78" s="19">
        <v>4.71</v>
      </c>
      <c r="L78" s="19">
        <v>4.9400000000000004</v>
      </c>
      <c r="M78" s="19">
        <v>4.8600000000000003</v>
      </c>
      <c r="N78" s="19"/>
      <c r="O78" s="17"/>
      <c r="P78" s="19"/>
      <c r="Q78" s="17"/>
      <c r="R78" s="19"/>
      <c r="S78" s="17"/>
      <c r="T78" s="19"/>
      <c r="U78" s="17"/>
      <c r="V78" s="19"/>
      <c r="W78" s="17"/>
      <c r="X78" s="21"/>
      <c r="Y78" s="17"/>
      <c r="Z78" s="21"/>
      <c r="AA78" s="17"/>
      <c r="AB78" s="21"/>
      <c r="AC78" s="17"/>
      <c r="AD78" s="21"/>
      <c r="AE78" s="17"/>
      <c r="AF78" s="18"/>
      <c r="AG78" s="17"/>
      <c r="AH78" s="18"/>
      <c r="AI78" s="17"/>
      <c r="AJ78" s="18"/>
      <c r="AK78" s="17"/>
      <c r="AL78" s="18"/>
      <c r="AM78" s="17"/>
      <c r="AN78" s="18"/>
      <c r="AO78" s="17"/>
      <c r="AP78" s="18"/>
      <c r="AQ78" s="17"/>
      <c r="AR78" s="18"/>
      <c r="AS78" s="17"/>
      <c r="AT78" s="18"/>
      <c r="AU78" s="17"/>
      <c r="AV78" s="18"/>
      <c r="AW78" s="17"/>
      <c r="AX78" s="18"/>
      <c r="AY78" s="17"/>
      <c r="AZ78" s="18"/>
      <c r="BA78" s="17"/>
      <c r="BB78" s="18"/>
      <c r="BC78" s="17"/>
      <c r="BD78" s="18"/>
      <c r="BE78" s="17"/>
      <c r="BF78" s="18"/>
      <c r="BG78" s="17"/>
    </row>
    <row r="79" spans="1:59">
      <c r="A79" s="17" t="s">
        <v>392</v>
      </c>
      <c r="B79" s="19">
        <v>0.63</v>
      </c>
      <c r="C79" s="21">
        <v>0.78200000000000003</v>
      </c>
      <c r="D79" s="19">
        <v>0.87</v>
      </c>
      <c r="E79" s="20">
        <v>0.9</v>
      </c>
      <c r="F79" s="20">
        <v>0.9</v>
      </c>
      <c r="G79" s="19">
        <v>0.96</v>
      </c>
      <c r="H79" s="18" t="s">
        <v>29</v>
      </c>
      <c r="I79" s="21">
        <v>1.0780000000000001</v>
      </c>
      <c r="J79" s="20">
        <v>1.2</v>
      </c>
      <c r="K79" s="19">
        <v>1.26</v>
      </c>
      <c r="L79" s="19">
        <v>1.32</v>
      </c>
      <c r="M79" s="19">
        <v>1.39</v>
      </c>
      <c r="N79" s="19"/>
      <c r="O79" s="17"/>
      <c r="P79" s="19"/>
      <c r="Q79" s="17"/>
      <c r="R79" s="19"/>
      <c r="S79" s="17"/>
      <c r="T79" s="19"/>
      <c r="U79" s="17"/>
      <c r="V79" s="18"/>
      <c r="W79" s="17"/>
      <c r="X79" s="18"/>
      <c r="Y79" s="17"/>
      <c r="Z79" s="18"/>
      <c r="AA79" s="17"/>
      <c r="AB79" s="18"/>
      <c r="AC79" s="17"/>
      <c r="AD79" s="18"/>
      <c r="AE79" s="17"/>
      <c r="AF79" s="18"/>
      <c r="AG79" s="17"/>
      <c r="AH79" s="18"/>
      <c r="AI79" s="17"/>
      <c r="AJ79" s="18"/>
      <c r="AK79" s="17"/>
      <c r="AL79" s="18"/>
      <c r="AM79" s="17"/>
      <c r="AN79" s="18"/>
      <c r="AO79" s="17"/>
      <c r="AP79" s="18"/>
      <c r="AQ79" s="17"/>
      <c r="AR79" s="18"/>
      <c r="AS79" s="17"/>
      <c r="AT79" s="18"/>
      <c r="AU79" s="17"/>
      <c r="AV79" s="18"/>
      <c r="AW79" s="17"/>
      <c r="AX79" s="18"/>
      <c r="AY79" s="17"/>
      <c r="AZ79" s="18"/>
      <c r="BA79" s="17"/>
      <c r="BB79" s="18"/>
      <c r="BC79" s="17"/>
      <c r="BD79" s="18"/>
      <c r="BE79" s="17"/>
      <c r="BF79" s="18"/>
      <c r="BG79" s="17"/>
    </row>
    <row r="80" spans="1:59">
      <c r="A80" s="17" t="s">
        <v>273</v>
      </c>
      <c r="B80" s="4">
        <v>82500</v>
      </c>
      <c r="C80" s="4">
        <v>100100</v>
      </c>
      <c r="D80" s="4">
        <v>105000</v>
      </c>
      <c r="E80" s="4">
        <v>107600</v>
      </c>
      <c r="F80" s="4">
        <v>106700</v>
      </c>
      <c r="G80" s="4">
        <v>107300</v>
      </c>
      <c r="H80" s="4">
        <v>106000</v>
      </c>
      <c r="I80" s="4">
        <v>102700</v>
      </c>
      <c r="J80" s="4">
        <v>107400</v>
      </c>
      <c r="K80" s="4">
        <v>110800</v>
      </c>
      <c r="L80" s="4">
        <v>110600</v>
      </c>
      <c r="M80" s="4">
        <v>121100</v>
      </c>
      <c r="N80" s="4"/>
      <c r="O80" s="17"/>
      <c r="P80" s="4"/>
      <c r="Q80" s="17"/>
      <c r="R80" s="4"/>
      <c r="S80" s="17"/>
      <c r="T80" s="4"/>
      <c r="U80" s="17"/>
      <c r="V80" s="4"/>
      <c r="W80" s="17"/>
      <c r="X80" s="4"/>
      <c r="Y80" s="17"/>
      <c r="Z80" s="4"/>
      <c r="AA80" s="17"/>
      <c r="AB80" s="4"/>
      <c r="AC80" s="17"/>
      <c r="AD80" s="4"/>
      <c r="AE80" s="17"/>
      <c r="AF80" s="4"/>
      <c r="AG80" s="17"/>
      <c r="AH80" s="18"/>
      <c r="AI80" s="17"/>
      <c r="AJ80" s="18"/>
      <c r="AK80" s="17"/>
      <c r="AL80" s="18"/>
      <c r="AM80" s="17"/>
      <c r="AN80" s="18"/>
      <c r="AO80" s="17"/>
      <c r="AP80" s="18"/>
      <c r="AQ80" s="17"/>
      <c r="AR80" s="18"/>
      <c r="AS80" s="17"/>
      <c r="AT80" s="18"/>
      <c r="AU80" s="17"/>
      <c r="AV80" s="18"/>
      <c r="AW80" s="17"/>
      <c r="AX80" s="18"/>
      <c r="AY80" s="17"/>
      <c r="AZ80" s="18"/>
      <c r="BA80" s="17"/>
      <c r="BB80" s="18"/>
      <c r="BC80" s="17"/>
      <c r="BD80" s="18"/>
      <c r="BE80" s="17"/>
      <c r="BF80" s="18"/>
      <c r="BG80" s="17"/>
    </row>
    <row r="81" spans="1:59">
      <c r="A81" s="17" t="s">
        <v>135</v>
      </c>
      <c r="B81" s="4">
        <v>165000</v>
      </c>
      <c r="C81" s="4">
        <v>158000</v>
      </c>
      <c r="D81" s="4">
        <v>150000</v>
      </c>
      <c r="E81" s="4">
        <v>144000</v>
      </c>
      <c r="F81" s="4">
        <v>140000</v>
      </c>
      <c r="G81" s="4">
        <v>130000</v>
      </c>
      <c r="H81" s="4">
        <v>125000</v>
      </c>
      <c r="I81" s="4">
        <v>120000</v>
      </c>
      <c r="J81" s="4">
        <v>116000</v>
      </c>
      <c r="K81" s="4">
        <v>110978</v>
      </c>
      <c r="L81" s="4">
        <v>107222</v>
      </c>
      <c r="M81" s="4">
        <v>102962</v>
      </c>
      <c r="N81" s="4"/>
      <c r="O81" s="17"/>
      <c r="P81" s="4"/>
      <c r="Q81" s="17"/>
      <c r="R81" s="4"/>
      <c r="S81" s="17"/>
      <c r="T81" s="4"/>
      <c r="U81" s="17"/>
      <c r="V81" s="4"/>
      <c r="W81" s="17"/>
      <c r="X81" s="4"/>
      <c r="Y81" s="17"/>
      <c r="Z81" s="4"/>
      <c r="AA81" s="17"/>
      <c r="AB81" s="4"/>
      <c r="AC81" s="17"/>
      <c r="AD81" s="4"/>
      <c r="AE81" s="17"/>
      <c r="AF81" s="4"/>
      <c r="AG81" s="17"/>
      <c r="AH81" s="18"/>
      <c r="AI81" s="17"/>
      <c r="AJ81" s="18"/>
      <c r="AK81" s="17"/>
      <c r="AL81" s="18"/>
      <c r="AM81" s="17"/>
      <c r="AN81" s="18"/>
      <c r="AO81" s="17"/>
      <c r="AP81" s="18"/>
      <c r="AQ81" s="17"/>
      <c r="AR81" s="18"/>
      <c r="AS81" s="17"/>
      <c r="AT81" s="18"/>
      <c r="AU81" s="17"/>
      <c r="AV81" s="18"/>
      <c r="AW81" s="17"/>
      <c r="AX81" s="18"/>
      <c r="AY81" s="17"/>
      <c r="AZ81" s="18"/>
      <c r="BA81" s="17"/>
      <c r="BB81" s="18"/>
      <c r="BC81" s="17"/>
      <c r="BD81" s="18"/>
      <c r="BE81" s="17"/>
      <c r="BF81" s="18"/>
      <c r="BG81" s="17"/>
    </row>
    <row r="82" spans="1:59">
      <c r="A82" s="17" t="s">
        <v>393</v>
      </c>
      <c r="B82" s="18" t="s">
        <v>29</v>
      </c>
      <c r="C82" s="18" t="s">
        <v>29</v>
      </c>
      <c r="D82" s="18" t="s">
        <v>29</v>
      </c>
      <c r="E82" s="18" t="s">
        <v>29</v>
      </c>
      <c r="F82" s="18" t="s">
        <v>29</v>
      </c>
      <c r="G82" s="18" t="s">
        <v>29</v>
      </c>
      <c r="H82" s="18" t="s">
        <v>29</v>
      </c>
      <c r="I82" s="18" t="s">
        <v>29</v>
      </c>
      <c r="J82" s="18" t="s">
        <v>29</v>
      </c>
      <c r="K82" s="18" t="s">
        <v>29</v>
      </c>
      <c r="L82" s="18" t="s">
        <v>29</v>
      </c>
      <c r="M82" s="18" t="s">
        <v>29</v>
      </c>
      <c r="N82" s="18"/>
      <c r="O82" s="17"/>
      <c r="P82" s="18"/>
      <c r="Q82" s="17"/>
      <c r="R82" s="18"/>
      <c r="S82" s="17"/>
      <c r="T82" s="4"/>
      <c r="U82" s="17"/>
      <c r="V82" s="4"/>
      <c r="W82" s="17"/>
      <c r="X82" s="4"/>
      <c r="Y82" s="17"/>
      <c r="Z82" s="4"/>
      <c r="AA82" s="17"/>
      <c r="AB82" s="4"/>
      <c r="AC82" s="17"/>
      <c r="AD82" s="4"/>
      <c r="AE82" s="17"/>
      <c r="AF82" s="4"/>
      <c r="AG82" s="17"/>
      <c r="AH82" s="4"/>
      <c r="AI82" s="17"/>
      <c r="AJ82" s="4"/>
      <c r="AK82" s="17"/>
      <c r="AL82" s="4"/>
      <c r="AM82" s="17"/>
      <c r="AN82" s="4"/>
      <c r="AO82" s="17"/>
      <c r="AP82" s="4"/>
      <c r="AQ82" s="17"/>
      <c r="AR82" s="4"/>
      <c r="AS82" s="17"/>
      <c r="AT82" s="4"/>
      <c r="AU82" s="17"/>
      <c r="AV82" s="4"/>
      <c r="AW82" s="17"/>
      <c r="AX82" s="4"/>
      <c r="AY82" s="17"/>
      <c r="AZ82" s="4"/>
      <c r="BA82" s="17"/>
      <c r="BB82" s="4"/>
      <c r="BC82" s="17"/>
      <c r="BD82" s="4"/>
      <c r="BE82" s="17"/>
      <c r="BF82" s="4"/>
      <c r="BG82" s="17"/>
    </row>
    <row r="83" spans="1:59">
      <c r="A83" s="17" t="s">
        <v>136</v>
      </c>
      <c r="B83" s="18" t="s">
        <v>29</v>
      </c>
      <c r="C83" s="18" t="s">
        <v>29</v>
      </c>
      <c r="D83" s="18" t="s">
        <v>29</v>
      </c>
      <c r="E83" s="18" t="s">
        <v>29</v>
      </c>
      <c r="F83" s="18" t="s">
        <v>29</v>
      </c>
      <c r="G83" s="4">
        <v>-170</v>
      </c>
      <c r="H83" s="4">
        <v>-4</v>
      </c>
      <c r="I83" s="4">
        <v>510</v>
      </c>
      <c r="J83" s="4">
        <v>-3</v>
      </c>
      <c r="K83" s="4">
        <v>81</v>
      </c>
      <c r="L83" s="4">
        <v>35</v>
      </c>
      <c r="M83" s="4">
        <v>-60</v>
      </c>
      <c r="N83" s="18"/>
      <c r="O83" s="17"/>
      <c r="P83" s="18"/>
      <c r="Q83" s="17"/>
      <c r="R83" s="18"/>
      <c r="S83" s="17"/>
      <c r="T83" s="18"/>
      <c r="U83" s="17"/>
      <c r="V83" s="18"/>
      <c r="W83" s="17"/>
      <c r="X83" s="18"/>
      <c r="Y83" s="17"/>
      <c r="Z83" s="18"/>
      <c r="AA83" s="17"/>
      <c r="AB83" s="18"/>
      <c r="AC83" s="17"/>
      <c r="AD83" s="18"/>
      <c r="AE83" s="17"/>
      <c r="AF83" s="18"/>
      <c r="AG83" s="17"/>
      <c r="AH83" s="18"/>
      <c r="AI83" s="17"/>
      <c r="AJ83" s="18"/>
      <c r="AK83" s="17"/>
      <c r="AL83" s="18"/>
      <c r="AM83" s="17"/>
      <c r="AN83" s="18"/>
      <c r="AO83" s="17"/>
      <c r="AP83" s="18"/>
      <c r="AQ83" s="17"/>
      <c r="AR83" s="18"/>
      <c r="AS83" s="17"/>
      <c r="AT83" s="18"/>
      <c r="AU83" s="17"/>
      <c r="AV83" s="18"/>
      <c r="AW83" s="17"/>
      <c r="AX83" s="18"/>
      <c r="AY83" s="17"/>
      <c r="AZ83" s="18"/>
      <c r="BA83" s="17"/>
      <c r="BB83" s="18"/>
      <c r="BC83" s="17"/>
      <c r="BD83" s="18"/>
      <c r="BE83" s="17"/>
      <c r="BF83" s="18"/>
      <c r="BG83" s="17"/>
    </row>
  </sheetData>
  <phoneticPr fontId="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5"/>
  <sheetViews>
    <sheetView topLeftCell="A33" workbookViewId="0">
      <selection activeCell="A57" sqref="A57"/>
    </sheetView>
  </sheetViews>
  <sheetFormatPr defaultColWidth="8.796875" defaultRowHeight="12.75"/>
  <cols>
    <col min="1" max="1" width="16.19921875" customWidth="1"/>
  </cols>
  <sheetData>
    <row r="1" spans="1:13" ht="13.15">
      <c r="A1" s="8" t="s">
        <v>394</v>
      </c>
    </row>
    <row r="3" spans="1:13" ht="13.15">
      <c r="A3" s="3" t="s">
        <v>395</v>
      </c>
      <c r="B3" s="3">
        <v>2010</v>
      </c>
      <c r="C3" s="3">
        <v>2011</v>
      </c>
      <c r="D3" s="3">
        <v>2012</v>
      </c>
      <c r="E3" s="3">
        <v>2013</v>
      </c>
      <c r="F3" s="3">
        <v>2014</v>
      </c>
      <c r="G3" s="3">
        <v>2015</v>
      </c>
      <c r="H3" s="3">
        <v>2016</v>
      </c>
      <c r="I3" s="3">
        <v>2017</v>
      </c>
      <c r="J3" s="3">
        <v>2018</v>
      </c>
      <c r="K3" s="3">
        <v>2019</v>
      </c>
      <c r="L3" s="3">
        <v>2020</v>
      </c>
      <c r="M3" s="3">
        <v>2021</v>
      </c>
    </row>
    <row r="5" spans="1:13" ht="13.15">
      <c r="A5" s="2" t="s">
        <v>396</v>
      </c>
      <c r="B5">
        <f>ENPH!B24/ENPH!B59</f>
        <v>4.0109066121336063</v>
      </c>
      <c r="C5">
        <f>ENPH!C24/ENPH!C59</f>
        <v>1.5617147221691807</v>
      </c>
      <c r="D5">
        <f>ENPH!D24/ENPH!D59</f>
        <v>2.8060256978289764</v>
      </c>
      <c r="E5">
        <f>ENPH!E24/ENPH!E59</f>
        <v>2.71269294170538</v>
      </c>
      <c r="F5">
        <f>ENPH!F24/ENPH!F59</f>
        <v>1.9571423704561715</v>
      </c>
      <c r="G5">
        <f>ENPH!G24/ENPH!G59</f>
        <v>1.671535251482539</v>
      </c>
      <c r="H5">
        <f>ENPH!H24/ENPH!H59</f>
        <v>1.4239597931667713</v>
      </c>
      <c r="I5">
        <f>ENPH!I24/ENPH!I59</f>
        <v>1.4218942457570769</v>
      </c>
      <c r="J5">
        <f>ENPH!J24/ENPH!J59</f>
        <v>1.5106040323183452</v>
      </c>
      <c r="K5">
        <f>ENPH!K24/ENPH!K59</f>
        <v>2.5069213440301841</v>
      </c>
      <c r="L5">
        <f>ENPH!L24/ENPH!L59</f>
        <v>1.7471701716902945</v>
      </c>
      <c r="M5">
        <f>ENPH!M24/ENPH!M59</f>
        <v>3.3253167377602342</v>
      </c>
    </row>
    <row r="6" spans="1:13" ht="13.15">
      <c r="A6" s="2" t="s">
        <v>397</v>
      </c>
      <c r="B6">
        <f>MU!B28/MU!B58</f>
        <v>2.3438193930421911</v>
      </c>
      <c r="C6">
        <f>MU!C28/MU!C58</f>
        <v>2.3516129032258064</v>
      </c>
      <c r="D6">
        <f>MU!D28/MU!D58</f>
        <v>2.5670976370931786</v>
      </c>
      <c r="E6">
        <f>MU!E28/MU!E58</f>
        <v>2.1602424242424241</v>
      </c>
      <c r="F6">
        <f>MU!F28/MU!F58</f>
        <v>2.1294949075036373</v>
      </c>
      <c r="G6">
        <f>MU!G28/MU!G58</f>
        <v>2.2012804097311141</v>
      </c>
      <c r="H6">
        <f>MU!H28/MU!H58</f>
        <v>1.9638055842812823</v>
      </c>
      <c r="I6">
        <f>MU!I28/MU!I58</f>
        <v>2.335395575553056</v>
      </c>
      <c r="J6">
        <f>MU!J28/MU!J58</f>
        <v>2.7874522071602366</v>
      </c>
      <c r="K6">
        <f>MU!K28/MU!K58</f>
        <v>2.5826291079812207</v>
      </c>
      <c r="L6">
        <f>MU!L28/MU!L58</f>
        <v>2.7076111529766389</v>
      </c>
      <c r="M6">
        <f>MU!M28/MU!M58</f>
        <v>3.0988480697384806</v>
      </c>
    </row>
    <row r="7" spans="1:13" ht="13.15">
      <c r="A7" s="2" t="s">
        <v>398</v>
      </c>
      <c r="B7">
        <f>INTC!B24/INTC!B58</f>
        <v>3.3891926664522356</v>
      </c>
      <c r="C7">
        <f>INTC!C24/INTC!C58</f>
        <v>2.1509810442301296</v>
      </c>
      <c r="D7">
        <f>INTC!D24/INTC!D58</f>
        <v>2.4312296480074429</v>
      </c>
      <c r="E7">
        <f>INTC!E24/INTC!E58</f>
        <v>2.3646816037735849</v>
      </c>
      <c r="F7">
        <f>INTC!F24/INTC!F58</f>
        <v>1.7310693551407703</v>
      </c>
      <c r="G7">
        <f>INTC!G24/INTC!G58</f>
        <v>2.5758600880832323</v>
      </c>
      <c r="H7">
        <f>INTC!H24/INTC!H58</f>
        <v>1.7489902472662793</v>
      </c>
      <c r="I7">
        <f>INTC!I24/INTC!I58</f>
        <v>1.6933585902072212</v>
      </c>
      <c r="J7">
        <f>INTC!J24/INTC!J58</f>
        <v>1.7314447251293155</v>
      </c>
      <c r="K7">
        <f>INTC!K24/INTC!K58</f>
        <v>1.4002241147467502</v>
      </c>
      <c r="L7">
        <f>INTC!L24/INTC!L58</f>
        <v>1.9087420214914761</v>
      </c>
      <c r="M7">
        <f>INTC!M24/INTC!M58</f>
        <v>2.1017405869929355</v>
      </c>
    </row>
    <row r="29" spans="1:13" ht="13.15">
      <c r="A29" s="8" t="s">
        <v>399</v>
      </c>
    </row>
    <row r="31" spans="1:13" ht="13.15">
      <c r="A31" s="3" t="s">
        <v>395</v>
      </c>
      <c r="B31" s="3">
        <v>2010</v>
      </c>
      <c r="C31" s="3">
        <v>2011</v>
      </c>
      <c r="D31" s="3">
        <v>2012</v>
      </c>
      <c r="E31" s="3">
        <v>2013</v>
      </c>
      <c r="F31" s="3">
        <v>2014</v>
      </c>
      <c r="G31" s="3">
        <v>2015</v>
      </c>
      <c r="H31" s="3">
        <v>2016</v>
      </c>
      <c r="I31" s="3">
        <v>2017</v>
      </c>
      <c r="J31" s="3">
        <v>2018</v>
      </c>
      <c r="K31" s="3">
        <v>2019</v>
      </c>
      <c r="L31" s="3">
        <v>2020</v>
      </c>
      <c r="M31" s="3">
        <v>2021</v>
      </c>
    </row>
    <row r="33" spans="1:13" ht="13.15">
      <c r="A33" s="2" t="s">
        <v>396</v>
      </c>
      <c r="B33">
        <f>(ENPH!B24-ENPH!B23-ENPH!B22)/ENPH!B59</f>
        <v>3.6368249640233281</v>
      </c>
      <c r="C33">
        <f>(ENPH!C24-ENPH!C23-ENPH!C22)/ENPH!C59</f>
        <v>1.3231812106167653</v>
      </c>
      <c r="D33">
        <f>(ENPH!D24-ENPH!D23-ENPH!D22)/ENPH!D59</f>
        <v>2.157347511445872</v>
      </c>
      <c r="E33">
        <f>(ENPH!E24-ENPH!E23-ENPH!E22)/ENPH!E59</f>
        <v>2.1062190918627306</v>
      </c>
      <c r="F33">
        <f>(ENPH!F24-ENPH!F23-ENPH!F22)/ENPH!F59</f>
        <v>1.4845330971280619</v>
      </c>
      <c r="G33">
        <f>(ENPH!G24-ENPH!G23-ENPH!G22)/ENPH!G59</f>
        <v>1.0233774434438832</v>
      </c>
      <c r="H33">
        <f>(ENPH!H24-ENPH!H23-ENPH!H22)/ENPH!H59</f>
        <v>0.95180737447445996</v>
      </c>
      <c r="I33">
        <f>(ENPH!I24-ENPH!I23-ENPH!I22)/ENPH!I59</f>
        <v>1.0299647921866995</v>
      </c>
      <c r="J33">
        <f>(ENPH!J24-ENPH!J23-ENPH!J22)/ENPH!J59</f>
        <v>1.2583157222361903</v>
      </c>
      <c r="K33">
        <f>(ENPH!K24-ENPH!K23-ENPH!K22)/ENPH!K59</f>
        <v>2.2152415069915858</v>
      </c>
      <c r="L33">
        <f>(ENPH!L24-ENPH!L23-ENPH!L22)/ENPH!L59</f>
        <v>1.6132483713858248</v>
      </c>
      <c r="M33">
        <f>(ENPH!M24-ENPH!M23-ENPH!M22)/ENPH!M59</f>
        <v>3.0702348361513065</v>
      </c>
    </row>
    <row r="34" spans="1:13" ht="13.15">
      <c r="A34" s="2" t="s">
        <v>397</v>
      </c>
      <c r="B34">
        <f>(MU!B28-MU!B24)/MU!B58</f>
        <v>1.6887490747594374</v>
      </c>
      <c r="C34">
        <f>(MU!C28-MU!C24)/MU!C58</f>
        <v>1.5129032258064516</v>
      </c>
      <c r="D34">
        <f>(MU!D28-MU!D24)/MU!D58</f>
        <v>1.7592510031208204</v>
      </c>
      <c r="E34">
        <f>(MU!E28-MU!E24)/MU!E58</f>
        <v>1.5180606060606061</v>
      </c>
      <c r="F34">
        <f>(MU!F28-MU!F24)/MU!F58</f>
        <v>1.6192059862814383</v>
      </c>
      <c r="G34">
        <f>(MU!G28-MU!G24)/MU!G58</f>
        <v>1.6020486555697824</v>
      </c>
      <c r="H34">
        <f>(MU!H28-MU!H24)/MU!H58</f>
        <v>1.366287487073423</v>
      </c>
      <c r="I34">
        <f>(MU!I28-MU!I24)/MU!I58</f>
        <v>1.7499062617172854</v>
      </c>
      <c r="J34">
        <f>(MU!J28-MU!J24)/MU!J58</f>
        <v>2.16266944734098</v>
      </c>
      <c r="K34">
        <f>(MU!K28-MU!K24)/MU!K58</f>
        <v>1.7816901408450705</v>
      </c>
      <c r="L34">
        <f>(MU!L28-MU!L24)/MU!L58</f>
        <v>1.8625470987189148</v>
      </c>
      <c r="M34">
        <f>(MU!M28-MU!M24)/MU!M58</f>
        <v>2.400373599003736</v>
      </c>
    </row>
    <row r="35" spans="1:13" ht="13.15">
      <c r="A35" s="2" t="s">
        <v>398</v>
      </c>
      <c r="B35">
        <f>(INTC!B24-INTC!B20)/INTC!B58</f>
        <v>2.9863836174547016</v>
      </c>
      <c r="C35">
        <f>(INTC!C24-INTC!C20)/INTC!C58</f>
        <v>1.8104423012969737</v>
      </c>
      <c r="D35">
        <f>(INTC!D24-INTC!D20)/INTC!D58</f>
        <v>2.064195999379749</v>
      </c>
      <c r="E35">
        <f>(INTC!E24-INTC!E20)/INTC!E58</f>
        <v>2.0571933962264151</v>
      </c>
      <c r="F35">
        <f>(INTC!F24-INTC!F20)/INTC!F58</f>
        <v>1.4643236157063486</v>
      </c>
      <c r="G35">
        <f>(INTC!G24-INTC!G20)/INTC!G58</f>
        <v>2.2460585944979896</v>
      </c>
      <c r="H35">
        <f>(INTC!H24-INTC!H20)/INTC!H58</f>
        <v>1.4754703970052212</v>
      </c>
      <c r="I35">
        <f>(INTC!I24-INTC!I20)/INTC!I58</f>
        <v>1.2925205212100339</v>
      </c>
      <c r="J35">
        <f>(INTC!J24-INTC!J20)/INTC!J58</f>
        <v>1.2952002887044389</v>
      </c>
      <c r="K35">
        <f>(INTC!K24-INTC!K20)/INTC!K58</f>
        <v>1.0082922456297625</v>
      </c>
      <c r="L35">
        <f>(INTC!L24-INTC!L20)/INTC!L58</f>
        <v>1.5683121919689746</v>
      </c>
      <c r="M35">
        <f>(INTC!M24-INTC!M20)/INTC!M58</f>
        <v>1.7093438205520355</v>
      </c>
    </row>
  </sheetData>
  <phoneticPr fontId="7" type="noConversion"/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77"/>
  <sheetViews>
    <sheetView workbookViewId="0">
      <selection activeCell="K20" sqref="K20"/>
    </sheetView>
  </sheetViews>
  <sheetFormatPr defaultColWidth="11" defaultRowHeight="12.75"/>
  <cols>
    <col min="1" max="1" width="32.9296875" bestFit="1" customWidth="1"/>
  </cols>
  <sheetData>
    <row r="1" spans="1:14" ht="13.15">
      <c r="A1" s="8" t="s">
        <v>400</v>
      </c>
    </row>
    <row r="3" spans="1:14" ht="13.15">
      <c r="A3" s="3" t="s">
        <v>395</v>
      </c>
      <c r="B3" s="3">
        <v>2010</v>
      </c>
      <c r="C3" s="3">
        <v>2011</v>
      </c>
      <c r="D3" s="3">
        <v>2012</v>
      </c>
      <c r="E3" s="3">
        <v>2013</v>
      </c>
      <c r="F3" s="3">
        <v>2014</v>
      </c>
      <c r="G3" s="3">
        <v>2015</v>
      </c>
      <c r="H3" s="3">
        <v>2016</v>
      </c>
      <c r="I3" s="3">
        <v>2017</v>
      </c>
      <c r="J3" s="3">
        <v>2018</v>
      </c>
      <c r="K3" s="3">
        <v>2019</v>
      </c>
      <c r="L3" s="3">
        <v>2020</v>
      </c>
      <c r="M3" s="3">
        <v>2021</v>
      </c>
      <c r="N3" s="10"/>
    </row>
    <row r="5" spans="1:14">
      <c r="A5" t="s">
        <v>396</v>
      </c>
      <c r="B5" s="9">
        <f>ENPH!B80/ENPH!B42</f>
        <v>0.35330397956439902</v>
      </c>
      <c r="C5" s="9">
        <f>ENPH!C80/ENPH!C42</f>
        <v>0.86847009657197716</v>
      </c>
      <c r="D5" s="9">
        <f>ENPH!D80/ENPH!D42</f>
        <v>0.53671979131743142</v>
      </c>
      <c r="E5" s="9">
        <f>ENPH!E80/ENPH!E42</f>
        <v>0.65538403517643928</v>
      </c>
      <c r="F5" s="9">
        <f>ENPH!F80/ENPH!F42</f>
        <v>0.69149495374264092</v>
      </c>
      <c r="G5" s="9">
        <f>ENPH!G80/ENPH!G42</f>
        <v>0.74959523464308153</v>
      </c>
      <c r="H5" s="9">
        <f>ENPH!H80/ENPH!H42</f>
        <v>0.99205262385680049</v>
      </c>
      <c r="I5" s="9">
        <f>ENPH!I80/ENPH!I42</f>
        <v>1.0539530704062148</v>
      </c>
      <c r="J5" s="9">
        <f>ENPH!J80/ENPH!J42</f>
        <v>0.9771251731938565</v>
      </c>
      <c r="K5" s="9">
        <f>ENPH!K80/ENPH!K42</f>
        <v>0.61833535934763739</v>
      </c>
      <c r="L5" s="9">
        <f>ENPH!L80/ENPH!L42</f>
        <v>0.59670677992370647</v>
      </c>
      <c r="M5" s="9">
        <f>ENPH!M80/ENPH!M42</f>
        <v>0.79311446017229237</v>
      </c>
    </row>
    <row r="6" spans="1:14">
      <c r="A6" t="s">
        <v>397</v>
      </c>
      <c r="B6" s="9">
        <f>MU!B81/MU!B45</f>
        <v>0.3319267678486354</v>
      </c>
      <c r="C6" s="9">
        <f>MU!C81/MU!C45</f>
        <v>0.33215835140997829</v>
      </c>
      <c r="D6" s="9">
        <f>MU!D81/MU!D45</f>
        <v>0.41254885538805136</v>
      </c>
      <c r="E6" s="9">
        <f>MU!E81/MU!E45</f>
        <v>0.47661889318966422</v>
      </c>
      <c r="F6" s="9">
        <f>MU!F81/MU!F45</f>
        <v>0.48306516134767535</v>
      </c>
      <c r="G6" s="9">
        <f>MU!G81/MU!G45</f>
        <v>0.44961272418506398</v>
      </c>
      <c r="H6" s="9">
        <f>MU!H81/MU!H45</f>
        <v>0.53057371096586781</v>
      </c>
      <c r="I6" s="9">
        <f>MU!I81/MU!I45</f>
        <v>0.44840955399592486</v>
      </c>
      <c r="J6" s="9">
        <f>MU!J81/MU!J45</f>
        <v>0.23312430837329398</v>
      </c>
      <c r="K6" s="9">
        <f>MU!K81/MU!K45</f>
        <v>0.24585268067175323</v>
      </c>
      <c r="L6" s="9">
        <f>MU!L81/MU!L45</f>
        <v>0.27351987778978354</v>
      </c>
      <c r="M6" s="9">
        <f>MU!M81/MU!M45</f>
        <v>0.25346225084538393</v>
      </c>
    </row>
    <row r="7" spans="1:14">
      <c r="A7" t="s">
        <v>398</v>
      </c>
      <c r="B7" s="9">
        <f>INTC!B77/INTC!B48</f>
        <v>0.28344886525496155</v>
      </c>
      <c r="C7" s="9">
        <f>INTC!C77/INTC!C48</f>
        <v>0.55366357794682153</v>
      </c>
      <c r="D7" s="9">
        <f>INTC!D77/INTC!D48</f>
        <v>0.70443741034486851</v>
      </c>
      <c r="E7" s="9">
        <f>INTC!E77/INTC!E48</f>
        <v>0.65432339375040605</v>
      </c>
      <c r="F7" s="9">
        <f>INTC!F77/INTC!F48</f>
        <v>0.68138022532515552</v>
      </c>
      <c r="G7" s="9">
        <f>INTC!G77/INTC!G48</f>
        <v>0.86382380051423857</v>
      </c>
      <c r="H7" s="9">
        <f>INTC!H77/INTC!H48</f>
        <v>0.89511766834028961</v>
      </c>
      <c r="I7" s="9">
        <f>INTC!I77/INTC!I48</f>
        <v>1.1118954312002531</v>
      </c>
      <c r="J7" s="9">
        <f>INTC!J77/INTC!J48</f>
        <v>1.0362370372685854</v>
      </c>
      <c r="K7" s="9">
        <f>INTC!K77/INTC!K48</f>
        <v>1.0937051360932877</v>
      </c>
      <c r="L7" s="9">
        <f>INTC!L77/INTC!L48</f>
        <v>1.1925782704404571</v>
      </c>
      <c r="M7" s="9">
        <f>INTC!M77/INTC!M48</f>
        <v>1.1371506953433963</v>
      </c>
    </row>
    <row r="26" spans="1:14" ht="13.15">
      <c r="A26" s="8" t="s">
        <v>401</v>
      </c>
    </row>
    <row r="28" spans="1:14" ht="13.15">
      <c r="A28" s="3" t="s">
        <v>395</v>
      </c>
      <c r="B28" s="3">
        <v>2010</v>
      </c>
      <c r="C28" s="3">
        <v>2011</v>
      </c>
      <c r="D28" s="3">
        <v>2012</v>
      </c>
      <c r="E28" s="3">
        <v>2013</v>
      </c>
      <c r="F28" s="3">
        <v>2014</v>
      </c>
      <c r="G28" s="3">
        <v>2015</v>
      </c>
      <c r="H28" s="3">
        <v>2016</v>
      </c>
      <c r="I28" s="3">
        <v>2017</v>
      </c>
      <c r="J28" s="3">
        <v>2018</v>
      </c>
      <c r="K28" s="3">
        <v>2019</v>
      </c>
      <c r="L28" s="3">
        <v>2020</v>
      </c>
      <c r="M28" s="3">
        <v>2021</v>
      </c>
      <c r="N28" s="10"/>
    </row>
    <row r="30" spans="1:14">
      <c r="A30" t="s">
        <v>396</v>
      </c>
      <c r="B30" s="9">
        <f>ENPH!B42/ENPH!B86</f>
        <v>1.5463215612899872</v>
      </c>
      <c r="C30" s="9">
        <f>ENPH!C42/ENPH!C86</f>
        <v>7.6028338342636328</v>
      </c>
      <c r="D30" s="9">
        <f>ENPH!D42/ENPH!D86</f>
        <v>2.1585208719442237</v>
      </c>
      <c r="E30" s="9">
        <f>ENPH!E42/ENPH!E86</f>
        <v>2.9017808287320301</v>
      </c>
      <c r="F30" s="9">
        <f>ENPH!F42/ENPH!F86</f>
        <v>3.2414380644062022</v>
      </c>
      <c r="G30" s="9">
        <f>ENPH!G42/ENPH!G86</f>
        <v>3.9935342227798016</v>
      </c>
      <c r="H30" s="9">
        <f>ENPH!H42/ENPH!H86</f>
        <v>125.8276923076923</v>
      </c>
      <c r="I30" s="9">
        <f>ENPH!I42/ENPH!I86</f>
        <v>-18.534626342318649</v>
      </c>
      <c r="J30" s="9">
        <f>ENPH!J42/ENPH!J86</f>
        <v>43.716177983539097</v>
      </c>
      <c r="K30" s="9">
        <f>ENPH!K42/ENPH!K86</f>
        <v>2.6201012446181653</v>
      </c>
      <c r="L30" s="9">
        <f>ENPH!L42/ENPH!L86</f>
        <v>2.4795854485498756</v>
      </c>
      <c r="M30" s="9">
        <f>ENPH!M42/ENPH!M86</f>
        <v>4.833590597162039</v>
      </c>
    </row>
    <row r="31" spans="1:14">
      <c r="A31" t="s">
        <v>397</v>
      </c>
      <c r="B31" s="9">
        <f>MU!B45/MU!B97</f>
        <v>1.4968418907905461</v>
      </c>
      <c r="C31" s="9">
        <f>MU!C45/MU!C97</f>
        <v>1.4973609419407228</v>
      </c>
      <c r="D31" s="9">
        <f>MU!D45/MU!D97</f>
        <v>1.7022692170607105</v>
      </c>
      <c r="E31" s="9">
        <f>MU!E45/MU!E97</f>
        <v>1.9106536078352989</v>
      </c>
      <c r="F31" s="9">
        <f>MU!F45/MU!F97</f>
        <v>1.9440076039056424</v>
      </c>
      <c r="G31" s="9">
        <f>MU!G45/MU!G97</f>
        <v>1.8236271621723694</v>
      </c>
      <c r="H31" s="9">
        <f>MU!H45/MU!H97</f>
        <v>2.1302599009900991</v>
      </c>
      <c r="I31" s="9">
        <f>MU!I45/MU!I97</f>
        <v>1.8148947098099641</v>
      </c>
      <c r="J31" s="9">
        <f>MU!J45/MU!J97</f>
        <v>1.3079242552164998</v>
      </c>
      <c r="K31" s="9">
        <f>MU!K45/MU!K97</f>
        <v>1.3295349469676367</v>
      </c>
      <c r="L31" s="9">
        <f>MU!L45/MU!L97</f>
        <v>1.3765001538619346</v>
      </c>
      <c r="M31" s="9">
        <f>MU!M45/MU!M97</f>
        <v>1.3395169917829421</v>
      </c>
    </row>
    <row r="32" spans="1:14">
      <c r="A32" t="s">
        <v>398</v>
      </c>
      <c r="B32" s="9">
        <f>INTC!B48/INTC!B90</f>
        <v>1.2782925348978353</v>
      </c>
      <c r="C32" s="9">
        <f>INTC!C48/INTC!C90</f>
        <v>1.5490623162205137</v>
      </c>
      <c r="D32" s="9">
        <f>INTC!D48/INTC!D90</f>
        <v>1.6473839423471281</v>
      </c>
      <c r="E32" s="9">
        <f>INTC!E48/INTC!E90</f>
        <v>1.5853817632518539</v>
      </c>
      <c r="F32" s="9">
        <f>INTC!F48/INTC!F90</f>
        <v>1.6460395596527342</v>
      </c>
      <c r="G32" s="9">
        <f>INTC!G48/INTC!G90</f>
        <v>1.6872390930670378</v>
      </c>
      <c r="H32" s="9">
        <f>INTC!H48/INTC!H90</f>
        <v>1.7112161386766527</v>
      </c>
      <c r="I32" s="9">
        <f>INTC!I48/INTC!I90</f>
        <v>1.7857256697431143</v>
      </c>
      <c r="J32" s="9">
        <f>INTC!J48/INTC!J90</f>
        <v>1.7161729007684776</v>
      </c>
      <c r="K32" s="9">
        <f>INTC!K48/INTC!K90</f>
        <v>1.761509083402147</v>
      </c>
      <c r="L32" s="9">
        <f>INTC!L48/INTC!L90</f>
        <v>1.8891260889952861</v>
      </c>
      <c r="M32" s="9">
        <f>INTC!M48/INTC!M90</f>
        <v>1.7654286043756748</v>
      </c>
    </row>
    <row r="39" spans="10:10">
      <c r="J39" s="10"/>
    </row>
    <row r="54" spans="1:13" ht="13.15">
      <c r="A54" s="8" t="s">
        <v>411</v>
      </c>
    </row>
    <row r="56" spans="1:13" ht="13.15">
      <c r="A56" s="3" t="s">
        <v>395</v>
      </c>
      <c r="B56" s="3">
        <v>2010</v>
      </c>
      <c r="C56" s="3">
        <v>2011</v>
      </c>
      <c r="D56" s="3">
        <v>2012</v>
      </c>
      <c r="E56" s="3">
        <v>2013</v>
      </c>
      <c r="F56" s="3">
        <v>2014</v>
      </c>
      <c r="G56" s="3">
        <v>2015</v>
      </c>
      <c r="H56" s="3">
        <v>2016</v>
      </c>
      <c r="I56" s="3">
        <v>2017</v>
      </c>
      <c r="J56" s="3">
        <v>2018</v>
      </c>
      <c r="K56" s="3">
        <v>2019</v>
      </c>
      <c r="L56" s="3">
        <v>2020</v>
      </c>
      <c r="M56" s="3">
        <v>2021</v>
      </c>
    </row>
    <row r="58" spans="1:13">
      <c r="A58" t="s">
        <v>396</v>
      </c>
      <c r="B58" s="9">
        <f>'IS ENPHASE'!B16/'IS ENPHASE'!B26</f>
        <v>67.46280087527353</v>
      </c>
      <c r="C58" s="9">
        <f>'IS ENPHASE'!C16/'IS ENPHASE'!C26</f>
        <v>49.741516966067863</v>
      </c>
      <c r="D58" s="9">
        <f>'IS ENPHASE'!D16/'IS ENPHASE'!D26</f>
        <v>33.666563082660041</v>
      </c>
      <c r="E58" s="9">
        <f>'IS ENPHASE'!E16/'IS ENPHASE'!E26</f>
        <v>113.30705596107056</v>
      </c>
      <c r="F58" s="9">
        <f>'IS ENPHASE'!F16/'IS ENPHASE'!F26</f>
        <v>184.59688674181427</v>
      </c>
      <c r="G58" s="9">
        <f>'IS ENPHASE'!G16/'IS ENPHASE'!G26</f>
        <v>713.07185628742513</v>
      </c>
      <c r="H58" s="9">
        <f>'IS ENPHASE'!H16/'IS ENPHASE'!H26</f>
        <v>116.33285250631086</v>
      </c>
      <c r="I58" s="9">
        <f>'IS ENPHASE'!I16/'IS ENPHASE'!I26</f>
        <v>36.059223790322584</v>
      </c>
      <c r="J58" s="9">
        <f>'IS ENPHASE'!J16/'IS ENPHASE'!J26</f>
        <v>32.813596263622209</v>
      </c>
      <c r="K58" s="9">
        <f>'IS ENPHASE'!K16/'IS ENPHASE'!K26</f>
        <v>64.424001651016411</v>
      </c>
      <c r="L58" s="9">
        <f>'IS ENPHASE'!L16/'IS ENPHASE'!L26</f>
        <v>36.875624970239514</v>
      </c>
      <c r="M58" s="9">
        <f>'IS ENPHASE'!M16/'IS ENPHASE'!M26</f>
        <v>30.608810240963855</v>
      </c>
    </row>
    <row r="59" spans="1:13">
      <c r="A59" t="s">
        <v>397</v>
      </c>
      <c r="B59" s="9">
        <f>'IS MU'!B16/'IS MU'!B35</f>
        <v>47.651685393258425</v>
      </c>
      <c r="C59" s="9">
        <f>'IS MU'!C16/'IS MU'!C35</f>
        <v>70.870967741935488</v>
      </c>
      <c r="D59" s="9">
        <f>'IS MU'!D16/'IS MU'!D35</f>
        <v>46</v>
      </c>
      <c r="E59" s="9">
        <f>'IS MU'!E16/'IS MU'!E35</f>
        <v>39.277056277056275</v>
      </c>
      <c r="F59" s="9">
        <f>'IS MU'!F16/'IS MU'!F35</f>
        <v>46.471590909090907</v>
      </c>
      <c r="G59" s="9">
        <f>'IS MU'!G16/'IS MU'!G35</f>
        <v>43.644204851752022</v>
      </c>
      <c r="H59" s="9">
        <f>'IS MU'!H16/'IS MU'!H35</f>
        <v>28.372997711670479</v>
      </c>
      <c r="I59" s="9">
        <f>'IS MU'!I16/'IS MU'!I35</f>
        <v>33.813643926788686</v>
      </c>
      <c r="J59" s="9">
        <f>'IS MU'!J16/'IS MU'!J35</f>
        <v>88.862573099415201</v>
      </c>
      <c r="K59" s="9">
        <f>'IS MU'!K16/'IS MU'!K35</f>
        <v>182.859375</v>
      </c>
      <c r="L59" s="9">
        <f>'IS MU'!L16/'IS MU'!L35</f>
        <v>110.48969072164948</v>
      </c>
      <c r="M59" s="9">
        <f>'IS MU'!M16/'IS MU'!M35</f>
        <v>151.39344262295083</v>
      </c>
    </row>
    <row r="60" spans="1:13">
      <c r="A60" t="s">
        <v>398</v>
      </c>
      <c r="B60" s="9" t="e">
        <f>'IS INTC'!B16/'IS INTC'!B42</f>
        <v>#VALUE!</v>
      </c>
      <c r="C60" s="9">
        <f>'IS INTC'!C16/'IS INTC'!C42</f>
        <v>1317.0487804878048</v>
      </c>
      <c r="D60" s="9">
        <f>'IS INTC'!D16/'IS INTC'!D42</f>
        <v>592.67777777777781</v>
      </c>
      <c r="E60" s="9">
        <f>'IS INTC'!E16/'IS INTC'!E42</f>
        <v>216.01639344262296</v>
      </c>
      <c r="F60" s="9">
        <f>'IS INTC'!F16/'IS INTC'!F42</f>
        <v>290.98958333333331</v>
      </c>
      <c r="G60" s="9">
        <f>'IS INTC'!G16/'IS INTC'!G42</f>
        <v>164.25816023738872</v>
      </c>
      <c r="H60" s="9">
        <f>'IS INTC'!H16/'IS INTC'!H42</f>
        <v>81.019099590723059</v>
      </c>
      <c r="I60" s="9">
        <f>'IS INTC'!I16/'IS INTC'!I42</f>
        <v>97.153250773993804</v>
      </c>
      <c r="J60" s="9">
        <f>'IS INTC'!J16/'IS INTC'!J42</f>
        <v>151.38461538461539</v>
      </c>
      <c r="K60" s="9">
        <f>'IS INTC'!K16/'IS INTC'!K42</f>
        <v>147.16768916155419</v>
      </c>
      <c r="L60" s="9">
        <f>'IS INTC'!L16/'IS INTC'!L42</f>
        <v>123.79491255961844</v>
      </c>
      <c r="M60" s="9">
        <f>'IS INTC'!M16/'IS INTC'!M42</f>
        <v>132.36850921273032</v>
      </c>
    </row>
    <row r="76" spans="2:2">
      <c r="B76" s="10"/>
    </row>
    <row r="77" spans="2:2">
      <c r="B77" s="10"/>
    </row>
  </sheetData>
  <phoneticPr fontId="7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77"/>
  <sheetViews>
    <sheetView topLeftCell="A6" zoomScale="98" zoomScaleNormal="98" workbookViewId="0">
      <selection activeCell="B5" sqref="B5"/>
    </sheetView>
  </sheetViews>
  <sheetFormatPr defaultColWidth="8.796875" defaultRowHeight="12.75"/>
  <cols>
    <col min="1" max="1" width="31.59765625" customWidth="1"/>
    <col min="4" max="18" width="9.33203125" customWidth="1"/>
  </cols>
  <sheetData>
    <row r="1" spans="1:18" ht="13.15">
      <c r="A1" s="28" t="s">
        <v>402</v>
      </c>
    </row>
    <row r="2" spans="1:18" ht="13.15">
      <c r="A2" s="2"/>
    </row>
    <row r="3" spans="1:18" ht="13.15">
      <c r="A3" s="3" t="s">
        <v>395</v>
      </c>
      <c r="B3" s="3">
        <v>2010</v>
      </c>
      <c r="C3" s="3">
        <v>2011</v>
      </c>
      <c r="D3" s="3">
        <v>2012</v>
      </c>
      <c r="E3" s="3">
        <v>2013</v>
      </c>
      <c r="F3" s="3">
        <v>2014</v>
      </c>
      <c r="G3" s="3">
        <v>2015</v>
      </c>
      <c r="H3" s="3">
        <v>2016</v>
      </c>
      <c r="I3" s="3">
        <v>2017</v>
      </c>
      <c r="J3" s="3">
        <v>2018</v>
      </c>
      <c r="K3" s="3">
        <v>2019</v>
      </c>
      <c r="L3" s="3">
        <v>2020</v>
      </c>
      <c r="M3" s="3">
        <v>2021</v>
      </c>
      <c r="Q3" s="7"/>
      <c r="R3" s="7"/>
    </row>
    <row r="4" spans="1:18" ht="13.15">
      <c r="A4" s="2" t="s">
        <v>396</v>
      </c>
      <c r="B4" s="26">
        <f>('[1]IS ENPHASE'!M16/[1]ENPH!M22)</f>
        <v>13.638796726387968</v>
      </c>
      <c r="C4" s="26">
        <f>('[1]IS ENPHASE'!L16/[1]ENPH!L22)</f>
        <v>13.316975418596366</v>
      </c>
      <c r="D4" s="26">
        <f>('[1]IS ENPHASE'!K16/[1]ENPH!K22)</f>
        <v>10.919619009222396</v>
      </c>
      <c r="E4" s="26">
        <f>('[1]IS ENPHASE'!J16/[1]ENPH!J22)</f>
        <v>14.043787696019301</v>
      </c>
      <c r="F4" s="26">
        <f>('[1]IS ENPHASE'!I16/[1]ENPH!I22)</f>
        <v>15.928855951829551</v>
      </c>
      <c r="G4" s="26">
        <f>('[1]IS ENPHASE'!H16/[1]ENPH!H22)</f>
        <v>8.7561029411764704</v>
      </c>
      <c r="H4" s="26">
        <f>('[1]IS ENPHASE'!G16/[1]ENPH!G22)</f>
        <v>10.093585732165206</v>
      </c>
      <c r="I4" s="26">
        <f>('[1]IS ENPHASE'!F16/[1]ENPH!F22)</f>
        <v>11.006807954152082</v>
      </c>
      <c r="J4" s="26">
        <f>('[1]IS ENPHASE'!E16/[1]ENPH!E22)</f>
        <v>19.435605827749431</v>
      </c>
      <c r="K4" s="26">
        <f>('[1]IS ENPHASE'!D16/[1]ENPH!D22)</f>
        <v>19.476322685300723</v>
      </c>
      <c r="L4" s="26">
        <f>('[1]IS ENPHASE'!C16/[1]ENPH!C22)</f>
        <v>18.542883823388564</v>
      </c>
      <c r="M4" s="26">
        <f>('[1]IS ENPHASE'!B16/[1]ENPH!B22)</f>
        <v>18.575927419354837</v>
      </c>
      <c r="Q4" s="2"/>
      <c r="R4" s="2"/>
    </row>
    <row r="5" spans="1:18" ht="13.15">
      <c r="A5" s="2" t="s">
        <v>397</v>
      </c>
      <c r="B5" s="26">
        <f>('[1]IS MU'!N16/[1]MU!M24)</f>
        <v>4.7920903954802263</v>
      </c>
      <c r="C5" s="26">
        <f>('[1]IS MU'!L16/[1]MU!M24)</f>
        <v>4.6519774011299431</v>
      </c>
      <c r="D5" s="26">
        <f>('[1]IS MU'!K16/[1]MU!L24)</f>
        <v>4.3620192307692305</v>
      </c>
      <c r="E5" s="26">
        <f>('[1]IS MU'!J16/[1]MU!K24)</f>
        <v>9.0275938189845473</v>
      </c>
      <c r="F5" s="26">
        <f>('[1]IS MU'!I16/[1]MU!J24)</f>
        <v>6.1124952812382034</v>
      </c>
      <c r="G5" s="26">
        <f>('[1]IS MU'!H16/[1]MU!I24)</f>
        <v>5.0505091649694505</v>
      </c>
      <c r="H5" s="26">
        <f>('[1]IS MU'!G16/[1]MU!H24)</f>
        <v>8.684615384615384</v>
      </c>
      <c r="I5" s="26">
        <f>('[1]IS MU'!F16/[1]MU!G24)</f>
        <v>10.519556940117688</v>
      </c>
      <c r="J5" s="26">
        <f>('[1]IS MU'!E16/[1]MU!F24)</f>
        <v>7.4947166186359269</v>
      </c>
      <c r="K5" s="26">
        <f>('[1]IS MU'!D16/[1]MU!E24)</f>
        <v>5.9624478442280946</v>
      </c>
      <c r="L5" s="26">
        <f>('[1]IS MU'!C16/[1]MU!D24)</f>
        <v>5.4132473622508792</v>
      </c>
      <c r="M5" s="26">
        <f>('[1]IS MU'!B16/[1]MU!C24)</f>
        <v>5.4856429463171033</v>
      </c>
      <c r="Q5" s="2"/>
      <c r="R5" s="2"/>
    </row>
    <row r="6" spans="1:18" ht="13.15">
      <c r="A6" s="2" t="s">
        <v>398</v>
      </c>
      <c r="B6" s="26">
        <f>('[1]IS INTC'!M16/[1]INTC!M20)</f>
        <v>11.611125898323131</v>
      </c>
      <c r="C6" s="26">
        <f>('[1]IS INTC'!L16/[1]INTC!L20)</f>
        <v>13.183349609375</v>
      </c>
      <c r="D6" s="26">
        <f>('[1]IS INTC'!K16/[1]INTC!K20)</f>
        <v>11.267638360794255</v>
      </c>
      <c r="E6" s="26">
        <f>('[1]IS INTC'!J16/[1]INTC!J20)</f>
        <v>12.633748801534036</v>
      </c>
      <c r="F6" s="26">
        <f>('[1]IS INTC'!I16/[1]INTC!I20)</f>
        <v>13.075122864498011</v>
      </c>
      <c r="G6" s="26">
        <f>('[1]IS INTC'!H16/[1]INTC!H20)</f>
        <v>10.713179794851944</v>
      </c>
      <c r="H6" s="26">
        <f>('[1]IS INTC'!G16/[1]INTC!G20)</f>
        <v>10.694579506573024</v>
      </c>
      <c r="I6" s="26">
        <f>('[1]IS INTC'!F16/[1]INTC!F20)</f>
        <v>8.9876843763425462</v>
      </c>
      <c r="J6" s="26">
        <f>('[1]IS INTC'!E16/[1]INTC!E20)</f>
        <v>9.7680959602922925</v>
      </c>
      <c r="K6" s="26">
        <f>('[1]IS INTC'!D16/[1]INTC!D20)</f>
        <v>8.2302150045745659</v>
      </c>
      <c r="L6" s="26">
        <f>('[1]IS INTC'!C16/[1]INTC!C20)</f>
        <v>9.2401803726118423</v>
      </c>
      <c r="M6" s="26">
        <f>('[1]IS INTC'!B16/[1]INTC!B20)</f>
        <v>7.333333333333333</v>
      </c>
      <c r="Q6" s="2"/>
      <c r="R6" s="2"/>
    </row>
    <row r="7" spans="1:18" ht="13.15">
      <c r="A7" s="2"/>
    </row>
    <row r="8" spans="1:18" ht="13.15">
      <c r="A8" s="2"/>
    </row>
    <row r="9" spans="1:18" ht="13.15">
      <c r="A9" s="2"/>
    </row>
    <row r="10" spans="1:18" ht="13.15">
      <c r="A10" s="2"/>
    </row>
    <row r="11" spans="1:18" ht="13.15">
      <c r="A11" s="2"/>
    </row>
    <row r="12" spans="1:18" ht="13.15">
      <c r="A12" s="2"/>
    </row>
    <row r="13" spans="1:18" ht="13.15">
      <c r="A13" s="2"/>
    </row>
    <row r="14" spans="1:18" ht="13.15">
      <c r="A14" s="2"/>
    </row>
    <row r="15" spans="1:18" ht="13.15">
      <c r="A15" s="2"/>
    </row>
    <row r="16" spans="1:18" ht="13.15">
      <c r="A16" s="2"/>
    </row>
    <row r="17" spans="1:18" ht="13.15">
      <c r="A17" s="2"/>
    </row>
    <row r="18" spans="1:18" ht="13.15">
      <c r="A18" s="2"/>
    </row>
    <row r="19" spans="1:18" ht="13.15">
      <c r="A19" s="2"/>
    </row>
    <row r="20" spans="1:18" ht="13.15">
      <c r="A20" s="2"/>
    </row>
    <row r="21" spans="1:18" ht="13.15">
      <c r="A21" s="2"/>
    </row>
    <row r="22" spans="1:18" ht="13.15">
      <c r="A22" s="2"/>
    </row>
    <row r="23" spans="1:18" ht="13.15">
      <c r="A23" s="2"/>
    </row>
    <row r="24" spans="1:18" ht="13.15">
      <c r="A24" s="29" t="s">
        <v>403</v>
      </c>
    </row>
    <row r="25" spans="1:18" ht="13.15">
      <c r="A25" s="2"/>
    </row>
    <row r="26" spans="1:18" ht="13.15">
      <c r="A26" s="3" t="s">
        <v>395</v>
      </c>
      <c r="B26" s="3">
        <v>2010</v>
      </c>
      <c r="C26" s="3">
        <v>2011</v>
      </c>
      <c r="D26" s="3">
        <v>2012</v>
      </c>
      <c r="E26" s="3">
        <v>2013</v>
      </c>
      <c r="F26" s="3">
        <v>2014</v>
      </c>
      <c r="G26" s="3">
        <v>2015</v>
      </c>
      <c r="H26" s="3">
        <v>2016</v>
      </c>
      <c r="I26" s="3">
        <v>2017</v>
      </c>
      <c r="J26" s="3">
        <v>2018</v>
      </c>
      <c r="K26" s="3">
        <v>2019</v>
      </c>
      <c r="L26" s="3">
        <v>2020</v>
      </c>
      <c r="M26" s="3">
        <v>2021</v>
      </c>
      <c r="Q26" s="7"/>
      <c r="R26" s="7"/>
    </row>
    <row r="27" spans="1:18" ht="13.15">
      <c r="A27" s="2" t="s">
        <v>396</v>
      </c>
      <c r="B27" s="26">
        <f>([1]ENPH!M19/'[1]IS ENPHASE'!M16)*365</f>
        <v>47.497770065357358</v>
      </c>
      <c r="C27" s="26">
        <f>([1]ENPH!L19/'[1]IS ENPHASE'!L16)*365</f>
        <v>43.380717347832771</v>
      </c>
      <c r="D27" s="26">
        <f>([1]ENPH!K19/'[1]IS ENPHASE'!K16)*365</f>
        <v>46.733840076057561</v>
      </c>
      <c r="E27" s="26">
        <f>([1]ENPH!J19/'[1]IS ENPHASE'!J16)*365</f>
        <v>50.2935846009809</v>
      </c>
      <c r="F27" s="26">
        <f>([1]ENPH!I19/'[1]IS ENPHASE'!I16)*365</f>
        <v>47.886721294314697</v>
      </c>
      <c r="G27" s="26">
        <f>([1]ENPH!H19/'[1]IS ENPHASE'!H16)*365</f>
        <v>47.099180123667253</v>
      </c>
      <c r="H27" s="26">
        <f>([1]ENPH!G19/'[1]IS ENPHASE'!G16)*365</f>
        <v>69.040782290888458</v>
      </c>
      <c r="I27" s="26">
        <f>([1]ENPH!F19/'[1]IS ENPHASE'!F16)*365</f>
        <v>83.347742219550895</v>
      </c>
      <c r="J27" s="26">
        <f>([1]ENPH!E19/'[1]IS ENPHASE'!E16)*365</f>
        <v>91.132531416154521</v>
      </c>
      <c r="K27" s="26">
        <f>([1]ENPH!D19/'[1]IS ENPHASE'!D16)*365</f>
        <v>85.011916717520933</v>
      </c>
      <c r="L27" s="26">
        <f>([1]ENPH!C19/'[1]IS ENPHASE'!C16)*365</f>
        <v>85.857539464764187</v>
      </c>
      <c r="M27" s="26">
        <f>([1]ENPH!B19/'[1]IS ENPHASE'!B16)*365</f>
        <v>88.110833986349263</v>
      </c>
      <c r="Q27" s="2"/>
      <c r="R27" s="2"/>
    </row>
    <row r="28" spans="1:18" ht="13.15">
      <c r="A28" s="2" t="s">
        <v>397</v>
      </c>
      <c r="B28" s="26">
        <f>([1]MU!M20/'[1]IS MU'!M16)*365</f>
        <v>63.588416021847969</v>
      </c>
      <c r="C28" s="26">
        <f>([1]MU!L20/'[1]IS MU'!L16)*365</f>
        <v>66.359606509594357</v>
      </c>
      <c r="D28" s="26">
        <f>([1]MU!K20/'[1]IS MU'!K16)*365</f>
        <v>51.855505345530695</v>
      </c>
      <c r="E28" s="26">
        <f>([1]MU!J20/'[1]IS MU'!J16)*365</f>
        <v>51.967538818926513</v>
      </c>
      <c r="F28" s="26">
        <f>([1]MU!I20/'[1]IS MU'!I16)*365</f>
        <v>65.507040513833999</v>
      </c>
      <c r="G28" s="26">
        <f>([1]MU!H20/'[1]IS MU'!H16)*365</f>
        <v>73.800709734656024</v>
      </c>
      <c r="H28" s="26">
        <f>([1]MU!G20/'[1]IS MU'!G16)*365</f>
        <v>37.142997736443263</v>
      </c>
      <c r="I28" s="26">
        <f>([1]MU!F20/'[1]IS MU'!F16)*365</f>
        <v>45.146095883649764</v>
      </c>
      <c r="J28" s="26">
        <f>([1]MU!E20/'[1]IS MU'!E16)*365</f>
        <v>85.425531914893625</v>
      </c>
      <c r="K28" s="26">
        <f>([1]MU!D20/'[1]IS MU'!D16)*365</f>
        <v>54.40517844646606</v>
      </c>
      <c r="L28" s="26">
        <f>([1]MU!C20/'[1]IS MU'!C16)*365</f>
        <v>51.5387114239307</v>
      </c>
      <c r="M28" s="26">
        <f>([1]MU!B20/'[1]IS MU'!B16)*365</f>
        <v>63.024741530658694</v>
      </c>
      <c r="Q28" s="2"/>
      <c r="R28" s="2"/>
    </row>
    <row r="29" spans="1:18" ht="13.15">
      <c r="A29" s="2" t="s">
        <v>398</v>
      </c>
      <c r="B29" s="26">
        <f>([1]INTC!M16/'[1]IS INTC'!M16)*365</f>
        <v>23.988606927538225</v>
      </c>
      <c r="C29" s="26">
        <f>([1]INTC!L16/'[1]IS INTC'!L16)*365</f>
        <v>24.671753180614459</v>
      </c>
      <c r="D29" s="26">
        <f>([1]INTC!K16/'[1]IS INTC'!K16)*365</f>
        <v>26.228323428507153</v>
      </c>
      <c r="E29" s="26">
        <f>([1]INTC!J16/'[1]IS INTC'!J16)*365</f>
        <v>24.805152917963117</v>
      </c>
      <c r="F29" s="26">
        <f>([1]INTC!I16/'[1]IS INTC'!I16)*365</f>
        <v>28.921693216395205</v>
      </c>
      <c r="G29" s="26">
        <f>([1]INTC!H16/'[1]IS INTC'!H16)*365</f>
        <v>31.564537982115436</v>
      </c>
      <c r="H29" s="26">
        <f>([1]INTC!G16/'[1]IS INTC'!G16)*365</f>
        <v>28.825332143398384</v>
      </c>
      <c r="I29" s="26">
        <f>([1]INTC!F16/'[1]IS INTC'!F16)*365</f>
        <v>32.608706043562087</v>
      </c>
      <c r="J29" s="26">
        <f>([1]INTC!E16/'[1]IS INTC'!E16)*365</f>
        <v>34.630899954832877</v>
      </c>
      <c r="K29" s="26">
        <f>([1]INTC!D16/'[1]IS INTC'!D16)*365</f>
        <v>38.845758354755787</v>
      </c>
      <c r="L29" s="26">
        <f>([1]INTC!C16/'[1]IS INTC'!C16)*365</f>
        <v>31.790488910578294</v>
      </c>
      <c r="M29" s="26">
        <f>([1]INTC!B16/'[1]IS INTC'!B16)*365</f>
        <v>43.680464162785988</v>
      </c>
      <c r="Q29" s="2"/>
      <c r="R29" s="2"/>
    </row>
    <row r="30" spans="1:18" ht="13.15">
      <c r="A30" s="2"/>
    </row>
    <row r="31" spans="1:18" ht="13.15">
      <c r="A31" s="2"/>
    </row>
    <row r="32" spans="1:18" ht="13.15">
      <c r="A32" s="2"/>
    </row>
    <row r="33" spans="1:1" ht="13.15">
      <c r="A33" s="2"/>
    </row>
    <row r="34" spans="1:1" ht="13.15">
      <c r="A34" s="2"/>
    </row>
    <row r="35" spans="1:1" ht="13.15">
      <c r="A35" s="2"/>
    </row>
    <row r="36" spans="1:1" ht="13.15">
      <c r="A36" s="2"/>
    </row>
    <row r="37" spans="1:1" ht="13.15">
      <c r="A37" s="2"/>
    </row>
    <row r="38" spans="1:1" ht="13.15">
      <c r="A38" s="2"/>
    </row>
    <row r="39" spans="1:1" ht="13.15">
      <c r="A39" s="2"/>
    </row>
    <row r="40" spans="1:1" ht="13.15">
      <c r="A40" s="2"/>
    </row>
    <row r="41" spans="1:1" ht="13.15">
      <c r="A41" s="2"/>
    </row>
    <row r="42" spans="1:1" ht="13.15">
      <c r="A42" s="2"/>
    </row>
    <row r="43" spans="1:1" ht="13.15">
      <c r="A43" s="2"/>
    </row>
    <row r="44" spans="1:1" ht="13.15">
      <c r="A44" s="2"/>
    </row>
    <row r="45" spans="1:1" ht="13.15">
      <c r="A45" s="2"/>
    </row>
    <row r="46" spans="1:1" ht="13.15">
      <c r="A46" s="2"/>
    </row>
    <row r="47" spans="1:1" ht="13.15">
      <c r="A47" s="2"/>
    </row>
    <row r="48" spans="1:1" ht="13.15">
      <c r="A48" s="29" t="s">
        <v>404</v>
      </c>
    </row>
    <row r="49" spans="1:18" ht="13.15">
      <c r="A49" s="2"/>
    </row>
    <row r="50" spans="1:18" ht="13.15">
      <c r="A50" s="3" t="s">
        <v>395</v>
      </c>
      <c r="B50" s="3">
        <v>2010</v>
      </c>
      <c r="C50" s="3">
        <v>2011</v>
      </c>
      <c r="D50" s="3">
        <v>2012</v>
      </c>
      <c r="E50" s="3">
        <v>2013</v>
      </c>
      <c r="F50" s="3">
        <v>2014</v>
      </c>
      <c r="G50" s="3">
        <v>2015</v>
      </c>
      <c r="H50" s="3">
        <v>2016</v>
      </c>
      <c r="I50" s="3">
        <v>2017</v>
      </c>
      <c r="J50" s="3">
        <v>2018</v>
      </c>
      <c r="K50" s="3">
        <v>2019</v>
      </c>
      <c r="L50" s="3">
        <v>2020</v>
      </c>
      <c r="M50" s="3">
        <v>2021</v>
      </c>
      <c r="Q50" s="7"/>
      <c r="R50" s="7"/>
    </row>
    <row r="51" spans="1:18" ht="13.15">
      <c r="A51" s="2" t="s">
        <v>396</v>
      </c>
      <c r="B51" s="26">
        <f>'IS ENPHASE'!B16/ENPH!B42</f>
        <v>1.036249663888142</v>
      </c>
      <c r="C51" s="26">
        <f>'IS ENPHASE'!C16/ENPH!C42</f>
        <v>1.4073812616479358</v>
      </c>
      <c r="D51" s="26">
        <f>'IS ENPHASE'!D16/ENPH!D42</f>
        <v>1.7718229469053324</v>
      </c>
      <c r="E51" s="26">
        <f>'IS ENPHASE'!E16/ENPH!E42</f>
        <v>1.9957829414840276</v>
      </c>
      <c r="F51" s="26">
        <f>'IS ENPHASE'!F16/ENPH!F42</f>
        <v>2.2596719932716569</v>
      </c>
      <c r="G51" s="26">
        <f>'IS ENPHASE'!G16/ENPH!G42</f>
        <v>2.158239089459185</v>
      </c>
      <c r="H51" s="26">
        <f>'IS ENPHASE'!H16/ENPH!H42</f>
        <v>1.9721169364698978</v>
      </c>
      <c r="I51" s="26">
        <f>'IS ENPHASE'!I16/ENPH!I42</f>
        <v>1.6918183591787026</v>
      </c>
      <c r="J51" s="26">
        <f>'IS ENPHASE'!J16/ENPH!J42</f>
        <v>0.93005174488213993</v>
      </c>
      <c r="K51" s="26">
        <f>'IS ENPHASE'!K16/ENPH!K42</f>
        <v>0.87536857336345009</v>
      </c>
      <c r="L51" s="26">
        <f>'IS ENPHASE'!L16/ENPH!L42</f>
        <v>0.64529931622478753</v>
      </c>
      <c r="M51" s="26">
        <f>'IS ENPHASE'!M16/ENPH!M42</f>
        <v>0.66468438710769617</v>
      </c>
      <c r="Q51" s="2"/>
      <c r="R51" s="2"/>
    </row>
    <row r="52" spans="1:18" ht="13.15">
      <c r="A52" s="2" t="s">
        <v>397</v>
      </c>
      <c r="B52" s="26">
        <f>'IS MU'!B16/MU!B45</f>
        <v>0.57728169876812085</v>
      </c>
      <c r="C52" s="26">
        <f>'IS MU'!C16/MU!C45</f>
        <v>0.5957158351409978</v>
      </c>
      <c r="D52" s="26">
        <f>'IS MU'!D16/MU!D45</f>
        <v>0.57467895030709104</v>
      </c>
      <c r="E52" s="26">
        <f>'IS MU'!E16/MU!E45</f>
        <v>0.4745789308505074</v>
      </c>
      <c r="F52" s="26">
        <f>'IS MU'!F16/MU!F45</f>
        <v>0.72708685216463687</v>
      </c>
      <c r="G52" s="26">
        <f>'IS MU'!G16/MU!G45</f>
        <v>0.67067058774800148</v>
      </c>
      <c r="H52" s="26">
        <f>'IS MU'!H16/MU!H45</f>
        <v>0.45021786492374727</v>
      </c>
      <c r="I52" s="26">
        <f>'IS MU'!I16/MU!I45</f>
        <v>0.5751075390536563</v>
      </c>
      <c r="J52" s="26">
        <f>'IS MU'!J16/MU!J45</f>
        <v>0.70064090741423823</v>
      </c>
      <c r="K52" s="26">
        <f>'IS MU'!K16/MU!K45</f>
        <v>0.47877758913412566</v>
      </c>
      <c r="L52" s="26">
        <f>'IS MU'!L16/MU!L45</f>
        <v>0.39932560825664143</v>
      </c>
      <c r="M52" s="26">
        <f>'IS MU'!M16/MU!M45</f>
        <v>0.47078115176128738</v>
      </c>
      <c r="Q52" s="2"/>
      <c r="R52" s="2"/>
    </row>
    <row r="53" spans="1:18" ht="13.15">
      <c r="A53" s="2" t="s">
        <v>398</v>
      </c>
      <c r="B53" s="26">
        <f>'IS INTC'!B16/INTC!B48</f>
        <v>0.69039027632703442</v>
      </c>
      <c r="C53" s="26">
        <f>'IS INTC'!C16/INTC!C48</f>
        <v>0.75927670524051238</v>
      </c>
      <c r="D53" s="26">
        <f>'IS INTC'!D16/INTC!D48</f>
        <v>0.63236950362177091</v>
      </c>
      <c r="E53" s="26">
        <f>'IS INTC'!E16/INTC!E48</f>
        <v>0.57069230602654886</v>
      </c>
      <c r="F53" s="26">
        <f>'IS INTC'!F16/INTC!F48</f>
        <v>0.60757318717647568</v>
      </c>
      <c r="G53" s="26">
        <f>'IS INTC'!G16/INTC!G48</f>
        <v>0.53708824528210353</v>
      </c>
      <c r="H53" s="26">
        <f>'IS INTC'!H16/INTC!H48</f>
        <v>0.52403222533023908</v>
      </c>
      <c r="I53" s="26">
        <f>'IS INTC'!I16/INTC!I48</f>
        <v>0.50922117015148194</v>
      </c>
      <c r="J53" s="26">
        <f>'IS INTC'!J16/INTC!J48</f>
        <v>0.55366004235599353</v>
      </c>
      <c r="K53" s="26">
        <f>'IS INTC'!K16/INTC!K48</f>
        <v>0.52712343617239454</v>
      </c>
      <c r="L53" s="26">
        <f>'IS INTC'!L16/INTC!L48</f>
        <v>0.50863212076477393</v>
      </c>
      <c r="M53" s="26">
        <f>'IS INTC'!M16/INTC!M48</f>
        <v>0.46924693894516822</v>
      </c>
      <c r="Q53" s="2"/>
      <c r="R53" s="2"/>
    </row>
    <row r="54" spans="1:18" ht="13.15">
      <c r="A54" s="2"/>
    </row>
    <row r="55" spans="1:18" ht="13.15">
      <c r="A55" s="2"/>
    </row>
    <row r="56" spans="1:18" ht="13.15">
      <c r="A56" s="2"/>
    </row>
    <row r="57" spans="1:18" ht="13.15">
      <c r="A57" s="2"/>
    </row>
    <row r="58" spans="1:18" ht="13.15">
      <c r="A58" s="2"/>
    </row>
    <row r="59" spans="1:18" ht="13.15">
      <c r="A59" s="2"/>
    </row>
    <row r="60" spans="1:18" ht="13.15">
      <c r="A60" s="2"/>
    </row>
    <row r="61" spans="1:18" ht="13.15">
      <c r="A61" s="2"/>
    </row>
    <row r="62" spans="1:18" ht="13.15">
      <c r="A62" s="2"/>
    </row>
    <row r="63" spans="1:18" ht="13.15">
      <c r="A63" s="2"/>
    </row>
    <row r="64" spans="1:18" ht="13.15">
      <c r="A64" s="2"/>
    </row>
    <row r="65" spans="1:18" ht="13.15">
      <c r="A65" s="2"/>
    </row>
    <row r="66" spans="1:18" ht="13.15">
      <c r="A66" s="2"/>
    </row>
    <row r="67" spans="1:18" ht="13.15">
      <c r="A67" s="2"/>
    </row>
    <row r="68" spans="1:18" ht="13.15">
      <c r="A68" s="2"/>
    </row>
    <row r="69" spans="1:18" ht="13.15">
      <c r="A69" s="2"/>
    </row>
    <row r="70" spans="1:18" ht="13.15">
      <c r="A70" s="2"/>
    </row>
    <row r="71" spans="1:18" ht="13.15">
      <c r="A71" s="2"/>
    </row>
    <row r="72" spans="1:18" ht="13.15">
      <c r="A72" s="29" t="s">
        <v>405</v>
      </c>
    </row>
    <row r="74" spans="1:18" ht="13.15">
      <c r="A74" s="3" t="s">
        <v>395</v>
      </c>
      <c r="B74" s="3">
        <v>2010</v>
      </c>
      <c r="C74" s="3">
        <v>2011</v>
      </c>
      <c r="D74" s="3">
        <v>2012</v>
      </c>
      <c r="E74" s="3">
        <v>2013</v>
      </c>
      <c r="F74" s="3">
        <v>2014</v>
      </c>
      <c r="G74" s="3">
        <v>2015</v>
      </c>
      <c r="H74" s="3">
        <v>2016</v>
      </c>
      <c r="I74" s="3">
        <v>2017</v>
      </c>
      <c r="J74" s="3">
        <v>2018</v>
      </c>
      <c r="K74" s="3">
        <v>2019</v>
      </c>
      <c r="L74" s="3">
        <v>2020</v>
      </c>
      <c r="M74" s="3">
        <v>2021</v>
      </c>
      <c r="Q74" s="7"/>
      <c r="R74" s="7"/>
    </row>
    <row r="75" spans="1:18" ht="13.15">
      <c r="A75" s="2" t="s">
        <v>396</v>
      </c>
      <c r="B75" s="26">
        <f>([1]ENPH!M43/('[1]IS ENPHASE'!M16/365))</f>
        <v>38.600817372407199</v>
      </c>
      <c r="C75" s="26">
        <f>([1]ENPH!L43/('[1]IS ENPHASE'!L16/365))</f>
        <v>31.558489329400828</v>
      </c>
      <c r="D75" s="26">
        <f>([1]ENPH!K43/('[1]IS ENPHASE'!K16/365))</f>
        <v>18.987991397373058</v>
      </c>
      <c r="E75" s="26">
        <f>([1]ENPH!J43/('[1]IS ENPHASE'!J16/365))</f>
        <v>11.541941884335568</v>
      </c>
      <c r="F75" s="26">
        <f>([1]ENPH!I43/('[1]IS ENPHASE'!I16/365))</f>
        <v>23.684923699637107</v>
      </c>
      <c r="G75" s="26">
        <f>([1]ENPH!H43/('[1]IS ENPHASE'!H16/365))</f>
        <v>26.123754020305164</v>
      </c>
      <c r="H75" s="26">
        <f>([1]ENPH!G43/('[1]IS ENPHASE'!G16/365))</f>
        <v>35.862872801783062</v>
      </c>
      <c r="I75" s="26">
        <f>([1]ENPH!F43/('[1]IS ENPHASE'!F16/365))</f>
        <v>36.666323043268591</v>
      </c>
      <c r="J75" s="26">
        <f>([1]ENPH!E43/('[1]IS ENPHASE'!E16/365))</f>
        <v>56.331814055585959</v>
      </c>
      <c r="K75" s="26">
        <f>([1]ENPH!D43/('[1]IS ENPHASE'!D16/365))</f>
        <v>33.600674639975786</v>
      </c>
      <c r="L75" s="26">
        <f>([1]ENPH!C43/('[1]IS ENPHASE'!C16/365))</f>
        <v>34.221887206637184</v>
      </c>
      <c r="M75" s="26">
        <f>([1]ENPH!B43/('[1]IS ENPHASE'!B16/365))</f>
        <v>30.045935419077036</v>
      </c>
      <c r="Q75" s="2"/>
      <c r="R75" s="2"/>
    </row>
    <row r="76" spans="1:18" ht="13.15">
      <c r="A76" s="2" t="s">
        <v>397</v>
      </c>
      <c r="B76" s="26">
        <f>([1]MU!M46/('[1]IS MU'!M16/365))</f>
        <v>33.185593991807011</v>
      </c>
      <c r="C76" s="26">
        <f>([1]MU!L46/('[1]IS MU'!L16/365))</f>
        <v>52.617804226378425</v>
      </c>
      <c r="D76" s="26">
        <f>([1]MU!K46/('[1]IS MU'!K16/365))</f>
        <v>32.907527829824758</v>
      </c>
      <c r="E76" s="26">
        <f>([1]MU!J46/('[1]IS MU'!J16/365))</f>
        <v>23.384276806455556</v>
      </c>
      <c r="F76" s="26">
        <f>([1]MU!I46/('[1]IS MU'!I16/365))</f>
        <v>25.224493577075101</v>
      </c>
      <c r="G76" s="26">
        <f>([1]MU!H46/('[1]IS MU'!H16/365))</f>
        <v>30.026615049600771</v>
      </c>
      <c r="H76" s="26">
        <f>([1]MU!G46/('[1]IS MU'!G16/365))</f>
        <v>21.301545123511467</v>
      </c>
      <c r="I76" s="26">
        <f>([1]MU!F46/('[1]IS MU'!F16/365))</f>
        <v>16.009509394228555</v>
      </c>
      <c r="J76" s="26">
        <f>([1]MU!E46/('[1]IS MU'!E16/365))</f>
        <v>26.3855421686747</v>
      </c>
      <c r="K76" s="26">
        <f>([1]MU!D46/('[1]IS MU'!D16/365))</f>
        <v>28.556333100069978</v>
      </c>
      <c r="L76" s="26">
        <f>([1]MU!C46/('[1]IS MU'!C16/365))</f>
        <v>28.865367262227036</v>
      </c>
      <c r="M76" s="26">
        <f>([1]MU!B46/('[1]IS MU'!B16/365))</f>
        <v>20.695753950191822</v>
      </c>
      <c r="Q76" s="2"/>
      <c r="R76" s="2"/>
    </row>
    <row r="77" spans="1:18" ht="13.15">
      <c r="A77" s="2" t="s">
        <v>398</v>
      </c>
      <c r="B77" s="26">
        <f>([1]INTC!M50/('[1]IS INTC'!M16/365))</f>
        <v>19.160763817252366</v>
      </c>
      <c r="C77" s="26">
        <f>([1]INTC!L50/('[1]IS INTC'!L16/365))</f>
        <v>19.980740384081184</v>
      </c>
      <c r="D77" s="26">
        <f>([1]INTC!K50/('[1]IS INTC'!K16/365))</f>
        <v>20.685682683114301</v>
      </c>
      <c r="E77" s="26">
        <f>([1]INTC!J50/('[1]IS INTC'!J16/365))</f>
        <v>20.560161645291036</v>
      </c>
      <c r="F77" s="26">
        <f>([1]INTC!I50/('[1]IS INTC'!I16/365))</f>
        <v>17.952747449436192</v>
      </c>
      <c r="G77" s="26">
        <f>([1]INTC!H50/('[1]IS INTC'!H16/365))</f>
        <v>13.603016890976424</v>
      </c>
      <c r="H77" s="26">
        <f>([1]INTC!G50/('[1]IS INTC'!G16/365))</f>
        <v>15.211662485055651</v>
      </c>
      <c r="I77" s="26">
        <f>([1]INTC!F50/('[1]IS INTC'!F16/365))</f>
        <v>17.028409362502192</v>
      </c>
      <c r="J77" s="26">
        <f>([1]INTC!E50/('[1]IS INTC'!E16/365))</f>
        <v>19.700767841011743</v>
      </c>
      <c r="K77" s="26">
        <f>([1]INTC!D50/('[1]IS INTC'!D16/365))</f>
        <v>20.936844299312167</v>
      </c>
      <c r="L77" s="26">
        <f>([1]INTC!C50/('[1]IS INTC'!C16/365))</f>
        <v>26.16082551016477</v>
      </c>
      <c r="M77" s="26">
        <f>([1]INTC!B50/('[1]IS INTC'!B16/365))</f>
        <v>26.544530775460618</v>
      </c>
      <c r="Q77" s="2"/>
      <c r="R77" s="2"/>
    </row>
  </sheetData>
  <phoneticPr fontId="7" type="noConversion"/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ENPH</vt:lpstr>
      <vt:lpstr>IS ENPHASE</vt:lpstr>
      <vt:lpstr>MU</vt:lpstr>
      <vt:lpstr>IS MU</vt:lpstr>
      <vt:lpstr>INTC</vt:lpstr>
      <vt:lpstr>IS INTC</vt:lpstr>
      <vt:lpstr>Liquidity ratios</vt:lpstr>
      <vt:lpstr>Debt Ratios</vt:lpstr>
      <vt:lpstr>Activity Ratios</vt:lpstr>
      <vt:lpstr>Profitability Ratios</vt:lpstr>
      <vt:lpstr>Profitability Ratios cont.</vt:lpstr>
      <vt:lpstr>Market Ratios</vt:lpstr>
      <vt:lpstr>Du-Pont Analysis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Varun Jain</cp:lastModifiedBy>
  <dcterms:created xsi:type="dcterms:W3CDTF">2022-12-04T17:19:00Z</dcterms:created>
  <dcterms:modified xsi:type="dcterms:W3CDTF">2022-12-05T15:33:54Z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B7662DFA35324DADB71938EC682CFB34</vt:lpwstr>
  </property>
</Properties>
</file>