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Varun\Box Sync\Box Sync\Manuscripts\JAMA Measles Insight\resubmission 2\to submit\"/>
    </mc:Choice>
  </mc:AlternateContent>
  <xr:revisionPtr revIDLastSave="0" documentId="13_ncr:1_{C3A6641A-7E70-41C0-BCB7-A5158FBCAAC9}" xr6:coauthVersionLast="45" xr6:coauthVersionMax="45" xr10:uidLastSave="{00000000-0000-0000-0000-000000000000}"/>
  <bookViews>
    <workbookView xWindow="20175" yWindow="60" windowWidth="18120" windowHeight="192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7" i="1" l="1"/>
  <c r="H18" i="1"/>
  <c r="H19" i="1"/>
  <c r="H20" i="1"/>
  <c r="H16" i="1"/>
  <c r="J16" i="1"/>
  <c r="J17" i="1"/>
  <c r="J18" i="1"/>
  <c r="J19" i="1"/>
  <c r="J20" i="1"/>
  <c r="G16" i="1"/>
  <c r="G17" i="1"/>
  <c r="G18" i="1"/>
  <c r="G19" i="1"/>
  <c r="G20" i="1"/>
  <c r="E16" i="1"/>
  <c r="E17" i="1"/>
  <c r="E18" i="1"/>
  <c r="E19" i="1"/>
  <c r="E20" i="1"/>
  <c r="D21" i="1"/>
  <c r="F21" i="1"/>
  <c r="I21" i="1"/>
  <c r="K21" i="1"/>
  <c r="L21" i="1" s="1"/>
  <c r="C21" i="1"/>
  <c r="L16" i="1"/>
  <c r="L17" i="1"/>
  <c r="L18" i="1"/>
  <c r="L19" i="1"/>
  <c r="L20" i="1"/>
  <c r="L6" i="1"/>
  <c r="L7" i="1"/>
  <c r="L8" i="1"/>
  <c r="L9" i="1"/>
  <c r="L10" i="1"/>
  <c r="L11" i="1"/>
  <c r="L12" i="1"/>
  <c r="L5" i="1"/>
  <c r="J6" i="1"/>
  <c r="J7" i="1"/>
  <c r="J8" i="1"/>
  <c r="J11" i="1"/>
  <c r="J12" i="1"/>
  <c r="J5" i="1"/>
  <c r="G6" i="1"/>
  <c r="G7" i="1"/>
  <c r="G8" i="1"/>
  <c r="G9" i="1"/>
  <c r="G10" i="1"/>
  <c r="G11" i="1"/>
  <c r="G12" i="1"/>
  <c r="G5" i="1"/>
  <c r="E6" i="1"/>
  <c r="E7" i="1"/>
  <c r="E8" i="1"/>
  <c r="E9" i="1"/>
  <c r="E10" i="1"/>
  <c r="E11" i="1"/>
  <c r="E12" i="1"/>
  <c r="E5" i="1"/>
  <c r="D13" i="1"/>
  <c r="E13" i="1" s="1"/>
  <c r="F13" i="1"/>
  <c r="H13" i="1"/>
  <c r="I13" i="1"/>
  <c r="J13" i="1" s="1"/>
  <c r="K13" i="1"/>
  <c r="L13" i="1" s="1"/>
  <c r="C13" i="1"/>
  <c r="E21" i="1" l="1"/>
  <c r="J21" i="1"/>
  <c r="G21" i="1"/>
  <c r="H21" i="1"/>
  <c r="G13" i="1"/>
</calcChain>
</file>

<file path=xl/sharedStrings.xml><?xml version="1.0" encoding="utf-8"?>
<sst xmlns="http://schemas.openxmlformats.org/spreadsheetml/2006/main" count="91" uniqueCount="86">
  <si>
    <t>Reference</t>
  </si>
  <si>
    <t>Vaccinated cases</t>
  </si>
  <si>
    <t>Unknown vaccination status</t>
  </si>
  <si>
    <t>Too young for vaccination</t>
  </si>
  <si>
    <t>Unvaccinated and eligible</t>
  </si>
  <si>
    <t>Total</t>
  </si>
  <si>
    <t>NA</t>
  </si>
  <si>
    <t>Fill et al. (2016)</t>
  </si>
  <si>
    <t>Published Outbreak Reports</t>
  </si>
  <si>
    <t>Location/Year</t>
  </si>
  <si>
    <t>Tennessee/2016</t>
  </si>
  <si>
    <t>Hall et al. (2017)</t>
  </si>
  <si>
    <t>Minnesota/2017</t>
  </si>
  <si>
    <t>Venkat et al. (2019)</t>
  </si>
  <si>
    <t>Arizona/2016</t>
  </si>
  <si>
    <t>McDonald et al. (2019)</t>
  </si>
  <si>
    <t>Total number of cases</t>
  </si>
  <si>
    <t>Unvaccinated cases</t>
  </si>
  <si>
    <t>Carlson et al. (2019)</t>
  </si>
  <si>
    <t>Washington State/2018-2019</t>
  </si>
  <si>
    <t>Han et al. (2019)</t>
  </si>
  <si>
    <t>California/2018</t>
  </si>
  <si>
    <t>Zucker et al. (2020)</t>
  </si>
  <si>
    <t>New York City/2018-2019</t>
  </si>
  <si>
    <t>Multiple states/2016-2019</t>
  </si>
  <si>
    <t>%Vaccinated</t>
  </si>
  <si>
    <t>%Unvaccinated</t>
  </si>
  <si>
    <t>%Eligible</t>
  </si>
  <si>
    <t>%Unknown</t>
  </si>
  <si>
    <t>California</t>
  </si>
  <si>
    <t>Maine</t>
  </si>
  <si>
    <t>Minnesota</t>
  </si>
  <si>
    <t>Multiple states</t>
  </si>
  <si>
    <t>2016-2017</t>
  </si>
  <si>
    <t>2016, 2018-2019</t>
  </si>
  <si>
    <t>2017-2018</t>
  </si>
  <si>
    <t>2016-2018</t>
  </si>
  <si>
    <t>2016-2019</t>
  </si>
  <si>
    <t>Abbreviations: NA, not available</t>
  </si>
  <si>
    <t>New Jersey/2018*</t>
  </si>
  <si>
    <t>New York - Rockland County/2018-2019*</t>
  </si>
  <si>
    <t>*Data for New Jersey and New York - Rockland County Outbreaks obtained from state department of health webpages</t>
  </si>
  <si>
    <t>State-** and National-Level Surveillance Data</t>
  </si>
  <si>
    <t>**Table only includes data from states and years when vaccination data for measles cases were reported. Data on outbreaks was not combined with state- and national-level surveillance data to avoid overlapping cases and because some outbreaks spanned multiple years</t>
  </si>
  <si>
    <t>Florida***</t>
  </si>
  <si>
    <t>***Age-eligibility for measles vaccine was reported for only one of the unvaccinated cases in Florida in 2016</t>
  </si>
  <si>
    <t>1. Fill MM, Sweat D, Morrow H, et al. Notes from the Field: Measles Outbreak of Unknown Source - Shelby County, Tennessee, April-May 2016. MMWR Morbidity and mortality weekly report. 2016;65(38):1039-1040.</t>
  </si>
  <si>
    <t>2. Venkat H, Briggs G, Brady S, et al. Measles Outbreak at a Privately Operated Detention Facility: Arizona, 2016. Clin Infect Dis. 2019;68(12):2018-2025.</t>
  </si>
  <si>
    <t>3. Hall V, Banerjee E, Kenyon C, et al. Measles Outbreak - Minnesota April-May 2017. MMWR Morb Mortal Wkly Rep. 2017;66(27):713-717.</t>
  </si>
  <si>
    <t>4. Han G, Batra N, Vallejo A, Schechter R, Zipprich J, Harriman K. Notes from the Field: Measles Outbreak in an Era of Stricter Immunization Requirements - California, March 2018. MMWR Morbidity and mortality weekly report. 2019;68(8):201-202.</t>
  </si>
  <si>
    <t>5. McDonald R, Ruppert PS, Souto M, et al. Notes from the Field: Measles Outbreaks from Imported Cases in Orthodox Jewish Communities - New York and New Jersey, 2018-2019. MMWR Morb Mortal Wkly Rep. 2019;68(19):444-445.</t>
  </si>
  <si>
    <t>6. Ocean County. Measles Archive. 2019; https://www.nj.gov/health/cd/topics/measles_archive.shtml#5. Accessed June 1, 2020.</t>
  </si>
  <si>
    <t>7. Rockland County. Measles Information. 2019; http://rocklandgov.com/departments/health/measles-information/. Accessed June 1, 2020.</t>
  </si>
  <si>
    <t>8. Carlson A, Riethman M, Gastanaduy P, et al. Notes from the Field: Community Outbreak of Measles - Clark County, Washington, 2018-2019. MMWR Morb Mortal Wkly Rep. 2019;68(19):446-447.</t>
  </si>
  <si>
    <t>9. Zucker JR, Rosen JB, Iwamoto M, et al. Consequences of Undervaccination - Measles Outbreak, New York City, 2018-2019. N Engl J Med. 2020;382(11):1009-1017.</t>
  </si>
  <si>
    <t>Data Sources for Table 1</t>
  </si>
  <si>
    <t>10. California Department of Public Health. Vaccine-Preventable Disease Summaries.  https://www.cdph.ca.gov/Programs/CID/DCDC/Pages/Immunization/disease.aspx. Accessed June 1, 2020.</t>
  </si>
  <si>
    <t>11. Florida Department of Health. Measles 2018 Yearly Summary and Report Archive.  http://www.floridahealth.gov/diseases-and-conditions/measles/measles-surveillance.html. Accessed June 1, 2020.</t>
  </si>
  <si>
    <t>12. Maine Center for Disease Control and Prevention. Maine Surveillance Report. 2019; https://www.maine.gov/dhhs/mecdc/infectious-disease/epi/documents/MMR-and-T-Surveillance-Report.pdf. Accessed June 1, 2020.</t>
  </si>
  <si>
    <t>13. Minnesota Department of Health. Measles Disease Statistics. 2019; https://www.health.state.mn.us/diseases/measles/stats.html. Accessed June 1, 2020.</t>
  </si>
  <si>
    <t>14. Patel M, Lee AD, Clemmons NS, et al. National Update on Measles Cases and Outbreaks - United States, January 1-October 1, 2019. MMWR Morb Mortal Wkly Rep. 2019;68(40):893-896.</t>
  </si>
  <si>
    <t>Excluded Studies</t>
  </si>
  <si>
    <t>1. Gastanaduy PA, Budd J, Fisher N, et al. A Measles Outbreak in an Underimmunized Amish Community in Ohio. N Engl J Med. 2016;375(14):1343-1354.</t>
  </si>
  <si>
    <t>2. Rosen JB, Arciuolo RJ, Khawja AM, Fu J, Giancotti FR, Zucker JR. Public Health Consequences of a 2013 Measles Outbreak in New York City. JAMA Pediatr. 2018;172(9):811-817.</t>
  </si>
  <si>
    <t>3. Venkat H, Kassem AM, Su CP, et al. Notes from the Field: Measles Outbreak at a United States Immigration and Customs Enforcement Facility - Arizona, May-June 2016. MMWR Morb Mortal Wkly Rep. 2017;66(20):543-544.</t>
  </si>
  <si>
    <t>4. Patel M, Lee AD, Redd SB, et al. Increase in Measles Cases - United States, January 1-April 26, 2019. MMWR Morb Mortal Wkly Rep. 2019;68(17):402-404.</t>
  </si>
  <si>
    <t>5. Sanyaolu A, Okorie C, Marinkovic A, et al. Measles Outbreak in Unvaccinated and Partially Vaccinated Children and Adults in the United States and Canada (2018-2019): A Narrative Review of Cases. Inquiry. 2019;56:46958019894098.</t>
  </si>
  <si>
    <t>Table 1: Measles Cases and Vaccination Status Reported in Outbreaks and State- or National-Level Surveillance Data, 2016-present</t>
  </si>
  <si>
    <t>Recent Measles Epidemiology</t>
  </si>
  <si>
    <t>1. Clemmons NS, Wallace GS, Patel M, Gastanaduy PA. Incidence of Measles in the United States, 2001-2015. JAMA. 2017;318(13):1279-1281.</t>
  </si>
  <si>
    <t>2. Fiebelkorn AP, Redd SB, Gastanaduy PA, et al. A Comparison of Postelimination Measles Epidemiology in the United States, 2009-2014 Versus 2001-2008. J Pediatric Infect Dis Soc. 2017;6(1):40-48.</t>
  </si>
  <si>
    <t>3. Gastanaduy PA, Paul P, Fiebelkorn AP, et al. Assessment of the Status of Measles Elimination in the United States, 2001-2014. Am J Epidemiol. 2017;185(7):562-569.</t>
  </si>
  <si>
    <t>4. Gastanaduy PA, Funk S, Lopman BA, et al. Factors Associated With Measles Transmission in the United States During the Postelimination Era. [published online ahead of print, 2019 Nov 18]. JAMA Pediatr. 2019;174(1):56-62.</t>
  </si>
  <si>
    <t>Measles Risk Associated with Importation</t>
  </si>
  <si>
    <t>1. Bednarczyk RA, Rebolledo PA, Omer SB. Assessment of the role of international travel and unauthorized immigration on measles importation to the United States. J Travel Med. 2016;23(3).</t>
  </si>
  <si>
    <t>2. Sarkar S, Zlojutro A, Khan K, Gardner L. Measles resurgence in the USA: how international travel compounds vaccine resistance. Lancet Infect Dis. 2019;19(7):684-686.</t>
  </si>
  <si>
    <t>3. Hyle EP, Rao SR, Jentes ES, et al. Missed Opportunities for Measles, Mumps, Rubella Vaccination Among Departing U.S. Adult Travelers Receiving Pretravel Health Consultations. Ann Intern Med. 2017;167(2):77-84.</t>
  </si>
  <si>
    <t>4. Hyle EP, Rao SR, Bangs AC, et al. Clinical Practices for Measles-Mumps-Rubella Vaccination Among US Pediatric International Travelers. JAMA Pediatr. 2019:e194515.</t>
  </si>
  <si>
    <t>5. Lee AD, Clemmons NS, Patel M, Gastanaduy PA. International Importations of Measles Virus into the United States During the Postelimination Era, 2001-2016. J Infect Dis. 2019;219(10):1616-1623.</t>
  </si>
  <si>
    <t>Measles Risk Association with Vaccine Exemptions</t>
  </si>
  <si>
    <t>1. Bednarczyk RA, Orenstein WA, Omer SB. Estimating the Number of Measles-Susceptible Children and Adolescents in the United States Using Data From the National Immunization Survey-Teen (NIS-Teen). Am J Epidemiol. 2016;184(2):148-156.</t>
  </si>
  <si>
    <t>2. Lo NC, Hotez PJ. Public Health and Economic Consequences of Vaccine Hesitancy for Measles in the United States. JAMA Pediatr. 2017;171(9):887-892.</t>
  </si>
  <si>
    <t>3. Sinclair DR, Grefenstette JJ, Krauland MG, et al. Forecasted Size of Measles Outbreaks Associated With Vaccination Exemptions for Schoolchildren. JAMA Netw Open. 2019;2(8):e199768.</t>
  </si>
  <si>
    <t>4. Glasser JW, Feng Z, Omer SB, Smith PJ, Rodewald LE. The effect of heterogeneity in uptake of the measles, mumps, and rubella vaccine on the potential for outbreaks of measles: a modelling study. Lancet Infect Dis. 2016;16(5):599-605.</t>
  </si>
  <si>
    <t>5. Hyle EP, Fields NF, Fiebelkorn AP, et al. The Clinical Impact and Cost-effectiveness of Measles-Mumps-Rubella Vaccination to Prevent Measles Importations Among International Travelers From the United States. Clin Infect Dis. 2019;69(2):306-315.</t>
  </si>
  <si>
    <t>Table 2: Literature Search Results for Studies of US Measles Epidemiology and Risk Associated with Importation and Vaccine Exemptions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</si>
</sst>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Font="1"/>
    <xf numFmtId="0" fontId="0" fillId="0" borderId="0" xfId="0" applyAlignment="1">
      <alignment horizontal="left"/>
    </xf>
    <xf numFmtId="164" fontId="0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2"/>
  <sheetViews>
    <sheetView tabSelected="1" workbookViewId="0">
      <selection activeCell="B65" sqref="B65"/>
    </sheetView>
  </sheetViews>
  <sheetFormatPr defaultRowHeight="15" x14ac:dyDescent="0.25"/>
  <cols>
    <col min="1" max="1" width="26.7109375" customWidth="1"/>
    <col min="2" max="2" width="37.7109375" customWidth="1"/>
    <col min="3" max="4" width="25.7109375" style="2" customWidth="1"/>
    <col min="5" max="5" width="13.7109375" style="4" customWidth="1"/>
    <col min="6" max="6" width="25.7109375" style="2" customWidth="1"/>
    <col min="7" max="7" width="13.7109375" style="4" customWidth="1"/>
    <col min="8" max="9" width="25.7109375" style="2" customWidth="1"/>
    <col min="10" max="10" width="13.7109375" style="4" customWidth="1"/>
    <col min="11" max="11" width="25.7109375" style="2" customWidth="1"/>
    <col min="12" max="12" width="13.7109375" style="4" customWidth="1"/>
  </cols>
  <sheetData>
    <row r="1" spans="1:12" x14ac:dyDescent="0.25">
      <c r="A1" s="1" t="s">
        <v>67</v>
      </c>
      <c r="B1" s="1"/>
    </row>
    <row r="3" spans="1:12" x14ac:dyDescent="0.25">
      <c r="A3" s="1" t="s">
        <v>8</v>
      </c>
    </row>
    <row r="4" spans="1:12" s="10" customFormat="1" x14ac:dyDescent="0.25">
      <c r="A4" s="10" t="s">
        <v>0</v>
      </c>
      <c r="B4" s="10" t="s">
        <v>9</v>
      </c>
      <c r="C4" s="11" t="s">
        <v>16</v>
      </c>
      <c r="D4" s="11" t="s">
        <v>1</v>
      </c>
      <c r="E4" s="12" t="s">
        <v>25</v>
      </c>
      <c r="F4" s="11" t="s">
        <v>17</v>
      </c>
      <c r="G4" s="12" t="s">
        <v>26</v>
      </c>
      <c r="H4" s="11" t="s">
        <v>3</v>
      </c>
      <c r="I4" s="11" t="s">
        <v>4</v>
      </c>
      <c r="J4" s="12" t="s">
        <v>27</v>
      </c>
      <c r="K4" s="11" t="s">
        <v>2</v>
      </c>
      <c r="L4" s="12" t="s">
        <v>28</v>
      </c>
    </row>
    <row r="5" spans="1:12" x14ac:dyDescent="0.25">
      <c r="A5" t="s">
        <v>7</v>
      </c>
      <c r="B5" t="s">
        <v>10</v>
      </c>
      <c r="C5" s="2">
        <v>7</v>
      </c>
      <c r="D5" s="2">
        <v>1</v>
      </c>
      <c r="E5" s="4">
        <f>D5/C5*100</f>
        <v>14.285714285714285</v>
      </c>
      <c r="F5" s="2">
        <v>6</v>
      </c>
      <c r="G5" s="4">
        <f>F5/C5*100</f>
        <v>85.714285714285708</v>
      </c>
      <c r="H5" s="2">
        <v>3</v>
      </c>
      <c r="I5" s="2">
        <v>3</v>
      </c>
      <c r="J5" s="4">
        <f>I5/F5*100</f>
        <v>50</v>
      </c>
      <c r="K5" s="2">
        <v>0</v>
      </c>
      <c r="L5" s="4">
        <f>K5/C5*100</f>
        <v>0</v>
      </c>
    </row>
    <row r="6" spans="1:12" x14ac:dyDescent="0.25">
      <c r="A6" t="s">
        <v>13</v>
      </c>
      <c r="B6" t="s">
        <v>14</v>
      </c>
      <c r="C6" s="2">
        <v>32</v>
      </c>
      <c r="D6" s="2">
        <v>4</v>
      </c>
      <c r="E6" s="4">
        <f t="shared" ref="E6:E21" si="0">D6/C6*100</f>
        <v>12.5</v>
      </c>
      <c r="F6" s="2">
        <v>2</v>
      </c>
      <c r="G6" s="4">
        <f t="shared" ref="G6:G21" si="1">F6/C6*100</f>
        <v>6.25</v>
      </c>
      <c r="H6" s="2">
        <v>0</v>
      </c>
      <c r="I6" s="2">
        <v>2</v>
      </c>
      <c r="J6" s="4">
        <f t="shared" ref="J6:J21" si="2">I6/F6*100</f>
        <v>100</v>
      </c>
      <c r="K6" s="2">
        <v>26</v>
      </c>
      <c r="L6" s="4">
        <f t="shared" ref="L6:L21" si="3">K6/C6*100</f>
        <v>81.25</v>
      </c>
    </row>
    <row r="7" spans="1:12" x14ac:dyDescent="0.25">
      <c r="A7" t="s">
        <v>11</v>
      </c>
      <c r="B7" t="s">
        <v>12</v>
      </c>
      <c r="C7" s="2">
        <v>65</v>
      </c>
      <c r="D7" s="2">
        <v>3</v>
      </c>
      <c r="E7" s="4">
        <f t="shared" si="0"/>
        <v>4.6153846153846159</v>
      </c>
      <c r="F7" s="2">
        <v>62</v>
      </c>
      <c r="G7" s="4">
        <f t="shared" si="1"/>
        <v>95.384615384615387</v>
      </c>
      <c r="H7" s="2">
        <v>12</v>
      </c>
      <c r="I7" s="2">
        <v>50</v>
      </c>
      <c r="J7" s="4">
        <f t="shared" si="2"/>
        <v>80.645161290322577</v>
      </c>
      <c r="K7" s="2">
        <v>0</v>
      </c>
      <c r="L7" s="4">
        <f t="shared" si="3"/>
        <v>0</v>
      </c>
    </row>
    <row r="8" spans="1:12" x14ac:dyDescent="0.25">
      <c r="A8" t="s">
        <v>20</v>
      </c>
      <c r="B8" t="s">
        <v>21</v>
      </c>
      <c r="C8" s="2">
        <v>7</v>
      </c>
      <c r="D8" s="2">
        <v>1</v>
      </c>
      <c r="E8" s="4">
        <f t="shared" si="0"/>
        <v>14.285714285714285</v>
      </c>
      <c r="F8" s="2">
        <v>6</v>
      </c>
      <c r="G8" s="4">
        <f t="shared" si="1"/>
        <v>85.714285714285708</v>
      </c>
      <c r="H8" s="2">
        <v>0</v>
      </c>
      <c r="I8" s="2">
        <v>6</v>
      </c>
      <c r="J8" s="4">
        <f t="shared" si="2"/>
        <v>100</v>
      </c>
      <c r="K8" s="2">
        <v>0</v>
      </c>
      <c r="L8" s="4">
        <f t="shared" si="3"/>
        <v>0</v>
      </c>
    </row>
    <row r="9" spans="1:12" x14ac:dyDescent="0.25">
      <c r="A9" t="s">
        <v>15</v>
      </c>
      <c r="B9" t="s">
        <v>39</v>
      </c>
      <c r="C9" s="2">
        <v>33</v>
      </c>
      <c r="D9" s="2">
        <v>6</v>
      </c>
      <c r="E9" s="4">
        <f t="shared" si="0"/>
        <v>18.181818181818183</v>
      </c>
      <c r="F9" s="2">
        <v>27</v>
      </c>
      <c r="G9" s="4">
        <f t="shared" si="1"/>
        <v>81.818181818181827</v>
      </c>
      <c r="H9" s="2" t="s">
        <v>6</v>
      </c>
      <c r="I9" s="2" t="s">
        <v>6</v>
      </c>
      <c r="K9" s="2">
        <v>0</v>
      </c>
      <c r="L9" s="4">
        <f t="shared" si="3"/>
        <v>0</v>
      </c>
    </row>
    <row r="10" spans="1:12" x14ac:dyDescent="0.25">
      <c r="A10" t="s">
        <v>15</v>
      </c>
      <c r="B10" t="s">
        <v>40</v>
      </c>
      <c r="C10" s="2">
        <v>312</v>
      </c>
      <c r="D10" s="2">
        <v>28</v>
      </c>
      <c r="E10" s="4">
        <f t="shared" si="0"/>
        <v>8.9743589743589745</v>
      </c>
      <c r="F10" s="2">
        <v>248</v>
      </c>
      <c r="G10" s="4">
        <f t="shared" si="1"/>
        <v>79.487179487179489</v>
      </c>
      <c r="H10" s="2" t="s">
        <v>6</v>
      </c>
      <c r="I10" s="2" t="s">
        <v>6</v>
      </c>
      <c r="K10" s="2">
        <v>36</v>
      </c>
      <c r="L10" s="4">
        <f t="shared" si="3"/>
        <v>11.538461538461538</v>
      </c>
    </row>
    <row r="11" spans="1:12" x14ac:dyDescent="0.25">
      <c r="A11" t="s">
        <v>18</v>
      </c>
      <c r="B11" t="s">
        <v>19</v>
      </c>
      <c r="C11" s="3">
        <v>71</v>
      </c>
      <c r="D11" s="3">
        <v>3</v>
      </c>
      <c r="E11" s="4">
        <f t="shared" si="0"/>
        <v>4.225352112676056</v>
      </c>
      <c r="F11" s="3">
        <v>61</v>
      </c>
      <c r="G11" s="4">
        <f t="shared" si="1"/>
        <v>85.91549295774648</v>
      </c>
      <c r="H11" s="3">
        <v>0</v>
      </c>
      <c r="I11" s="3">
        <v>61</v>
      </c>
      <c r="J11" s="4">
        <f t="shared" si="2"/>
        <v>100</v>
      </c>
      <c r="K11" s="3">
        <v>7</v>
      </c>
      <c r="L11" s="4">
        <f t="shared" si="3"/>
        <v>9.8591549295774641</v>
      </c>
    </row>
    <row r="12" spans="1:12" x14ac:dyDescent="0.25">
      <c r="A12" t="s">
        <v>22</v>
      </c>
      <c r="B12" t="s">
        <v>23</v>
      </c>
      <c r="C12" s="3">
        <v>649</v>
      </c>
      <c r="D12" s="3">
        <v>79</v>
      </c>
      <c r="E12" s="4">
        <f t="shared" si="0"/>
        <v>12.172573189522343</v>
      </c>
      <c r="F12" s="3">
        <v>476</v>
      </c>
      <c r="G12" s="4">
        <f t="shared" si="1"/>
        <v>73.343605546995377</v>
      </c>
      <c r="H12" s="3">
        <v>100</v>
      </c>
      <c r="I12" s="3">
        <v>376</v>
      </c>
      <c r="J12" s="4">
        <f t="shared" si="2"/>
        <v>78.991596638655466</v>
      </c>
      <c r="K12" s="3">
        <v>94</v>
      </c>
      <c r="L12" s="4">
        <f t="shared" si="3"/>
        <v>14.48382126348228</v>
      </c>
    </row>
    <row r="13" spans="1:12" s="1" customFormat="1" x14ac:dyDescent="0.25">
      <c r="A13" s="1" t="s">
        <v>5</v>
      </c>
      <c r="B13" s="1" t="s">
        <v>24</v>
      </c>
      <c r="C13" s="5">
        <f>SUM(C5:C12)</f>
        <v>1176</v>
      </c>
      <c r="D13" s="5">
        <f t="shared" ref="D13:K13" si="4">SUM(D5:D12)</f>
        <v>125</v>
      </c>
      <c r="E13" s="6">
        <f t="shared" si="0"/>
        <v>10.629251700680271</v>
      </c>
      <c r="F13" s="5">
        <f t="shared" si="4"/>
        <v>888</v>
      </c>
      <c r="G13" s="6">
        <f t="shared" si="1"/>
        <v>75.510204081632651</v>
      </c>
      <c r="H13" s="5">
        <f t="shared" si="4"/>
        <v>115</v>
      </c>
      <c r="I13" s="5">
        <f t="shared" si="4"/>
        <v>498</v>
      </c>
      <c r="J13" s="6">
        <f t="shared" si="2"/>
        <v>56.081081081081088</v>
      </c>
      <c r="K13" s="5">
        <f t="shared" si="4"/>
        <v>163</v>
      </c>
      <c r="L13" s="6">
        <f t="shared" si="3"/>
        <v>13.860544217687073</v>
      </c>
    </row>
    <row r="14" spans="1:12" x14ac:dyDescent="0.25">
      <c r="E14" s="6"/>
      <c r="G14" s="6"/>
      <c r="J14" s="6"/>
      <c r="L14" s="9"/>
    </row>
    <row r="15" spans="1:12" x14ac:dyDescent="0.25">
      <c r="A15" s="1" t="s">
        <v>42</v>
      </c>
      <c r="E15" s="6"/>
      <c r="G15" s="6"/>
      <c r="J15" s="6"/>
      <c r="L15" s="9"/>
    </row>
    <row r="16" spans="1:12" x14ac:dyDescent="0.25">
      <c r="A16" t="s">
        <v>29</v>
      </c>
      <c r="B16" t="s">
        <v>33</v>
      </c>
      <c r="C16" s="2">
        <v>39</v>
      </c>
      <c r="D16" s="2">
        <v>2</v>
      </c>
      <c r="E16" s="6">
        <f t="shared" si="0"/>
        <v>5.1282051282051277</v>
      </c>
      <c r="F16" s="2">
        <v>26</v>
      </c>
      <c r="G16" s="6">
        <f t="shared" si="1"/>
        <v>66.666666666666657</v>
      </c>
      <c r="H16" s="2">
        <f>F16-I16</f>
        <v>2</v>
      </c>
      <c r="I16" s="2">
        <v>24</v>
      </c>
      <c r="J16" s="6">
        <f t="shared" si="2"/>
        <v>92.307692307692307</v>
      </c>
      <c r="K16" s="2">
        <v>11</v>
      </c>
      <c r="L16" s="9">
        <f t="shared" si="3"/>
        <v>28.205128205128204</v>
      </c>
    </row>
    <row r="17" spans="1:12" x14ac:dyDescent="0.25">
      <c r="A17" s="7" t="s">
        <v>44</v>
      </c>
      <c r="B17" t="s">
        <v>34</v>
      </c>
      <c r="C17" s="2">
        <v>23</v>
      </c>
      <c r="D17" s="2">
        <v>1</v>
      </c>
      <c r="E17" s="6">
        <f t="shared" si="0"/>
        <v>4.3478260869565215</v>
      </c>
      <c r="F17" s="2">
        <v>19</v>
      </c>
      <c r="G17" s="6">
        <f t="shared" si="1"/>
        <v>82.608695652173907</v>
      </c>
      <c r="H17" s="2">
        <f t="shared" ref="H17:H20" si="5">F17-I17</f>
        <v>18</v>
      </c>
      <c r="I17" s="2">
        <v>1</v>
      </c>
      <c r="J17" s="6">
        <f t="shared" si="2"/>
        <v>5.2631578947368416</v>
      </c>
      <c r="K17" s="2">
        <v>3</v>
      </c>
      <c r="L17" s="9">
        <f t="shared" si="3"/>
        <v>13.043478260869565</v>
      </c>
    </row>
    <row r="18" spans="1:12" x14ac:dyDescent="0.25">
      <c r="A18" s="7" t="s">
        <v>30</v>
      </c>
      <c r="B18" t="s">
        <v>35</v>
      </c>
      <c r="C18" s="2">
        <v>1</v>
      </c>
      <c r="D18" s="2">
        <v>0</v>
      </c>
      <c r="E18" s="6">
        <f t="shared" si="0"/>
        <v>0</v>
      </c>
      <c r="F18" s="2">
        <v>1</v>
      </c>
      <c r="G18" s="6">
        <f t="shared" si="1"/>
        <v>100</v>
      </c>
      <c r="H18" s="2">
        <f t="shared" si="5"/>
        <v>0</v>
      </c>
      <c r="I18" s="2">
        <v>1</v>
      </c>
      <c r="J18" s="6">
        <f t="shared" si="2"/>
        <v>100</v>
      </c>
      <c r="K18" s="2">
        <v>0</v>
      </c>
      <c r="L18" s="9">
        <f t="shared" si="3"/>
        <v>0</v>
      </c>
    </row>
    <row r="19" spans="1:12" x14ac:dyDescent="0.25">
      <c r="A19" s="7" t="s">
        <v>31</v>
      </c>
      <c r="B19" s="7" t="s">
        <v>36</v>
      </c>
      <c r="C19" s="2">
        <v>80</v>
      </c>
      <c r="D19" s="2">
        <v>7</v>
      </c>
      <c r="E19" s="6">
        <f t="shared" si="0"/>
        <v>8.75</v>
      </c>
      <c r="F19" s="2">
        <v>71</v>
      </c>
      <c r="G19" s="6">
        <f t="shared" si="1"/>
        <v>88.75</v>
      </c>
      <c r="H19" s="2">
        <f t="shared" si="5"/>
        <v>5</v>
      </c>
      <c r="I19" s="2">
        <v>66</v>
      </c>
      <c r="J19" s="6">
        <f t="shared" si="2"/>
        <v>92.957746478873233</v>
      </c>
      <c r="K19" s="2">
        <v>2</v>
      </c>
      <c r="L19" s="9">
        <f t="shared" si="3"/>
        <v>2.5</v>
      </c>
    </row>
    <row r="20" spans="1:12" x14ac:dyDescent="0.25">
      <c r="A20" s="7" t="s">
        <v>32</v>
      </c>
      <c r="B20" s="8">
        <v>2019</v>
      </c>
      <c r="C20" s="2">
        <v>1249</v>
      </c>
      <c r="D20" s="2">
        <v>142</v>
      </c>
      <c r="E20" s="6">
        <f t="shared" si="0"/>
        <v>11.369095276220976</v>
      </c>
      <c r="F20" s="2">
        <v>872</v>
      </c>
      <c r="G20" s="6">
        <f t="shared" si="1"/>
        <v>69.815852682145717</v>
      </c>
      <c r="H20" s="2">
        <f t="shared" si="5"/>
        <v>153</v>
      </c>
      <c r="I20" s="2">
        <v>719</v>
      </c>
      <c r="J20" s="6">
        <f t="shared" si="2"/>
        <v>82.454128440366972</v>
      </c>
      <c r="K20" s="2">
        <v>235</v>
      </c>
      <c r="L20" s="9">
        <f t="shared" si="3"/>
        <v>18.815052041633308</v>
      </c>
    </row>
    <row r="21" spans="1:12" s="1" customFormat="1" x14ac:dyDescent="0.25">
      <c r="A21" s="1" t="s">
        <v>5</v>
      </c>
      <c r="B21" s="1" t="s">
        <v>37</v>
      </c>
      <c r="C21" s="5">
        <f>SUM(C16:C20)</f>
        <v>1392</v>
      </c>
      <c r="D21" s="5">
        <f t="shared" ref="D21:K21" si="6">SUM(D16:D20)</f>
        <v>152</v>
      </c>
      <c r="E21" s="6">
        <f t="shared" si="0"/>
        <v>10.919540229885058</v>
      </c>
      <c r="F21" s="5">
        <f t="shared" si="6"/>
        <v>989</v>
      </c>
      <c r="G21" s="6">
        <f t="shared" si="1"/>
        <v>71.048850574712645</v>
      </c>
      <c r="H21" s="5">
        <f t="shared" si="6"/>
        <v>178</v>
      </c>
      <c r="I21" s="5">
        <f t="shared" si="6"/>
        <v>811</v>
      </c>
      <c r="J21" s="6">
        <f t="shared" si="2"/>
        <v>82.002022244691602</v>
      </c>
      <c r="K21" s="5">
        <f t="shared" si="6"/>
        <v>251</v>
      </c>
      <c r="L21" s="6">
        <f t="shared" si="3"/>
        <v>18.031609195402297</v>
      </c>
    </row>
    <row r="23" spans="1:12" x14ac:dyDescent="0.25">
      <c r="A23" t="s">
        <v>38</v>
      </c>
    </row>
    <row r="24" spans="1:12" x14ac:dyDescent="0.25">
      <c r="A24" t="s">
        <v>41</v>
      </c>
    </row>
    <row r="25" spans="1:12" x14ac:dyDescent="0.25">
      <c r="A25" t="s">
        <v>43</v>
      </c>
    </row>
    <row r="26" spans="1:12" x14ac:dyDescent="0.25">
      <c r="A26" t="s">
        <v>45</v>
      </c>
    </row>
    <row r="28" spans="1:12" x14ac:dyDescent="0.25">
      <c r="A28" s="1" t="s">
        <v>55</v>
      </c>
    </row>
    <row r="29" spans="1:12" x14ac:dyDescent="0.25">
      <c r="A29" t="s">
        <v>46</v>
      </c>
    </row>
    <row r="30" spans="1:12" x14ac:dyDescent="0.25">
      <c r="A30" t="s">
        <v>47</v>
      </c>
    </row>
    <row r="31" spans="1:12" x14ac:dyDescent="0.25">
      <c r="A31" t="s">
        <v>48</v>
      </c>
    </row>
    <row r="32" spans="1:12" x14ac:dyDescent="0.25">
      <c r="A32" t="s">
        <v>49</v>
      </c>
    </row>
    <row r="33" spans="1:1" x14ac:dyDescent="0.25">
      <c r="A33" t="s">
        <v>50</v>
      </c>
    </row>
    <row r="34" spans="1:1" x14ac:dyDescent="0.25">
      <c r="A34" t="s">
        <v>51</v>
      </c>
    </row>
    <row r="35" spans="1:1" x14ac:dyDescent="0.25">
      <c r="A35" t="s">
        <v>52</v>
      </c>
    </row>
    <row r="36" spans="1:1" x14ac:dyDescent="0.25">
      <c r="A36" t="s">
        <v>53</v>
      </c>
    </row>
    <row r="37" spans="1:1" x14ac:dyDescent="0.25">
      <c r="A37" t="s">
        <v>54</v>
      </c>
    </row>
    <row r="38" spans="1:1" x14ac:dyDescent="0.25">
      <c r="A38" t="s">
        <v>56</v>
      </c>
    </row>
    <row r="39" spans="1:1" x14ac:dyDescent="0.25">
      <c r="A39" t="s">
        <v>57</v>
      </c>
    </row>
    <row r="40" spans="1:1" x14ac:dyDescent="0.25">
      <c r="A40" t="s">
        <v>58</v>
      </c>
    </row>
    <row r="41" spans="1:1" x14ac:dyDescent="0.25">
      <c r="A41" t="s">
        <v>59</v>
      </c>
    </row>
    <row r="42" spans="1:1" x14ac:dyDescent="0.25">
      <c r="A42" t="s">
        <v>60</v>
      </c>
    </row>
    <row r="44" spans="1:1" x14ac:dyDescent="0.25">
      <c r="A44" s="1" t="s">
        <v>61</v>
      </c>
    </row>
    <row r="45" spans="1:1" x14ac:dyDescent="0.25">
      <c r="A45" s="7" t="s">
        <v>62</v>
      </c>
    </row>
    <row r="46" spans="1:1" x14ac:dyDescent="0.25">
      <c r="A46" s="7" t="s">
        <v>63</v>
      </c>
    </row>
    <row r="47" spans="1:1" x14ac:dyDescent="0.25">
      <c r="A47" t="s">
        <v>64</v>
      </c>
    </row>
    <row r="48" spans="1:1" x14ac:dyDescent="0.25">
      <c r="A48" t="s">
        <v>65</v>
      </c>
    </row>
    <row r="49" spans="1:1" x14ac:dyDescent="0.25">
      <c r="A49" t="s">
        <v>66</v>
      </c>
    </row>
    <row r="52" spans="1:1" x14ac:dyDescent="0.25">
      <c r="A52" s="1" t="s">
        <v>85</v>
      </c>
    </row>
    <row r="54" spans="1:1" x14ac:dyDescent="0.25">
      <c r="A54" s="1" t="s">
        <v>68</v>
      </c>
    </row>
    <row r="55" spans="1:1" x14ac:dyDescent="0.25">
      <c r="A55" t="s">
        <v>69</v>
      </c>
    </row>
    <row r="56" spans="1:1" x14ac:dyDescent="0.25">
      <c r="A56" s="7" t="s">
        <v>70</v>
      </c>
    </row>
    <row r="57" spans="1:1" x14ac:dyDescent="0.25">
      <c r="A57" s="7" t="s">
        <v>71</v>
      </c>
    </row>
    <row r="58" spans="1:1" x14ac:dyDescent="0.25">
      <c r="A58" s="7" t="s">
        <v>72</v>
      </c>
    </row>
    <row r="60" spans="1:1" x14ac:dyDescent="0.25">
      <c r="A60" s="1" t="s">
        <v>73</v>
      </c>
    </row>
    <row r="61" spans="1:1" x14ac:dyDescent="0.25">
      <c r="A61" t="s">
        <v>74</v>
      </c>
    </row>
    <row r="62" spans="1:1" x14ac:dyDescent="0.25">
      <c r="A62" t="s">
        <v>75</v>
      </c>
    </row>
    <row r="63" spans="1:1" x14ac:dyDescent="0.25">
      <c r="A63" t="s">
        <v>76</v>
      </c>
    </row>
    <row r="64" spans="1:1" x14ac:dyDescent="0.25">
      <c r="A64" t="s">
        <v>77</v>
      </c>
    </row>
    <row r="65" spans="1:1" x14ac:dyDescent="0.25">
      <c r="A65" t="s">
        <v>78</v>
      </c>
    </row>
    <row r="67" spans="1:1" x14ac:dyDescent="0.25">
      <c r="A67" s="1" t="s">
        <v>79</v>
      </c>
    </row>
    <row r="68" spans="1:1" x14ac:dyDescent="0.25">
      <c r="A68" t="s">
        <v>80</v>
      </c>
    </row>
    <row r="69" spans="1:1" x14ac:dyDescent="0.25">
      <c r="A69" t="s">
        <v>81</v>
      </c>
    </row>
    <row r="70" spans="1:1" x14ac:dyDescent="0.25">
      <c r="A70" t="s">
        <v>82</v>
      </c>
    </row>
    <row r="71" spans="1:1" x14ac:dyDescent="0.25">
      <c r="A71" t="s">
        <v>83</v>
      </c>
    </row>
    <row r="72" spans="1:1" x14ac:dyDescent="0.25">
      <c r="A72" t="s">
        <v>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Emory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Phadkes</cp:lastModifiedBy>
  <dcterms:created xsi:type="dcterms:W3CDTF">2019-04-21T03:07:49Z</dcterms:created>
  <dcterms:modified xsi:type="dcterms:W3CDTF">2020-06-16T10:12:27Z</dcterms:modified>
</cp:coreProperties>
</file>