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D:\Excel\Coffee Dashboard\"/>
    </mc:Choice>
  </mc:AlternateContent>
  <xr:revisionPtr revIDLastSave="0" documentId="13_ncr:1_{18FB0EA6-1747-4A6D-A367-CB43AA2F26A0}" xr6:coauthVersionLast="47" xr6:coauthVersionMax="47" xr10:uidLastSave="{00000000-0000-0000-0000-000000000000}"/>
  <bookViews>
    <workbookView xWindow="-108" yWindow="-108" windowWidth="23256" windowHeight="13176" tabRatio="628" xr2:uid="{00000000-000D-0000-FFFF-FFFF00000000}"/>
  </bookViews>
  <sheets>
    <sheet name="Dashboard" sheetId="21" r:id="rId1"/>
    <sheet name="TotalSales" sheetId="18" state="hidden" r:id="rId2"/>
    <sheet name="CountryBarChart" sheetId="19" state="hidden" r:id="rId3"/>
    <sheet name="CustomerBarChart" sheetId="20" state="hidden"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559" i="17"/>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5" i="17"/>
  <c r="N5" i="17" s="1" a="1"/>
  <c r="N5" i="17" s="1"/>
  <c r="J5" i="17"/>
  <c r="O5" i="17" s="1" a="1"/>
  <c r="O5" i="17" s="1"/>
  <c r="K5" i="17"/>
  <c r="L5" i="17"/>
  <c r="M5" i="17" s="1"/>
  <c r="I3" i="17"/>
  <c r="N3" i="17" s="1" a="1"/>
  <c r="N3" i="17" s="1"/>
  <c r="J3" i="17"/>
  <c r="O3" i="17" s="1" a="1"/>
  <c r="O3" i="17" s="1"/>
  <c r="K3" i="17"/>
  <c r="L3" i="17"/>
  <c r="M3" i="17" s="1"/>
  <c r="I4" i="17"/>
  <c r="N4" i="17" s="1" a="1"/>
  <c r="N4" i="17" s="1"/>
  <c r="J4" i="17"/>
  <c r="O4" i="17" s="1" a="1"/>
  <c r="O4" i="17" s="1"/>
  <c r="K4" i="17"/>
  <c r="L4" i="17"/>
  <c r="M4" i="17" s="1"/>
  <c r="L2" i="17"/>
  <c r="M2" i="17" s="1"/>
  <c r="J2" i="17"/>
  <c r="O2" i="17" s="1" a="1"/>
  <c r="O2" i="17" s="1"/>
  <c r="K2" i="17"/>
  <c r="I2" i="17"/>
  <c r="N2" i="17" s="1" a="1"/>
  <c r="N2" i="17" s="1"/>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6" i="17"/>
  <c r="G7" i="17"/>
  <c r="G8" i="17"/>
  <c r="G3" i="17"/>
  <c r="G4" i="17"/>
  <c r="G5"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3"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<sst xmlns="http://schemas.openxmlformats.org/spreadsheetml/2006/main" count="11125" uniqueCount="6220">
  <si>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</si>
  <si>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</si>
  <si>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</si>
  <si>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</si>
  <si>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</si>
  <si>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</si>
  <si>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</si>
  <si>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</si>
  <si>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</si>
  <si>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</si>
  <si>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</si>
  <si>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</si>
  <si>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</si>
  <si>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</si>
  <si>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</si>
  <si>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</si>
  <si>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</si>
  <si>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</si>
  <si>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</si>
  <si>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</si>
  <si>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</si>
  <si>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</si>
  <si>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</si>
  <si>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</si>
  <si>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</si>
  <si>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</si>
  <si>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</si>
  <si>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</si>
  <si>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</si>
  <si>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</si>
  <si>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</si>
  <si>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</si>
  <si>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</si>
  <si>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</si>
  <si>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</si>
  <si>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</si>
  <si>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</si>
  <si>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</si>
  <si>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</si>
  <si>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</si>
  <si>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</si>
  <si>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</si>
  <si>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</si>
  <si>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</si>
  <si>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</si>
  <si>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</si>
  <si>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</si>
  <si>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</si>
  <si>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</si>
  <si>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</si>
  <si>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</si>
  <si>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</si>
  <si>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</si>
  <si>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</si>
  <si>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</si>
  <si>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</si>
  <si>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</si>
  <si>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</si>
  <si>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</si>
  <si>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</si>
  <si>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</si>
  <si>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</si>
  <si>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</si>
  <si>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</si>
  <si>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</si>
  <si>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</si>
  <si>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</si>
  <si>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</si>
  <si>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</si>
  <si>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</si>
  <si>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</si>
  <si>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</si>
  <si>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</si>
  <si>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</si>
  <si>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</si>
  <si>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</si>
  <si>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</si>
  <si>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</si>
  <si>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</si>
  <si>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</si>
  <si>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</si>
  <si>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</si>
  <si>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</si>
  <si>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</si>
  <si>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</si>
  <si>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</si>
  <si>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</si>
  <si>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</si>
  <si>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</si>
  <si>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</si>
  <si>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</si>
  <si>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</si>
  <si>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</si>
  <si>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</si>
  <si>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</si>
  <si>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</si>
  <si>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</si>
  <si>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</si>
  <si>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</si>
  <si>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</si>
  <si>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</si>
  <si>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</si>
  <si>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</si>
  <si>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</si>
  <si>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</si>
  <si>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</si>
  <si>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</si>
  <si>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</si>
  <si>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</si>
  <si>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</si>
  <si>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</si>
  <si>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</si>
  <si>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</si>
  <si>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</si>
  <si>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</si>
  <si>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</si>
  <si>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</si>
  <si>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</si>
  <si>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</si>
  <si>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</si>
  <si>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</si>
  <si>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</si>
  <si>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</si>
  <si>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</si>
  <si>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</si>
  <si>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</si>
  <si>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</si>
  <si>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</si>
  <si>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</si>
  <si>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</si>
  <si>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</si>
  <si>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</si>
  <si>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</si>
  <si>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</si>
  <si>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</si>
  <si>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</si>
  <si>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</si>
  <si>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</si>
  <si>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</si>
  <si>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</si>
  <si>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</si>
  <si>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</si>
  <si>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</si>
  <si>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</si>
  <si>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</si>
  <si>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</si>
  <si>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</si>
  <si>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</si>
  <si>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</si>
  <si>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</si>
  <si>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</si>
  <si>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</si>
  <si>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</si>
  <si>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</si>
  <si>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</si>
  <si>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</si>
  <si>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</si>
  <si>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</si>
  <si>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</si>
  <si>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</si>
  <si>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</si>
  <si>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</si>
  <si>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</si>
  <si>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</si>
  <si>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</si>
  <si>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</si>
  <si>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</si>
  <si>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</si>
  <si>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</si>
  <si>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</si>
  <si>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</si>
  <si>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</si>
  <si>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</si>
  <si>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</si>
  <si>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</si>
  <si>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</si>
  <si>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</si>
  <si>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</si>
  <si>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</si>
  <si>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</si>
  <si>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</si>
  <si>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</si>
  <si>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</si>
  <si>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</si>
  <si>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</si>
  <si>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</si>
  <si>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</si>
  <si>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</si>
  <si>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</si>
  <si>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</si>
  <si>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</si>
  <si>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</si>
  <si>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</si>
  <si>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</si>
  <si>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</si>
  <si>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</si>
  <si>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</si>
  <si>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</si>
  <si>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</si>
  <si>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</si>
  <si>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</si>
  <si>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</si>
  <si>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</si>
  <si>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</si>
  <si>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</si>
  <si>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</si>
  <si>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</si>
  <si>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</si>
  <si>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</si>
  <si>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</si>
  <si>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</si>
  <si>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</si>
  <si>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</si>
  <si>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</si>
  <si>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</si>
  <si>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</si>
  <si>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</si>
  <si>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</si>
  <si>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</si>
  <si>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</si>
  <si>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</si>
  <si>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</si>
  <si>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</si>
  <si>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</si>
  <si>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</si>
  <si>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</si>
  <si>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</si>
  <si>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</si>
  <si>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</si>
  <si>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</si>
  <si>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</si>
  <si>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</si>
  <si>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</si>
  <si>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</si>
  <si>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</si>
  <si>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</si>
  <si>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</si>
  <si>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</si>
  <si>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</si>
  <si>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</si>
  <si>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</si>
  <si>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</si>
  <si>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</si>
  <si>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</si>
  <si>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</si>
  <si>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</si>
  <si>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</si>
  <si>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</si>
  <si>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</si>
  <si>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</si>
  <si>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</si>
  <si>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</si>
  <si>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</si>
  <si>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</si>
  <si>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</si>
  <si>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</si>
  <si>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</si>
  <si>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</si>
  <si>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</si>
  <si>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</si>
  <si>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</si>
  <si>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</si>
  <si>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</si>
  <si>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</si>
  <si>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</si>
  <si>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</si>
  <si>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</si>
  <si>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</si>
  <si>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</si>
  <si>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</si>
  <si>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</si>
  <si>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</si>
  <si>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</si>
  <si>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</si>
  <si>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</si>
  <si>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</si>
  <si>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</si>
  <si>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</si>
  <si>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</si>
  <si>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</si>
  <si>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</si>
  <si>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</si>
  <si>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</si>
  <si>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</si>
  <si>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</si>
  <si>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</si>
  <si>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</si>
  <si>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</si>
  <si>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</si>
  <si>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</si>
  <si>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</si>
  <si>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</si>
  <si>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</si>
  <si>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</si>
  <si>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</si>
  <si>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</si>
  <si>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</si>
  <si>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</si>
  <si>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</si>
  <si>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</si>
  <si>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</si>
  <si>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</si>
  <si>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</si>
  <si>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</si>
  <si>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</si>
  <si>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</si>
  <si>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</si>
  <si>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</si>
  <si>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</si>
  <si>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</si>
  <si>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</si>
  <si>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</si>
  <si>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</si>
  <si>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</si>
  <si>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</si>
  <si>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</si>
  <si>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</si>
  <si>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</si>
  <si>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</si>
  <si>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</si>
  <si>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</si>
  <si>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</si>
  <si>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</si>
  <si>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</si>
  <si>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</si>
  <si>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</si>
  <si>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</si>
  <si>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</si>
  <si>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</si>
  <si>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</si>
  <si>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</si>
  <si>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</si>
  <si>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</si>
  <si>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</si>
  <si>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</si>
  <si>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</si>
  <si>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</si>
  <si>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</si>
  <si>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</si>
  <si>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</si>
  <si>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</si>
  <si>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</si>
  <si>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</si>
  <si>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</si>
  <si>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</si>
  <si>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</si>
  <si>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</si>
  <si>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</si>
  <si>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</si>
  <si>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</si>
  <si>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</si>
  <si>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</si>
  <si>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</si>
  <si>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</si>
  <si>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</si>
  <si>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</si>
  <si>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</si>
  <si>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</si>
  <si>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</si>
  <si>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</si>
  <si>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</si>
  <si>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</si>
  <si>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</si>
  <si>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</si>
  <si>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</si>
  <si>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</si>
  <si>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</si>
  <si>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</si>
  <si>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</si>
  <si>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</si>
  <si>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</si>
  <si>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</si>
  <si>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</si>
  <si>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</si>
  <si>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</si>
  <si>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</si>
  <si>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</si>
  <si>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</si>
  <si>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</si>
  <si>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</si>
  <si>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</si>
  <si>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</si>
  <si>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</si>
  <si>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</si>
  <si>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</si>
  <si>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</si>
  <si>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</si>
  <si>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</si>
  <si>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</si>
  <si>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</si>
  <si>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</si>
  <si>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</si>
  <si>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</si>
  <si>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</si>
  <si>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</si>
  <si>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</si>
  <si>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</si>
  <si>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</si>
  <si>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</si>
  <si>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</si>
  <si>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</si>
  <si>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</si>
  <si>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</si>
  <si>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</si>
  <si>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</si>
  <si>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</si>
  <si>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</si>
  <si>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</si>
  <si>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</si>
  <si>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</si>
  <si>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</si>
  <si>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</si>
  <si>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</si>
  <si>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</si>
  <si>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</si>
  <si>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</si>
  <si>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</si>
  <si>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</si>
  <si>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</si>
  <si>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</si>
  <si>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</si>
  <si>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</si>
  <si>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</si>
  <si>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</si>
  <si>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</si>
  <si>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</si>
  <si>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</si>
  <si>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</si>
  <si>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</si>
  <si>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</si>
  <si>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</si>
  <si>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</si>
  <si>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</si>
  <si>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</si>
  <si>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</si>
  <si>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</si>
  <si>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</si>
  <si>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</si>
  <si>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</si>
  <si>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</si>
  <si>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</si>
  <si>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</si>
  <si>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</si>
  <si>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</si>
  <si>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</si>
  <si>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</si>
  <si>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</si>
  <si>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</si>
  <si>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</si>
  <si>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</si>
  <si>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</si>
  <si>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</si>
  <si>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</si>
  <si>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</si>
  <si>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</si>
  <si>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</si>
  <si>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</si>
  <si>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</si>
  <si>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</si>
  <si>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</si>
  <si>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</si>
  <si>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</si>
  <si>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</si>
  <si>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</si>
  <si>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</si>
  <si>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</si>
  <si>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</si>
  <si>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</si>
  <si>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</si>
  <si>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</si>
  <si>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</si>
  <si>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</si>
  <si>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</si>
  <si>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</si>
  <si>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</si>
  <si>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</si>
  <si>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</si>
  <si>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</si>
  <si>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</si>
  <si>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</si>
  <si>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</si>
  <si>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</si>
  <si>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</si>
  <si>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</si>
  <si>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</si>
  <si>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</si>
  <si>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</si>
  <si>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</si>
  <si>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</si>
  <si>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</si>
  <si>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</si>
  <si>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</si>
  <si>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</si>
  <si>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</si>
  <si>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</si>
  <si>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</si>
  <si>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</si>
  <si>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</si>
  <si>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</si>
  <si>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</si>
  <si>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</si>
  <si>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</si>
  <si>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</si>
  <si>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</si>
  <si>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</si>
  <si>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</si>
  <si>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</si>
  <si>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</si>
  <si>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</si>
  <si>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</si>
  <si>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</si>
  <si>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</si>
  <si>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</si>
  <si>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</si>
  <si>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</si>
  <si>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</si>
  <si>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</si>
  <si>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</si>
  <si>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</si>
  <si>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</si>
  <si>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</si>
  <si>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</si>
  <si>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</si>
  <si>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</si>
  <si>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</si>
  <si>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</si>
  <si>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</si>
  <si>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</si>
  <si>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</si>
  <si>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</si>
  <si>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</si>
  <si>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</si>
  <si>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</si>
  <si>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</si>
  <si>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</si>
  <si>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</si>
  <si>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</si>
  <si>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</si>
  <si>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</si>
  <si>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</si>
  <si>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</si>
  <si>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</si>
  <si>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</si>
  <si>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</si>
  <si>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</si>
  <si>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</si>
  <si>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</si>
  <si>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</si>
  <si>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</si>
  <si>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</si>
  <si>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</si>
  <si>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</si>
  <si>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</si>
  <si>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</si>
  <si>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</si>
  <si>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</si>
  <si>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</si>
  <si>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</si>
  <si>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</si>
  <si>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</si>
  <si>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</si>
  <si>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</si>
  <si>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</si>
  <si>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</si>
  <si>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</si>
  <si>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</si>
  <si>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</si>
  <si>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</si>
  <si>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</si>
  <si>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</si>
  <si>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</si>
  <si>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</si>
  <si>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</si>
  <si>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</si>
  <si>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</si>
  <si>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</si>
  <si>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</si>
  <si>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</si>
  <si>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</si>
  <si>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</si>
  <si>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</si>
  <si>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</si>
  <si>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</si>
  <si>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</si>
  <si>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</si>
  <si>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</si>
  <si>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</si>
  <si>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</si>
  <si>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</si>
  <si>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</si>
  <si>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</si>
  <si>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</si>
  <si>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</si>
  <si>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</si>
  <si>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</si>
  <si>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</si>
  <si>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</si>
  <si>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</si>
  <si>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</si>
  <si>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</si>
  <si>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</si>
  <si>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</si>
  <si>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</si>
  <si>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</si>
  <si>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</si>
  <si>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</si>
  <si>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</si>
  <si>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</si>
  <si>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</si>
  <si>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</si>
  <si>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</si>
  <si>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</si>
  <si>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</si>
  <si>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</si>
  <si>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</si>
  <si>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</si>
  <si>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</si>
  <si>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</si>
  <si>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</si>
  <si>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</si>
  <si>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</si>
  <si>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</si>
  <si>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</si>
  <si>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</si>
  <si>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</si>
  <si>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</si>
  <si>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</si>
  <si>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</si>
  <si>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</si>
  <si>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</si>
  <si>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</si>
  <si>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</si>
  <si>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</si>
  <si>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</si>
  <si>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</si>
  <si>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</si>
  <si>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</si>
  <si>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</si>
  <si>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</si>
  <si>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</si>
  <si>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</si>
  <si>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</si>
  <si>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</si>
  <si>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</si>
  <si>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</si>
  <si>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</si>
  <si>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</si>
  <si>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</si>
  <si>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</si>
  <si>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</si>
  <si>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</si>
  <si>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</si>
  <si>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</si>
  <si>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</si>
  <si>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</si>
  <si>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</si>
  <si>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</si>
  <si>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</si>
  <si>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</si>
  <si>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</si>
  <si>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</si>
  <si>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</si>
  <si>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</si>
  <si>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</si>
  <si>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</si>
  <si>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</si>
  <si>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</si>
  <si>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</si>
  <si>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</si>
  <si>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</si>
  <si>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</si>
  <si>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</si>
  <si>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</si>
  <si>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</si>
  <si>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</si>
  <si>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</si>
  <si>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</si>
  <si>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</si>
  <si>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</si>
  <si>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</si>
  <si>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</si>
  <si>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</si>
  <si>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</si>
  <si>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</si>
  <si>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</si>
  <si>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</si>
  <si>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</si>
  <si>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</si>
  <si>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</si>
  <si>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</si>
  <si>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</si>
  <si>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</si>
  <si>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</si>
  <si>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</si>
  <si>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</si>
  <si>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</si>
  <si>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</si>
  <si>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</si>
  <si>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</si>
  <si>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</si>
  <si>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</si>
  <si>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</si>
  <si>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</si>
  <si>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</si>
  <si>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</si>
  <si>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</si>
  <si>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</si>
  <si>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</si>
  <si>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</si>
  <si>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</si>
  <si>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</si>
  <si>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</si>
  <si>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</si>
  <si>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</si>
  <si>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</si>
  <si>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</si>
  <si>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</si>
  <si>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</si>
  <si>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</si>
  <si>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</si>
  <si>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</si>
  <si>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</si>
  <si>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</si>
  <si>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</si>
  <si>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</si>
  <si>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</si>
  <si>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</si>
  <si>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</si>
  <si>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</si>
  <si>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</si>
  <si>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</si>
  <si>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</si>
  <si>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</si>
  <si>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</si>
  <si>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</si>
  <si>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</si>
  <si>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</si>
  <si>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</si>
  <si>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</si>
  <si>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</si>
  <si>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</si>
  <si>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</si>
  <si>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</si>
  <si>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</si>
  <si>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</si>
  <si>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</si>
  <si>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</si>
  <si>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</si>
  <si>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</si>
  <si>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</si>
  <si>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</si>
  <si>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</si>
  <si>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</si>
  <si>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</si>
  <si>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</si>
  <si>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</si>
  <si>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</si>
  <si>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</si>
  <si>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</si>
  <si>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</si>
  <si>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</si>
  <si>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</si>
  <si>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</si>
  <si>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</si>
  <si>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</si>
  <si>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</si>
  <si>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</si>
  <si>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</si>
  <si>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</si>
  <si>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</si>
  <si>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</si>
  <si>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</si>
  <si>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</si>
  <si>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</si>
  <si>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</si>
  <si>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</si>
  <si>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</si>
  <si>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</si>
  <si>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</si>
  <si>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</si>
  <si>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</si>
  <si>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</si>
  <si>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</si>
  <si>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</si>
  <si>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</si>
  <si>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</si>
  <si>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</si>
  <si>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</si>
  <si>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</si>
  <si>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</si>
  <si>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</si>
  <si>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</si>
  <si>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</si>
  <si>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</si>
  <si>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</si>
  <si>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</si>
  <si>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</si>
  <si>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</si>
  <si>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</si>
  <si>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</si>
  <si>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</si>
  <si>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</si>
  <si>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</si>
  <si>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</si>
  <si>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</si>
  <si>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</si>
  <si>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</si>
  <si>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</si>
  <si>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</si>
  <si>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</si>
  <si>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</si>
  <si>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</si>
  <si>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</si>
  <si>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</si>
  <si>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</si>
  <si>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</si>
  <si>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</si>
  <si>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</si>
  <si>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</si>
  <si>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</si>
  <si>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</si>
  <si>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</si>
  <si>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</si>
  <si>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</si>
  <si>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</si>
  <si>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</si>
  <si>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</si>
  <si>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</si>
  <si>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</si>
  <si>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</si>
  <si>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</si>
  <si>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</si>
  <si>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</si>
  <si>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</si>
  <si>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</si>
  <si>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</si>
  <si>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</si>
  <si>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</si>
  <si>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</si>
  <si>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</si>
  <si>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</si>
  <si>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</si>
  <si>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</si>
  <si>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</si>
  <si>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</si>
  <si>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</si>
  <si>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</si>
  <si>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</si>
  <si>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</si>
  <si>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</si>
  <si>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</si>
  <si>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</si>
  <si>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</si>
  <si>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</si>
  <si>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</si>
  <si>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</si>
  <si>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</si>
  <si>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</si>
  <si>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</si>
  <si>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</si>
  <si>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</si>
  <si>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</si>
  <si>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</si>
  <si>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</si>
  <si>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</si>
  <si>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</si>
  <si>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</si>
  <si>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</si>
  <si>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</si>
  <si>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</si>
  <si>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</si>
  <si>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</si>
  <si>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</si>
  <si>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</si>
  <si>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</si>
  <si>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</si>
  <si>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</si>
  <si>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</si>
  <si>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</si>
  <si>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</si>
  <si>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</si>
  <si>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</si>
  <si>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</si>
  <si>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</si>
  <si>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</si>
  <si>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</si>
  <si>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</si>
  <si>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</si>
  <si>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</si>
  <si>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</si>
  <si>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</si>
  <si>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</si>
  <si>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</si>
  <si>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</si>
  <si>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</si>
  <si>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</si>
  <si>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</si>
  <si>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</si>
  <si>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</si>
  <si>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</si>
  <si>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</si>
  <si>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</si>
  <si>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</si>
  <si>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</si>
  <si>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</si>
  <si>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</si>
  <si>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</si>
  <si>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</si>
  <si>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</si>
  <si>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</si>
  <si>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</si>
  <si>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</si>
  <si>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</si>
  <si>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</si>
  <si>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</si>
  <si>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</si>
  <si>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</si>
  <si>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</si>
  <si>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</si>
  <si>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</si>
  <si>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</si>
  <si>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</si>
  <si>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</si>
  <si>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</si>
  <si>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</si>
  <si>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</si>
  <si>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</si>
  <si>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</si>
  <si>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</si>
  <si>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</si>
  <si>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</si>
  <si>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</si>
  <si>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</si>
  <si>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</si>
  <si>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</si>
  <si>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</si>
  <si>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</si>
  <si>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</si>
  <si>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</si>
  <si>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</si>
  <si>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</si>
  <si>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</si>
  <si>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</si>
  <si>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</si>
  <si>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</si>
  <si>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</si>
  <si>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</si>
  <si>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</si>
  <si>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</si>
  <si>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</si>
  <si>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</si>
  <si>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</si>
  <si>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</si>
  <si>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</si>
  <si>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</si>
  <si>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</si>
  <si>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</si>
  <si>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</si>
  <si>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</si>
  <si>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</si>
  <si>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</si>
  <si>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</si>
  <si>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</si>
  <si>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</si>
  <si>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</si>
  <si>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</si>
  <si>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</si>
  <si>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</si>
  <si>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</si>
  <si>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</si>
  <si>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</si>
  <si>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</si>
  <si>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</si>
  <si>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</si>
  <si>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</si>
  <si>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</si>
  <si>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</si>
  <si>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</si>
  <si>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</si>
  <si>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</si>
  <si>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</si>
  <si>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</si>
  <si>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</si>
  <si>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</si>
  <si>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</si>
  <si>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</si>
  <si>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</si>
  <si>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</si>
  <si>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</si>
  <si>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</si>
  <si>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</si>
  <si>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</si>
  <si>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</si>
  <si>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</si>
  <si>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</si>
  <si>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</si>
  <si>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</si>
  <si>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</si>
  <si>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</si>
  <si>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</si>
  <si>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</si>
  <si>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</si>
  <si>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</si>
  <si>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</si>
  <si>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</si>
  <si>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</si>
  <si>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</si>
  <si>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</si>
  <si>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</si>
  <si>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</si>
  <si>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</si>
  <si>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</si>
  <si>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</si>
  <si>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</si>
  <si>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</si>
  <si>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</si>
  <si>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</si>
  <si>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</si>
  <si>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</si>
  <si>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</si>
  <si>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</si>
  <si>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</si>
  <si>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</si>
  <si>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</si>
  <si>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</si>
  <si>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</si>
  <si>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</si>
  <si>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</si>
  <si>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</si>
  <si>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</si>
  <si>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</si>
  <si>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</si>
  <si>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</si>
  <si>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</si>
  <si>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</si>
  <si>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</si>
  <si>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</si>
  <si>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</si>
  <si>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</si>
  <si>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</si>
  <si>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</si>
  <si>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</si>
  <si>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</si>
  <si>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</si>
  <si>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</si>
  <si>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</si>
  <si>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</si>
  <si>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</si>
  <si>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</si>
  <si>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</si>
  <si>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</si>
  <si>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</si>
  <si>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</si>
  <si>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</si>
  <si>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</si>
  <si>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</si>
  <si>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</si>
  <si>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</si>
  <si>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</si>
  <si>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</si>
  <si>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</si>
  <si>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</si>
  <si>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</si>
  <si>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</si>
  <si>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</si>
  <si>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</si>
  <si>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</si>
  <si>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</si>
  <si>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</si>
  <si>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</si>
  <si>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</si>
  <si>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</si>
  <si>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</si>
  <si>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</si>
  <si>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</si>
  <si>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</si>
  <si>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</si>
  <si>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</si>
  <si>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</si>
  <si>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</si>
  <si>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</si>
  <si>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</si>
  <si>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</si>
  <si>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</si>
  <si>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</si>
  <si>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</si>
  <si>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</si>
  <si>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</si>
  <si>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</si>
  <si>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</si>
  <si>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</si>
  <si>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</si>
  <si>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</si>
  <si>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</si>
  <si>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</si>
  <si>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</si>
  <si>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</si>
  <si>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</si>
  <si>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</si>
  <si>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</si>
  <si>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</si>
  <si>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</si>
  <si>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</si>
  <si>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</si>
  <si>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</si>
  <si>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</si>
  <si>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</si>
  <si>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</si>
  <si>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</si>
  <si>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</si>
  <si>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</si>
  <si>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</si>
  <si>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</si>
  <si>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</si>
  <si>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</si>
  <si>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</si>
  <si>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</si>
  <si>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</si>
  <si>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</si>
  <si>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</si>
  <si>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</si>
  <si>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</si>
  <si>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</si>
  <si>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</si>
  <si>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</si>
  <si>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</si>
  <si>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</si>
  <si>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</si>
  <si>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</si>
  <si>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</si>
  <si>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</si>
  <si>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</si>
  <si>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</si>
  <si>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</si>
  <si>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</si>
  <si>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</si>
  <si>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</si>
  <si>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</si>
  <si>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</si>
  <si>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</si>
  <si>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</si>
  <si>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</si>
  <si>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</si>
  <si>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</si>
  <si>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</si>
  <si>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</si>
  <si>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</si>
  <si>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</si>
  <si>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</si>
  <si>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</si>
  <si>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</si>
  <si>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</si>
  <si>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</si>
  <si>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</si>
  <si>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</si>
  <si>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</si>
  <si>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</si>
  <si>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</si>
  <si>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</si>
  <si>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</si>
  <si>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</si>
  <si>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</si>
  <si>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</si>
  <si>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</si>
  <si>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</si>
  <si>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</si>
  <si>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</si>
  <si>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</si>
  <si>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</si>
  <si>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</si>
  <si>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</si>
  <si>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</si>
  <si>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</si>
  <si>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</si>
  <si>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</si>
  <si>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</si>
  <si>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</si>
  <si>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</si>
  <si>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</si>
  <si>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</si>
  <si>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</si>
  <si>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</si>
  <si>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</si>
  <si>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</si>
  <si>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</si>
  <si>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</si>
  <si>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</si>
  <si>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</si>
  <si>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</si>
  <si>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</si>
  <si>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</si>
  <si>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</si>
  <si>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</si>
  <si>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</si>
  <si>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</si>
  <si>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</si>
  <si>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</si>
  <si>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</si>
  <si>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</si>
  <si>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</si>
  <si>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</si>
  <si>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</si>
  <si>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</si>
  <si>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</si>
  <si>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</si>
  <si>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</si>
  <si>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</si>
  <si>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</si>
  <si>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</si>
  <si>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</si>
  <si>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</si>
  <si>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</si>
  <si>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</si>
  <si>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</si>
  <si>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</si>
  <si>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</si>
  <si>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</si>
  <si>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</si>
  <si>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</si>
  <si>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</si>
  <si>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</si>
  <si>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</si>
  <si>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</si>
  <si>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</si>
  <si>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</si>
  <si>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</si>
  <si>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</si>
  <si>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</si>
  <si>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</si>
  <si>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</si>
  <si>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</si>
  <si>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</si>
  <si>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</si>
  <si>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</si>
  <si>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</si>
  <si>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</si>
  <si>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</si>
  <si>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</si>
  <si>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</si>
  <si>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</si>
  <si>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</si>
  <si>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</si>
  <si>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</si>
  <si>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</si>
  <si>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</si>
  <si>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</si>
  <si>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</si>
  <si>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</si>
  <si>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</si>
  <si>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</si>
  <si>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</si>
  <si>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</si>
  <si>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</si>
  <si>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</si>
  <si>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</si>
  <si>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</si>
  <si>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</si>
  <si>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</si>
  <si>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</si>
  <si>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</si>
  <si>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</si>
  <si>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</si>
  <si>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</si>
  <si>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</si>
  <si>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</si>
  <si>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</si>
  <si>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</si>
  <si>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</si>
  <si>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</si>
  <si>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</si>
  <si>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</si>
  <si>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</si>
  <si>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</si>
  <si>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</si>
  <si>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</si>
  <si>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</si>
  <si>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</si>
  <si>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</si>
  <si>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</si>
  <si>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</si>
  <si>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</si>
  <si>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</si>
  <si>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</si>
  <si>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</si>
  <si>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</si>
  <si>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</si>
  <si>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</si>
  <si>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</si>
  <si>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</si>
  <si>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</si>
  <si>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</si>
  <si>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</si>
  <si>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</si>
  <si>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</si>
  <si>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</si>
  <si>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</si>
  <si>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</si>
  <si>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</si>
  <si>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</si>
  <si>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</si>
  <si>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</si>
  <si>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</si>
  <si>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</si>
  <si>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</si>
  <si>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</si>
  <si>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</si>
  <si>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</si>
  <si>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</si>
  <si>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</si>
  <si>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</si>
  <si>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</si>
  <si>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</si>
  <si>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</si>
  <si>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</si>
  <si>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</si>
  <si>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</si>
  <si>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</si>
  <si>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</si>
  <si>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</si>
  <si>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</si>
  <si>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</si>
  <si>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</si>
  <si>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</si>
  <si>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</si>
  <si>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</si>
  <si>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</si>
  <si>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</si>
  <si>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</si>
  <si>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</si>
  <si>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</si>
  <si>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</si>
  <si>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</si>
  <si>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</si>
  <si>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</si>
  <si>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</si>
  <si>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</si>
  <si>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</si>
  <si>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</si>
  <si>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</si>
  <si>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</si>
  <si>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</si>
  <si>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</si>
  <si>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</si>
  <si>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</si>
  <si>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</si>
  <si>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</si>
  <si>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</si>
  <si>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</si>
  <si>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</si>
  <si>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</si>
  <si>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</si>
  <si>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</si>
  <si>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</si>
  <si>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</si>
  <si>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</si>
  <si>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</si>
  <si>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</si>
  <si>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</si>
  <si>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</si>
  <si>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</si>
  <si>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</si>
  <si>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</si>
  <si>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</si>
  <si>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</si>
  <si>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</si>
  <si>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</si>
  <si>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</si>
  <si>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</si>
  <si>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</si>
  <si>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</si>
  <si>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</si>
  <si>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</si>
  <si>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</si>
  <si>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</si>
  <si>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</si>
  <si>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</si>
  <si>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</si>
  <si>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</si>
  <si>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</si>
  <si>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</si>
  <si>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</si>
  <si>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</si>
  <si>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</si>
  <si>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</si>
  <si>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</si>
  <si>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</si>
  <si>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</si>
  <si>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</si>
  <si>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</si>
  <si>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</si>
  <si>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</si>
  <si>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</si>
  <si>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</si>
  <si>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</si>
  <si>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</si>
  <si>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</si>
  <si>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</si>
  <si>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</si>
  <si>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</si>
  <si>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</si>
  <si>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</si>
  <si>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</si>
  <si>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</si>
  <si>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</si>
  <si>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</si>
  <si>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</si>
  <si>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</si>
  <si>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</si>
  <si>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</si>
  <si>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</si>
  <si>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</si>
  <si>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</si>
  <si>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</si>
  <si>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</si>
  <si>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</si>
  <si>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</si>
  <si>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</si>
  <si>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</si>
  <si>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</si>
  <si>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</si>
  <si>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</si>
  <si>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</si>
  <si>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</si>
  <si>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</si>
  <si>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</si>
  <si>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</si>
  <si>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</si>
  <si>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</si>
  <si>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</si>
  <si>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</si>
  <si>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</si>
  <si>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</si>
  <si>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</si>
  <si>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</si>
  <si>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</si>
  <si>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</si>
  <si>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</si>
  <si>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</si>
  <si>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</si>
  <si>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</si>
  <si>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</si>
  <si>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</si>
  <si>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</si>
  <si>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</si>
  <si>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</si>
  <si>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</si>
  <si>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</si>
  <si>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</si>
  <si>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</si>
  <si>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</si>
  <si>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</si>
  <si>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</si>
  <si>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</si>
  <si>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</si>
  <si>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</si>
  <si>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</si>
  <si>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</si>
  <si>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</si>
  <si>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</si>
  <si>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</si>
  <si>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</si>
  <si>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</si>
  <si>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</si>
  <si>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</si>
  <si>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</si>
  <si>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</si>
  <si>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</si>
  <si>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</si>
  <si>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</si>
  <si>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</si>
  <si>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</si>
  <si>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</si>
  <si>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</si>
  <si>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</si>
  <si>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</si>
  <si>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</si>
  <si>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</si>
  <si>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</si>
  <si>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</si>
  <si>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</si>
  <si>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</si>
  <si>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</si>
  <si>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</si>
  <si>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</si>
  <si>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</si>
  <si>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</si>
  <si>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</si>
  <si>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</si>
  <si>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</si>
  <si>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</si>
  <si>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</si>
  <si>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</si>
  <si>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</si>
  <si>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</si>
  <si>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</si>
  <si>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</si>
  <si>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</si>
  <si>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</si>
  <si>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</si>
  <si>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</si>
  <si>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</si>
  <si>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</si>
  <si>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</si>
  <si>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</si>
  <si>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</si>
  <si>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</si>
  <si>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</si>
  <si>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</si>
  <si>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</si>
  <si>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</si>
  <si>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</si>
  <si>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</si>
  <si>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</si>
  <si>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</si>
  <si>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</si>
  <si>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</si>
  <si>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</si>
  <si>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</si>
  <si>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</si>
  <si>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</si>
  <si>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</si>
  <si>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</si>
  <si>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</si>
  <si>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</si>
  <si>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</si>
  <si>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</si>
  <si>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</si>
  <si>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</si>
  <si>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</si>
  <si>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</si>
  <si>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</si>
  <si>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</si>
  <si>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</si>
  <si>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</si>
  <si>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</si>
  <si>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</si>
  <si>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</si>
  <si>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</si>
  <si>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</si>
  <si>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</si>
  <si>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</si>
  <si>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</si>
  <si>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</si>
  <si>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</si>
  <si>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</si>
  <si>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</si>
  <si>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</si>
  <si>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</si>
  <si>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</si>
  <si>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</si>
  <si>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</si>
  <si>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</si>
  <si>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</si>
  <si>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</si>
  <si>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</si>
  <si>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</si>
  <si>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</si>
  <si>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</si>
  <si>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</si>
  <si>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</si>
  <si>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</si>
  <si>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</si>
  <si>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</si>
  <si>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</si>
  <si>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</si>
  <si>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</si>
  <si>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</si>
  <si>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</si>
  <si>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</si>
  <si>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</si>
  <si>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</si>
  <si>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</si>
  <si>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</si>
  <si>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</si>
  <si>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</si>
  <si>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</si>
  <si>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</si>
  <si>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</si>
  <si>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</si>
  <si>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</si>
  <si>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</si>
  <si>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</si>
  <si>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</si>
  <si>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</si>
  <si>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</si>
  <si>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</si>
  <si>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</si>
  <si>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</si>
  <si>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</si>
  <si>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</si>
  <si>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</si>
  <si>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</si>
  <si>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</si>
  <si>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</si>
  <si>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</si>
  <si>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</si>
  <si>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</si>
  <si>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</si>
  <si>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</si>
  <si>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</si>
  <si>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</si>
  <si>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</si>
  <si>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</si>
  <si>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</si>
  <si>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</si>
  <si>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</si>
  <si>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</si>
  <si>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</si>
  <si>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</si>
  <si>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</si>
  <si>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</si>
  <si>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</si>
  <si>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</si>
  <si>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</si>
  <si>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</si>
  <si>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</si>
  <si>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</si>
  <si>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</si>
  <si>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</si>
  <si>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</si>
  <si>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</si>
  <si>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</si>
  <si>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</si>
  <si>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</si>
  <si>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</si>
  <si>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</si>
  <si>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</si>
  <si>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</si>
  <si>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</si>
  <si>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</si>
  <si>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</si>
  <si>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</si>
  <si>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</si>
  <si>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</si>
  <si>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</si>
  <si>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</si>
  <si>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</si>
  <si>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</si>
  <si>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</si>
  <si>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</si>
  <si>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</si>
  <si>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</si>
  <si>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</si>
  <si>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</si>
  <si>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</si>
  <si>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</si>
  <si>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</si>
  <si>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</si>
  <si>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</si>
  <si>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</si>
  <si>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</si>
  <si>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</si>
  <si>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</si>
  <si>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</si>
  <si>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</si>
  <si>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</si>
  <si>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</si>
  <si>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</si>
  <si>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</si>
  <si>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</si>
  <si>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</si>
  <si>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</si>
  <si>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</si>
  <si>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</si>
  <si>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</si>
  <si>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</si>
  <si>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</si>
  <si>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</si>
  <si>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</si>
  <si>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</si>
  <si>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</si>
  <si>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</si>
  <si>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</si>
  <si>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</si>
  <si>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</si>
  <si>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</si>
  <si>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</si>
  <si>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</si>
  <si>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</si>
  <si>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</si>
  <si>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</si>
  <si>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</si>
  <si>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</si>
  <si>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</si>
  <si>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</si>
  <si>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</si>
  <si>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</si>
  <si>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</si>
  <si>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</si>
  <si>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</si>
  <si>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</si>
  <si>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</si>
  <si>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</si>
  <si>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</si>
  <si>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</si>
  <si>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</si>
  <si>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</si>
  <si>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</si>
  <si>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</si>
  <si>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</si>
  <si>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</si>
  <si>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</si>
  <si>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</si>
  <si>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</si>
  <si>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</si>
  <si>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</si>
  <si>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</si>
  <si>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</si>
  <si>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</si>
  <si>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</si>
  <si>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</si>
  <si>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</si>
  <si>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</si>
  <si>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</si>
  <si>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</si>
  <si>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</si>
  <si>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</si>
  <si>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</si>
  <si>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</si>
  <si>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</si>
  <si>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</si>
  <si>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</si>
  <si>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</si>
  <si>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</si>
  <si>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</si>
  <si>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</si>
  <si>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</si>
  <si>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</si>
  <si>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</si>
  <si>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</si>
  <si>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</si>
  <si>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</si>
  <si>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</si>
  <si>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</si>
  <si>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</si>
  <si>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</si>
  <si>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</si>
  <si>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</si>
  <si>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</si>
  <si>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</si>
  <si>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</si>
  <si>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</si>
  <si>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</si>
  <si>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</si>
  <si>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</si>
  <si>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</si>
  <si>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</si>
  <si>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</si>
  <si>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</si>
  <si>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</si>
  <si>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</si>
  <si>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</si>
  <si>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</si>
  <si>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</si>
  <si>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</si>
  <si>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</si>
  <si>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</si>
  <si>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</si>
  <si>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</si>
  <si>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</si>
  <si>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</si>
  <si>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</si>
  <si>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</si>
  <si>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</si>
  <si>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</si>
  <si>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</si>
  <si>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</si>
  <si>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</si>
  <si>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</si>
  <si>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</si>
  <si>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</si>
  <si>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</si>
  <si>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</si>
  <si>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</si>
  <si>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</si>
  <si>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</si>
  <si>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</si>
  <si>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</si>
  <si>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</si>
  <si>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</si>
  <si>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</si>
  <si>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</si>
  <si>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</si>
  <si>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</si>
  <si>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</si>
  <si>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</si>
  <si>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</si>
  <si>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</si>
  <si>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</si>
  <si>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</si>
  <si>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</si>
  <si>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</si>
  <si>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</si>
  <si>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</si>
  <si>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</si>
  <si>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</si>
  <si>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</si>
  <si>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</si>
  <si>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</si>
  <si>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</si>
  <si>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</si>
  <si>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</si>
  <si>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</si>
  <si>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</si>
  <si>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</si>
  <si>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</si>
  <si>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</si>
  <si>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</si>
  <si>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</si>
  <si>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</si>
  <si>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</si>
  <si>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</si>
  <si>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</si>
  <si>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</si>
  <si>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</si>
  <si>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</si>
  <si>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</si>
  <si>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</si>
  <si>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</si>
  <si>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</si>
  <si>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</si>
  <si>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</si>
  <si>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</si>
  <si>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</si>
  <si>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</si>
  <si>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</si>
  <si>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</si>
  <si>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</si>
  <si>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</si>
  <si>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</si>
  <si>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</si>
  <si>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</si>
  <si>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</si>
  <si>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</si>
  <si>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</si>
  <si>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</si>
  <si>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</si>
  <si>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</si>
  <si>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</si>
  <si>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</si>
  <si>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</si>
  <si>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</si>
  <si>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</si>
  <si>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</si>
  <si>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</si>
  <si>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</si>
  <si>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</si>
  <si>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</si>
  <si>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</si>
  <si>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</si>
  <si>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</si>
  <si>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</si>
  <si>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</si>
  <si>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</si>
  <si>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</si>
  <si>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</si>
  <si>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</si>
  <si>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</si>
  <si>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</si>
  <si>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</si>
  <si>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</si>
  <si>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</si>
  <si>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</si>
  <si>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</si>
  <si>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</si>
  <si>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</si>
  <si>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</si>
  <si>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</si>
  <si>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</si>
  <si>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</si>
  <si>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</si>
  <si>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</si>
  <si>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</si>
  <si>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</si>
  <si>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</si>
  <si>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</si>
  <si>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</si>
  <si>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</si>
  <si>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</si>
  <si>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</si>
  <si>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</si>
  <si>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</si>
  <si>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</si>
  <si>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</si>
  <si>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</si>
  <si>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</si>
  <si>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</si>
  <si>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</si>
  <si>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</si>
  <si>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</si>
  <si>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</si>
  <si>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</si>
  <si>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</si>
  <si>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</si>
  <si>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</si>
  <si>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</si>
  <si>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</si>
  <si>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</si>
  <si>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</si>
  <si>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</si>
  <si>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</si>
  <si>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</si>
  <si>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</si>
  <si>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</si>
  <si>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</si>
  <si>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</si>
  <si>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</si>
  <si>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</si>
  <si>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</si>
  <si>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</si>
  <si>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</si>
  <si>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</si>
  <si>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</si>
  <si>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</si>
  <si>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</si>
  <si>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</si>
  <si>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</si>
  <si>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</si>
  <si>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</si>
  <si>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</si>
  <si>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</si>
  <si>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</si>
  <si>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</si>
  <si>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</si>
  <si>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</si>
  <si>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</si>
  <si>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</si>
  <si>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</si>
  <si>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</si>
  <si>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</si>
  <si>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</si>
  <si>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</si>
  <si>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</si>
  <si>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</si>
  <si>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</si>
  <si>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</si>
  <si>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</si>
  <si>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</si>
  <si>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</si>
  <si>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</si>
  <si>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</si>
  <si>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</si>
  <si>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</si>
  <si>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</si>
  <si>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</si>
  <si>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</si>
  <si>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</si>
  <si>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</si>
  <si>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</si>
  <si>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</si>
  <si>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</si>
  <si>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</si>
  <si>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</si>
  <si>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</si>
  <si>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</si>
  <si>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</si>
  <si>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</si>
  <si>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</si>
  <si>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</si>
  <si>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</si>
  <si>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</si>
  <si>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</si>
  <si>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</si>
  <si>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</si>
  <si>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</si>
  <si>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</si>
  <si>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</si>
  <si>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</si>
  <si>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</si>
  <si>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</si>
  <si>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</si>
  <si>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</si>
  <si>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</si>
  <si>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</si>
  <si>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</si>
  <si>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</si>
  <si>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</si>
  <si>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</si>
  <si>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</si>
  <si>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</si>
  <si>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</si>
  <si>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</si>
  <si>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</si>
  <si>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</si>
  <si>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</si>
  <si>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</si>
  <si>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</si>
  <si>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</si>
  <si>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</si>
  <si>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</si>
  <si>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</si>
  <si>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</si>
  <si>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</si>
  <si>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</si>
  <si>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</si>
  <si>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</si>
  <si>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</si>
  <si>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</si>
  <si>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</si>
  <si>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</si>
  <si>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</si>
  <si>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</si>
  <si>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</si>
  <si>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</si>
  <si>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</si>
  <si>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</si>
  <si>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</si>
  <si>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</si>
  <si>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</si>
  <si>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</si>
  <si>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</si>
  <si>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</si>
  <si>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</si>
  <si>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</si>
  <si>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</si>
  <si>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</si>
  <si>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</si>
  <si>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</si>
  <si>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</si>
  <si>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</si>
  <si>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</si>
  <si>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</si>
  <si>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</si>
  <si>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</si>
  <si>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</si>
  <si>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</si>
  <si>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</si>
  <si>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</si>
  <si>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</si>
  <si>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</si>
  <si>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</si>
  <si>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</si>
  <si>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</si>
  <si>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</si>
  <si>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</si>
  <si>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</si>
  <si>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</si>
  <si>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</si>
  <si>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</si>
  <si>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</si>
  <si>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</si>
  <si>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</si>
  <si>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</si>
  <si>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</si>
  <si>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</si>
  <si>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</si>
  <si>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</si>
  <si>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</si>
  <si>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</si>
  <si>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</si>
  <si>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</si>
  <si>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</si>
  <si>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</si>
  <si>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</si>
  <si>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</si>
  <si>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</si>
  <si>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</si>
  <si>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</si>
  <si>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</si>
  <si>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</si>
  <si>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</si>
  <si>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</si>
  <si>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</si>
  <si>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</si>
  <si>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</si>
  <si>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</si>
  <si>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</si>
  <si>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</si>
  <si>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</si>
  <si>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</si>
  <si>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</si>
  <si>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</si>
  <si>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</si>
  <si>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</si>
  <si>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</si>
  <si>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</si>
  <si>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</si>
  <si>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</si>
  <si>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</si>
  <si>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</si>
  <si>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</si>
  <si>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</si>
  <si>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</si>
  <si>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</si>
  <si>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</si>
  <si>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</si>
  <si>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</si>
  <si>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</si>
  <si>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</si>
  <si>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</si>
  <si>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</si>
  <si>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</si>
  <si>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</si>
  <si>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</si>
  <si>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</si>
  <si>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</si>
  <si>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</si>
  <si>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</si>
  <si>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</si>
  <si>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</si>
  <si>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</si>
  <si>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</si>
  <si>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</si>
  <si>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</si>
  <si>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</si>
  <si>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</si>
  <si>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</si>
  <si>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</si>
  <si>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</si>
  <si>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</si>
  <si>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</si>
  <si>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</si>
  <si>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</si>
  <si>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</si>
  <si>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</si>
  <si>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</si>
  <si>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</si>
  <si>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</si>
  <si>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</si>
  <si>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</si>
  <si>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</si>
  <si>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</si>
  <si>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</si>
  <si>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</si>
  <si>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</si>
  <si>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</si>
  <si>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</si>
  <si>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</si>
  <si>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</si>
  <si>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</si>
  <si>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</si>
  <si>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</si>
  <si>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</si>
  <si>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</si>
  <si>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</si>
  <si>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</si>
  <si>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</si>
  <si>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</si>
  <si>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</si>
  <si>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</si>
  <si>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</si>
  <si>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</si>
  <si>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</si>
  <si>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</si>
  <si>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</si>
  <si>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</si>
  <si>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</si>
  <si>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</si>
  <si>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</si>
  <si>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</si>
  <si>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</si>
  <si>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</si>
  <si>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</si>
  <si>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</si>
  <si>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</si>
  <si>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</si>
  <si>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</si>
  <si>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</si>
  <si>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</si>
  <si>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</si>
  <si>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</si>
  <si>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</si>
  <si>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</si>
  <si>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</si>
  <si>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</si>
  <si>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</si>
  <si>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</si>
  <si>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</si>
  <si>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</si>
  <si>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</si>
  <si>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</si>
  <si>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</si>
  <si>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</si>
  <si>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</si>
  <si>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</si>
  <si>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</si>
  <si>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</si>
  <si>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</si>
  <si>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</si>
  <si>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</si>
  <si>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</si>
  <si>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</si>
  <si>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</si>
  <si>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</si>
  <si>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</si>
  <si>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</si>
  <si>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</si>
  <si>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</si>
  <si>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</si>
  <si>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</si>
  <si>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</si>
  <si>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</si>
  <si>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</si>
  <si>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</si>
  <si>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</si>
  <si>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</si>
  <si>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</si>
  <si>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</si>
  <si>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</si>
  <si>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</si>
  <si>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</si>
  <si>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</si>
  <si>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</si>
  <si>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</si>
  <si>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</si>
  <si>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</si>
  <si>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</si>
  <si>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</si>
  <si>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</si>
  <si>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</si>
  <si>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</si>
  <si>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</si>
  <si>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</si>
  <si>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</si>
  <si>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</si>
  <si>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</si>
  <si>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</si>
  <si>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</si>
  <si>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</si>
  <si>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</si>
  <si>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</si>
  <si>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</si>
  <si>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</si>
  <si>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</si>
  <si>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</si>
  <si>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</si>
  <si>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</si>
  <si>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</si>
  <si>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</si>
  <si>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</si>
  <si>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</si>
  <si>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</si>
  <si>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</si>
  <si>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</si>
  <si>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</si>
  <si>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</si>
  <si>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</si>
  <si>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</si>
  <si>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</si>
  <si>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</si>
  <si>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</si>
  <si>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</si>
  <si>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</si>
  <si>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</si>
  <si>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</si>
  <si>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</si>
  <si>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</si>
  <si>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</si>
  <si>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</si>
  <si>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</si>
  <si>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</si>
  <si>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</si>
  <si>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</si>
  <si>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</si>
  <si>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</si>
  <si>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</si>
  <si>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</si>
  <si>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</si>
  <si>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</si>
  <si>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</si>
  <si>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</si>
  <si>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</si>
  <si>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</si>
  <si>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</si>
  <si>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</si>
  <si>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</si>
  <si>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</si>
  <si>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</si>
  <si>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</si>
  <si>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</si>
  <si>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</si>
  <si>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</si>
  <si>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</si>
  <si>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</si>
  <si>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</si>
  <si>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</si>
  <si>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</si>
  <si>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</si>
  <si>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</si>
  <si>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</si>
  <si>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</si>
  <si>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</si>
  <si>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</si>
  <si>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</si>
  <si>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</si>
  <si>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</si>
  <si>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</si>
  <si>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</si>
  <si>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</si>
  <si>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</si>
  <si>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</si>
  <si>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</si>
  <si>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</si>
  <si>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</si>
  <si>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</si>
  <si>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</si>
  <si>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</si>
  <si>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</si>
  <si>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</si>
  <si>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</si>
  <si>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</si>
  <si>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</si>
  <si>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</si>
  <si>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</si>
  <si>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</si>
  <si>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</si>
  <si>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</si>
  <si>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</si>
  <si>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</si>
  <si>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</si>
  <si>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</si>
  <si>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</si>
  <si>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</si>
  <si>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</si>
  <si>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</si>
  <si>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</si>
  <si>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</si>
  <si>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</si>
  <si>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</si>
  <si>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</si>
  <si>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</si>
  <si>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</si>
  <si>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</si>
  <si>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</si>
  <si>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</si>
  <si>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</si>
  <si>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</si>
  <si>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</si>
  <si>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</si>
  <si>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</si>
  <si>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</si>
  <si>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</si>
  <si>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</si>
  <si>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</si>
  <si>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</si>
  <si>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</si>
  <si>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</si>
  <si>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</si>
  <si>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</si>
  <si>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</si>
  <si>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</si>
  <si>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</si>
  <si>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</si>
  <si>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</si>
  <si>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</si>
  <si>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</si>
  <si>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</si>
  <si>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</si>
  <si>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</si>
  <si>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</si>
  <si>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</si>
  <si>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</si>
  <si>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</si>
  <si>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</si>
  <si>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</si>
  <si>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</si>
  <si>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</si>
  <si>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</si>
  <si>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</si>
  <si>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</si>
  <si>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</si>
  <si>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</si>
  <si>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</si>
  <si>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</si>
  <si>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</si>
  <si>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</si>
  <si>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</si>
  <si>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</si>
  <si>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</si>
  <si>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</si>
  <si>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</si>
  <si>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</si>
  <si>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</si>
  <si>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</si>
  <si>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</si>
  <si>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</si>
  <si>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</si>
  <si>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</si>
  <si>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</si>
  <si>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</si>
  <si>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</si>
  <si>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</si>
  <si>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</si>
  <si>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</si>
  <si>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</si>
  <si>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</si>
  <si>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</si>
  <si>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</si>
  <si>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</si>
  <si>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</si>
  <si>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</si>
  <si>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</si>
  <si>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</si>
  <si>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</si>
  <si>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</si>
  <si>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</si>
  <si>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</si>
  <si>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</si>
  <si>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</si>
  <si>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</si>
  <si>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</si>
  <si>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</si>
  <si>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</si>
  <si>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</si>
  <si>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</si>
  <si>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</si>
  <si>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</si>
  <si>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</si>
  <si>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</si>
  <si>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</si>
  <si>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</si>
  <si>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</si>
  <si>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</si>
  <si>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</si>
  <si>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</si>
  <si>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</si>
  <si>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</si>
  <si>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</si>
  <si>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</si>
  <si>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</si>
  <si>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</si>
  <si>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</si>
  <si>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</si>
  <si>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</si>
  <si>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</si>
  <si>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</si>
  <si>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</si>
  <si>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</si>
  <si>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</si>
  <si>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</si>
  <si>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</si>
  <si>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</si>
  <si>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</si>
  <si>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</si>
  <si>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</si>
  <si>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</si>
  <si>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</si>
  <si>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</si>
  <si>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</si>
  <si>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</si>
  <si>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</si>
  <si>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</si>
  <si>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</si>
  <si>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</si>
  <si>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</si>
  <si>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</si>
  <si>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</si>
  <si>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</si>
  <si>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</si>
  <si>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</si>
  <si>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</si>
  <si>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</si>
  <si>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</si>
  <si>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</si>
  <si>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</si>
  <si>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</si>
  <si>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</si>
  <si>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</si>
  <si>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</si>
  <si>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</si>
  <si>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</si>
  <si>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</si>
  <si>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</si>
  <si>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</si>
  <si>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</si>
  <si>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</si>
  <si>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</si>
  <si>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</si>
  <si>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</si>
  <si>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</si>
  <si>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</si>
  <si>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</si>
  <si>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</si>
  <si>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</si>
  <si>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</si>
  <si>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</si>
  <si>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</si>
  <si>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</si>
  <si>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</si>
  <si>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</si>
  <si>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</si>
  <si>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</si>
  <si>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</si>
  <si>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</si>
  <si>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</si>
  <si>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</si>
  <si>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</si>
  <si>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</si>
  <si>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</si>
  <si>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</si>
  <si>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</si>
  <si>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</si>
  <si>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</si>
  <si>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</si>
  <si>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</si>
  <si>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</si>
  <si>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</si>
  <si>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</si>
  <si>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</si>
  <si>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</si>
  <si>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</si>
  <si>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</si>
  <si>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</si>
  <si>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</si>
  <si>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</si>
  <si>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</si>
  <si>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</si>
  <si>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</si>
  <si>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</si>
  <si>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</si>
  <si>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</si>
  <si>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</si>
  <si>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</si>
  <si>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</si>
  <si>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</si>
  <si>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</si>
  <si>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</si>
  <si>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</si>
  <si>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</si>
  <si>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</si>
  <si>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</si>
  <si>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</si>
  <si>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</si>
  <si>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</si>
  <si>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</si>
  <si>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</si>
  <si>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</si>
  <si>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</si>
  <si>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</si>
  <si>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</si>
  <si>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</si>
  <si>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</si>
  <si>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</si>
  <si>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</si>
  <si>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</si>
  <si>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</si>
  <si>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</si>
  <si>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</si>
  <si>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</si>
  <si>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</si>
  <si>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</si>
  <si>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</si>
  <si>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</si>
  <si>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</si>
  <si>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</si>
  <si>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</si>
  <si>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</si>
  <si>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</si>
  <si>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</si>
  <si>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</si>
  <si>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</si>
  <si>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</si>
  <si>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</si>
  <si>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</si>
  <si>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</si>
  <si>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</si>
  <si>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</si>
  <si>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</si>
  <si>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</si>
  <si>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</si>
  <si>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</si>
  <si>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</si>
  <si>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</si>
  <si>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</si>
  <si>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</si>
  <si>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</si>
  <si>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</si>
  <si>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</si>
  <si>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</si>
  <si>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</si>
  <si>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</si>
  <si>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</si>
  <si>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</si>
  <si>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</si>
  <si>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</si>
  <si>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</si>
  <si>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</si>
  <si>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</si>
  <si>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</si>
  <si>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</si>
  <si>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</si>
  <si>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</si>
  <si>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</si>
  <si>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</si>
  <si>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</si>
  <si>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</si>
  <si>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</si>
  <si>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</si>
  <si>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</si>
  <si>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</si>
  <si>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</si>
  <si>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</si>
  <si>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</si>
  <si>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</si>
  <si>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</si>
  <si>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</si>
  <si>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</si>
  <si>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</si>
  <si>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</si>
  <si>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</si>
  <si>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</si>
  <si>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</si>
  <si>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</si>
  <si>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</si>
  <si>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</si>
  <si>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</si>
  <si>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</si>
  <si>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</si>
  <si>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</si>
  <si>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</si>
  <si>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</si>
  <si>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</si>
  <si>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</si>
  <si>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</si>
  <si>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</si>
  <si>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</si>
  <si>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</si>
  <si>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</si>
  <si>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</si>
  <si>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</si>
  <si>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</si>
  <si>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</si>
  <si>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</si>
  <si>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</si>
  <si>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</si>
  <si>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</si>
  <si>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</si>
  <si>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</si>
  <si>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</si>
  <si>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</si>
  <si>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</si>
  <si>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</si>
  <si>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</si>
  <si>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</si>
  <si>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</si>
  <si>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</si>
  <si>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</si>
  <si>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</si>
  <si>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</si>
  <si>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</si>
  <si>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</si>
  <si>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</si>
  <si>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</si>
  <si>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</si>
  <si>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</si>
  <si>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</si>
  <si>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</si>
  <si>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</si>
  <si>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</si>
  <si>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</si>
  <si>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</si>
  <si>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</si>
  <si>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</si>
  <si>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</si>
  <si>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</si>
  <si>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</si>
  <si>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</si>
  <si>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</si>
  <si>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</si>
  <si>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</si>
  <si>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</si>
  <si>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</si>
  <si>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</si>
  <si>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</si>
  <si>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</si>
  <si>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</si>
  <si>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</si>
  <si>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</si>
  <si>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</si>
  <si>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</si>
  <si>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</si>
  <si>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</si>
  <si>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</si>
  <si>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</si>
  <si>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</si>
  <si>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</si>
  <si>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</si>
  <si>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</si>
  <si>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</si>
  <si>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</si>
  <si>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</si>
  <si>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</si>
  <si>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</si>
  <si>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</si>
  <si>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</si>
  <si>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</si>
  <si>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</si>
  <si>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</si>
  <si>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</si>
  <si>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</si>
  <si>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</si>
  <si>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</si>
  <si>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</si>
  <si>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</si>
  <si>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</si>
  <si>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</si>
  <si>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</si>
  <si>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</si>
  <si>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</si>
  <si>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</si>
  <si>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</si>
  <si>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</si>
  <si>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</si>
  <si>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</si>
  <si>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</si>
  <si>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</si>
  <si>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</si>
  <si>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</si>
  <si>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</si>
  <si>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</si>
  <si>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</si>
  <si>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</si>
  <si>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</si>
  <si>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</si>
  <si>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</si>
  <si>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</si>
  <si>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</si>
  <si>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</si>
  <si>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</si>
  <si>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</si>
  <si>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</si>
  <si>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</si>
  <si>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</si>
  <si>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</si>
  <si>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</si>
  <si>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</si>
  <si>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</si>
  <si>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</si>
  <si>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</si>
  <si>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</si>
  <si>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</si>
  <si>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</si>
  <si>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</si>
  <si>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</si>
  <si>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</si>
  <si>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</si>
  <si>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</si>
  <si>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</si>
  <si>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</si>
  <si>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</si>
  <si>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</si>
  <si>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</si>
  <si>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</si>
  <si>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</si>
  <si>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</si>
  <si>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</si>
  <si>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</si>
  <si>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</si>
  <si>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</si>
  <si>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</si>
  <si>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</si>
  <si>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</si>
  <si>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</si>
  <si>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</si>
  <si>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</si>
  <si>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</si>
  <si>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</si>
  <si>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</si>
  <si>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</si>
  <si>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</si>
  <si>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</si>
  <si>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</si>
  <si>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</si>
  <si>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</si>
  <si>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</si>
  <si>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</si>
  <si>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</si>
  <si>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</si>
  <si>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</si>
  <si>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</si>
  <si>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</si>
  <si>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</si>
  <si>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</si>
  <si>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</si>
  <si>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</si>
  <si>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</si>
  <si>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</si>
  <si>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</si>
  <si>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</si>
  <si>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</si>
  <si>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</si>
  <si>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</si>
  <si>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</si>
  <si>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</si>
  <si>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</si>
  <si>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</si>
  <si>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</si>
  <si>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</si>
  <si>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</si>
  <si>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</si>
  <si>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</si>
  <si>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</si>
  <si>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</si>
  <si>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</si>
  <si>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</si>
  <si>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</si>
  <si>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</si>
  <si>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</si>
  <si>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</si>
  <si>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</si>
  <si>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</si>
  <si>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</si>
  <si>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</si>
  <si>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</si>
  <si>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</si>
  <si>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</si>
  <si>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</si>
  <si>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</si>
  <si>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</si>
  <si>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</si>
  <si>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</si>
  <si>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</si>
  <si>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</si>
  <si>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</si>
  <si>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</si>
  <si>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</si>
  <si>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</si>
  <si>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</si>
  <si>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</si>
  <si>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</si>
  <si>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</si>
  <si>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</si>
  <si>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</si>
  <si>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</si>
  <si>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</si>
  <si>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</si>
  <si>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</si>
  <si>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</si>
  <si>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</si>
  <si>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</si>
  <si>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</si>
  <si>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</si>
  <si>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</si>
  <si>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</si>
  <si>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</si>
  <si>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</si>
  <si>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</si>
  <si>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</si>
  <si>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</si>
  <si>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</si>
  <si>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</si>
  <si>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</si>
  <si>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</si>
  <si>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</si>
  <si>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</si>
  <si>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</si>
  <si>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</si>
  <si>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</si>
  <si>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</si>
  <si>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</si>
  <si>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</si>
  <si>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</si>
  <si>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</si>
  <si>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</si>
  <si>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</si>
  <si>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</si>
  <si>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</si>
  <si>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</si>
  <si>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</si>
  <si>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</si>
  <si>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</si>
  <si>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</si>
  <si>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</si>
  <si>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</si>
  <si>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</si>
  <si>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</si>
  <si>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</si>
  <si>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</si>
  <si>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</si>
  <si>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</si>
  <si>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</si>
  <si>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</si>
  <si>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</si>
  <si>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</si>
  <si>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</si>
  <si>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</si>
  <si>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</si>
  <si>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</si>
  <si>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</si>
  <si>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</si>
  <si>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</si>
  <si>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</si>
  <si>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</si>
  <si>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</si>
  <si>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</si>
  <si>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</si>
  <si>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</si>
  <si>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</si>
  <si>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</si>
  <si>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</si>
  <si>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</si>
  <si>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</si>
  <si>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</si>
  <si>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</si>
  <si>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</si>
  <si>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</si>
  <si>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</si>
  <si>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</si>
  <si>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</si>
  <si>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</si>
  <si>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</si>
  <si>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</si>
  <si>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</si>
  <si>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</si>
  <si>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</si>
  <si>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</si>
  <si>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</si>
  <si>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</si>
  <si>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</si>
  <si>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</si>
  <si>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</si>
  <si>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</si>
  <si>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</si>
  <si>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</si>
  <si>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</si>
  <si>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</si>
  <si>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</si>
  <si>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</si>
  <si>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</si>
  <si>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</si>
  <si>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</si>
  <si>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</si>
  <si>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</si>
  <si>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</si>
  <si>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</si>
  <si>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</si>
  <si>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</si>
  <si>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</si>
  <si>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</si>
  <si>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</si>
  <si>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</si>
  <si>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</si>
  <si>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</si>
  <si>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</si>
  <si>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</si>
  <si>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</si>
  <si>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</si>
  <si>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</si>
  <si>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</si>
  <si>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</si>
  <si>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</si>
  <si>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</si>
  <si>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</si>
  <si>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</si>
  <si>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</si>
  <si>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</si>
  <si>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</si>
  <si>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</si>
  <si>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</si>
  <si>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</si>
  <si>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</si>
  <si>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</si>
  <si>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</si>
  <si>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</si>
  <si>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</si>
  <si>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</si>
  <si>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</si>
  <si>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</si>
  <si>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</si>
  <si>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</si>
  <si>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</si>
  <si>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</si>
  <si>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</si>
  <si>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</si>
  <si>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</si>
  <si>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</si>
  <si>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</si>
  <si>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</si>
  <si>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</si>
  <si>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</si>
  <si>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</si>
  <si>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</si>
  <si>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</si>
  <si>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</si>
  <si>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</si>
  <si>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</si>
  <si>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</si>
  <si>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</si>
  <si>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</si>
  <si>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</si>
  <si>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</si>
  <si>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</si>
  <si>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</si>
  <si>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</si>
  <si>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</si>
  <si>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</si>
  <si>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</si>
  <si>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</si>
  <si>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</si>
  <si>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</si>
  <si>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</si>
  <si>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</si>
  <si>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</si>
  <si>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</si>
  <si>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</si>
  <si>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</si>
  <si>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</si>
  <si>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</si>
  <si>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</si>
  <si>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</si>
  <si>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</si>
  <si>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</si>
  <si>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</si>
  <si>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</si>
  <si>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</si>
  <si>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</si>
  <si>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</si>
  <si>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</si>
  <si>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</si>
  <si>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</si>
  <si>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</si>
  <si>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</si>
  <si>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</si>
  <si>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</si>
  <si>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</si>
  <si>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</si>
  <si>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</si>
  <si>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</si>
  <si>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</si>
  <si>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</si>
  <si>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</si>
  <si>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</si>
  <si>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</si>
  <si>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</si>
  <si>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</si>
  <si>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</si>
  <si>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</si>
  <si>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</si>
  <si>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</si>
  <si>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</si>
  <si>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</si>
  <si>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</si>
  <si>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</si>
  <si>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</si>
  <si>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</si>
  <si>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</si>
  <si>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</si>
  <si>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</si>
  <si>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</si>
  <si>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</si>
  <si>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</si>
  <si>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</si>
  <si>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</si>
  <si>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</si>
  <si>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</si>
  <si>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</si>
  <si>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</si>
  <si>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</si>
  <si>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</si>
  <si>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</si>
  <si>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</si>
  <si>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</si>
  <si>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</si>
  <si>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</si>
  <si>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</si>
  <si>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</si>
  <si>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</si>
  <si>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</si>
  <si>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</si>
  <si>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</si>
  <si>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</si>
  <si>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</si>
  <si>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</si>
  <si>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</si>
  <si>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</si>
  <si>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</si>
  <si>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</si>
  <si>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</si>
  <si>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</si>
  <si>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</si>
  <si>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</si>
  <si>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</si>
  <si>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</si>
  <si>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</si>
  <si>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</si>
  <si>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</si>
  <si>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</si>
  <si>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</si>
  <si>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</si>
  <si>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</si>
  <si>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</si>
  <si>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</si>
  <si>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</si>
  <si>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</si>
  <si>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</si>
  <si>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</si>
  <si>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</si>
  <si>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</si>
  <si>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</si>
  <si>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</si>
  <si>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</si>
  <si>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</si>
  <si>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</si>
  <si>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</si>
  <si>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</si>
  <si>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</si>
  <si>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</si>
  <si>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</si>
  <si>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</si>
  <si>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</si>
  <si>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</si>
  <si>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</si>
  <si>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</si>
  <si>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</si>
  <si>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</si>
  <si>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</si>
  <si>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</si>
  <si>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</si>
  <si>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</si>
  <si>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</si>
  <si>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</si>
  <si>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</si>
  <si>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</si>
  <si>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</si>
  <si>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</si>
  <si>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</si>
  <si>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</si>
  <si>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</si>
  <si>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</si>
  <si>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</si>
  <si>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</si>
  <si>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</si>
  <si>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</si>
  <si>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</si>
  <si>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</si>
  <si>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</si>
  <si>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</si>
  <si>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</si>
  <si>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</si>
  <si>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</si>
  <si>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</si>
  <si>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</si>
  <si>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</si>
  <si>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</si>
  <si>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</si>
  <si>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</si>
  <si>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</si>
  <si>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</si>
  <si>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</si>
  <si>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</si>
  <si>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</si>
  <si>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</si>
  <si>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</si>
  <si>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</si>
  <si>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</si>
  <si>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</si>
  <si>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</si>
  <si>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</si>
  <si>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</si>
  <si>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</si>
  <si>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</si>
  <si>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</si>
  <si>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</si>
  <si>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</si>
  <si>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</si>
  <si>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</si>
  <si>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</si>
  <si>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</si>
  <si>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</si>
  <si>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</si>
  <si>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</si>
  <si>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</si>
  <si>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</si>
  <si>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</si>
  <si>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</si>
  <si>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</si>
  <si>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</si>
  <si>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</si>
  <si>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</si>
  <si>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</si>
  <si>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</si>
  <si>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</si>
  <si>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</si>
  <si>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</si>
  <si>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</si>
  <si>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</si>
  <si>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</si>
  <si>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</si>
  <si>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</si>
  <si>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</si>
  <si>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</si>
  <si>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</si>
  <si>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</si>
  <si>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</si>
  <si>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</si>
  <si>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</si>
  <si>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</si>
  <si>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</si>
  <si>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</si>
  <si>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</si>
  <si>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</si>
  <si>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</si>
  <si>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</si>
  <si>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</si>
  <si>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</si>
  <si>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</si>
  <si>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</si>
  <si>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</si>
  <si>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</si>
  <si>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</si>
  <si>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</si>
  <si>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</si>
  <si>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</si>
  <si>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</si>
  <si>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</si>
  <si>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</si>
  <si>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</si>
  <si>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</si>
  <si>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</si>
  <si>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</si>
  <si>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</si>
  <si>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</si>
  <si>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</si>
  <si>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</si>
  <si>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</si>
  <si>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</si>
  <si>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</si>
  <si>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</si>
  <si>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</si>
  <si>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</si>
  <si>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</si>
  <si>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</si>
  <si>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</si>
  <si>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</si>
  <si>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</si>
  <si>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</si>
  <si>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</si>
  <si>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</si>
  <si>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</si>
  <si>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</si>
  <si>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</si>
  <si>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</si>
  <si>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</si>
  <si>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</si>
  <si>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</si>
  <si>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</si>
  <si>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</si>
  <si>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</si>
  <si>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</si>
  <si>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</si>
  <si>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</si>
  <si>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</si>
  <si>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</si>
  <si>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</si>
  <si>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</si>
  <si>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</si>
  <si>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</si>
  <si>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</si>
  <si>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</si>
  <si>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</si>
  <si>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</si>
  <si>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</si>
  <si>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</si>
  <si>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</si>
  <si>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</si>
  <si>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</si>
  <si>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</si>
  <si>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</si>
  <si>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</si>
  <si>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</si>
  <si>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</si>
  <si>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</si>
  <si>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</si>
  <si>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</si>
  <si>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</si>
  <si>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</si>
  <si>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</si>
  <si>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</si>
  <si>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</si>
  <si>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</si>
  <si>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</si>
  <si>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</si>
  <si>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</si>
  <si>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</si>
  <si>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</si>
  <si>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</si>
  <si>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</si>
  <si>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</si>
  <si>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</si>
  <si>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</si>
  <si>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</si>
  <si>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</si>
  <si>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</si>
  <si>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</si>
  <si>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</si>
  <si>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</si>
  <si>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</si>
  <si>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</si>
  <si>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</si>
  <si>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</si>
  <si>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</si>
  <si>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</si>
  <si>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</si>
  <si>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</si>
  <si>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</si>
  <si>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</si>
  <si>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</si>
  <si>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</si>
  <si>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</si>
  <si>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</si>
  <si>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</si>
  <si>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</si>
  <si>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</si>
  <si>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</si>
  <si>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</si>
  <si>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</si>
  <si>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</si>
  <si>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</si>
  <si>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</si>
  <si>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</si>
  <si>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</si>
  <si>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</si>
  <si>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</si>
  <si>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</si>
  <si>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</si>
  <si>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</si>
  <si>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</si>
  <si>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</si>
  <si>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</si>
  <si>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</si>
  <si>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</si>
  <si>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</si>
  <si>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</si>
  <si>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</si>
  <si>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</si>
  <si>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</si>
  <si>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</si>
  <si>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</si>
  <si>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</si>
  <si>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</si>
  <si>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</si>
  <si>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</si>
  <si>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</si>
  <si>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</si>
  <si>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</si>
  <si>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</si>
  <si>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</si>
  <si>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</si>
  <si>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</si>
  <si>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</si>
  <si>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</si>
  <si>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</si>
  <si>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</si>
  <si>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</si>
  <si>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</si>
  <si>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</si>
  <si>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</si>
  <si>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</si>
  <si>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</si>
  <si>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</si>
  <si>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</si>
  <si>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</si>
  <si>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</si>
  <si>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</si>
  <si>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</si>
  <si>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</si>
  <si>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</si>
  <si>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</si>
  <si>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</si>
  <si>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</si>
  <si>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</si>
  <si>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</si>
  <si>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</si>
  <si>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</si>
  <si>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</si>
  <si>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</si>
  <si>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</si>
  <si>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</si>
  <si>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</si>
  <si>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</si>
  <si>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</si>
  <si>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</si>
  <si>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</si>
  <si>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</si>
  <si>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</si>
  <si>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</si>
  <si>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</si>
  <si>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</si>
  <si>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</si>
  <si>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</si>
  <si>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</si>
  <si>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</si>
  <si>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</si>
  <si>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</si>
  <si>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</si>
  <si>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</si>
  <si>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</si>
  <si>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</si>
  <si>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</si>
  <si>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</si>
  <si>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</si>
  <si>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</si>
  <si>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</si>
  <si>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</si>
  <si>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</si>
  <si>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</si>
  <si>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</si>
  <si>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</si>
  <si>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</si>
  <si>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</si>
  <si>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</si>
  <si>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</si>
  <si>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</si>
  <si>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</si>
  <si>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</si>
  <si>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</si>
  <si>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</si>
  <si>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</si>
  <si>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</si>
  <si>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</si>
  <si>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</si>
  <si>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</si>
  <si>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</si>
  <si>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</si>
  <si>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</si>
  <si>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</si>
  <si>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</si>
  <si>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</si>
  <si>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</si>
  <si>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</si>
  <si>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</si>
  <si>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</si>
  <si>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</si>
  <si>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</si>
  <si>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</si>
  <si>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</si>
  <si>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</si>
  <si>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</si>
  <si>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</si>
  <si>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</si>
  <si>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</si>
  <si>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</si>
  <si>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</si>
  <si>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</si>
  <si>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</si>
  <si>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</si>
  <si>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</si>
  <si>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</si>
  <si>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</si>
  <si>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</si>
  <si>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</si>
  <si>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</si>
  <si>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</si>
  <si>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</si>
  <si>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</si>
  <si>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</si>
  <si>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</si>
  <si>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</si>
  <si>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</si>
  <si>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</si>
  <si>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</si>
  <si>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</si>
  <si>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</si>
  <si>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</si>
  <si>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</si>
  <si>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</si>
  <si>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</si>
  <si>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</si>
  <si>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</si>
  <si>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</si>
  <si>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</si>
  <si>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</si>
  <si>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</si>
  <si>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</si>
  <si>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</si>
  <si>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</si>
  <si>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</si>
  <si>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</si>
  <si>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</si>
  <si>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</si>
  <si>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</si>
  <si>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</si>
  <si>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</si>
  <si>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</si>
  <si>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</si>
  <si>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</si>
  <si>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</si>
  <si>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</si>
  <si>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</si>
  <si>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</si>
  <si>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</si>
  <si>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</si>
  <si>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</si>
  <si>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</si>
  <si>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</si>
  <si>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</si>
  <si>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</si>
  <si>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</si>
  <si>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</si>
  <si>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</si>
  <si>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</si>
  <si>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</si>
  <si>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</si>
  <si>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</si>
  <si>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</si>
  <si>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</si>
  <si>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</si>
  <si>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</si>
  <si>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</si>
  <si>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</si>
  <si>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</si>
  <si>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</si>
  <si>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</si>
  <si>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</si>
  <si>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</si>
  <si>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</si>
  <si>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</si>
  <si>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</si>
  <si>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</si>
  <si>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</si>
  <si>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</si>
  <si>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</si>
  <si>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</si>
  <si>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</si>
  <si>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</si>
  <si>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</si>
  <si>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</si>
  <si>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</si>
  <si>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</si>
  <si>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</si>
  <si>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</si>
  <si>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</si>
  <si>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</si>
  <si>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</si>
  <si>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</si>
  <si>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</si>
  <si>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</si>
  <si>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</si>
  <si>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</si>
  <si>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</si>
  <si>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</si>
  <si>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</si>
  <si>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</si>
  <si>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</si>
  <si>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</si>
  <si>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</si>
  <si>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</si>
  <si>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</si>
  <si>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</si>
  <si>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</si>
  <si>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</si>
  <si>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</si>
  <si>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</si>
  <si>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</si>
  <si>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</si>
  <si>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</si>
  <si>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</si>
  <si>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</si>
  <si>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</si>
  <si>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</si>
  <si>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</si>
  <si>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</si>
  <si>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</si>
  <si>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</si>
  <si>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</si>
  <si>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</si>
  <si>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</si>
  <si>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</si>
  <si>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</si>
  <si>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</si>
  <si>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</si>
  <si>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</si>
  <si>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</si>
  <si>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</si>
  <si>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</si>
  <si>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</si>
  <si>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</si>
  <si>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</si>
  <si>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</si>
  <si>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</si>
  <si>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</si>
  <si>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</si>
  <si>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</si>
  <si>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</si>
  <si>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</si>
  <si>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</si>
  <si>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</si>
  <si>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</si>
  <si>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</si>
  <si>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</si>
  <si>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</si>
  <si>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</si>
  <si>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</si>
  <si>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</si>
  <si>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</si>
  <si>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</si>
  <si>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</si>
  <si>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</si>
  <si>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</si>
  <si>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</si>
  <si>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</si>
  <si>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</si>
  <si>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</si>
  <si>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</si>
  <si>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</si>
  <si>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</si>
  <si>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</si>
  <si>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</si>
  <si>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</si>
  <si>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</si>
  <si>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</si>
  <si>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</si>
  <si>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</si>
  <si>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</si>
  <si>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</si>
  <si>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</si>
  <si>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</si>
  <si>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</si>
  <si>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</si>
  <si>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</si>
  <si>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</si>
  <si>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</si>
  <si>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</si>
  <si>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</si>
  <si>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</si>
  <si>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</si>
  <si>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</si>
  <si>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</si>
  <si>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</si>
  <si>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</si>
  <si>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</si>
  <si>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</si>
  <si>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</si>
  <si>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</si>
  <si>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</si>
  <si>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</si>
  <si>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</si>
  <si>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</si>
  <si>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</si>
  <si>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</si>
  <si>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</si>
  <si>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</si>
  <si>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</si>
  <si>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</si>
  <si>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</si>
  <si>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</si>
  <si>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</si>
  <si>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</si>
  <si>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</si>
  <si>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</si>
  <si>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</si>
  <si>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</si>
  <si>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</si>
  <si>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</si>
  <si>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</si>
  <si>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</si>
  <si>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</si>
  <si>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</si>
  <si>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</si>
  <si>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</si>
  <si>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</si>
  <si>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</si>
  <si>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</si>
  <si>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</si>
  <si>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</si>
  <si>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</si>
  <si>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</si>
  <si>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</si>
  <si>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</si>
  <si>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</si>
  <si>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</si>
  <si>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</si>
  <si>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</si>
  <si>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</si>
  <si>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</si>
  <si>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</si>
  <si>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</si>
  <si>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</si>
  <si>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</si>
  <si>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</si>
  <si>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</si>
  <si>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</si>
  <si>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</si>
  <si>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</si>
  <si>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</si>
  <si>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</si>
  <si>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</si>
  <si>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</si>
  <si>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</si>
  <si>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</si>
  <si>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</si>
  <si>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</si>
  <si>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</si>
  <si>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</si>
  <si>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</si>
  <si>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</si>
  <si>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</si>
  <si>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</si>
  <si>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</si>
  <si>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</si>
  <si>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</si>
  <si>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</si>
  <si>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</si>
  <si>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</si>
  <si>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</si>
  <si>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</si>
  <si>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</si>
  <si>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</si>
  <si>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</si>
  <si>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</si>
  <si>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</si>
  <si>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</si>
  <si>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</si>
  <si>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</si>
  <si>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</si>
  <si>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</si>
  <si>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</si>
  <si>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</si>
  <si>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</si>
  <si>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</si>
  <si>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</si>
  <si>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</si>
  <si>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</si>
  <si>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</si>
  <si>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</si>
  <si>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</si>
  <si>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</si>
  <si>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</si>
  <si>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</si>
  <si>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</si>
  <si>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</si>
  <si>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</si>
  <si>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</si>
  <si>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</si>
  <si>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</si>
  <si>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</si>
  <si>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</si>
  <si>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</si>
  <si>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</si>
  <si>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</si>
  <si>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</si>
  <si>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</si>
  <si>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</si>
  <si>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</si>
  <si>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</si>
  <si>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</si>
  <si>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</si>
  <si>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</si>
  <si>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</si>
  <si>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</si>
  <si>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</si>
  <si>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</si>
  <si>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</si>
  <si>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</si>
  <si>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</si>
  <si>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</si>
  <si>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</si>
  <si>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</si>
  <si>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</si>
  <si>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</si>
  <si>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</si>
  <si>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</si>
  <si>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</si>
  <si>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</si>
  <si>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</si>
  <si>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</si>
  <si>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</si>
  <si>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</si>
  <si>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</si>
  <si>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</si>
  <si>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</si>
  <si>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</si>
  <si>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</si>
  <si>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</si>
  <si>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</si>
  <si>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</si>
  <si>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</si>
  <si>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</si>
  <si>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</si>
  <si>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</si>
  <si>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</si>
  <si>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</si>
  <si>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</si>
  <si>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</si>
  <si>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</si>
  <si>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</si>
  <si>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</si>
  <si>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</si>
  <si>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</si>
  <si>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</si>
  <si>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</si>
  <si>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</si>
  <si>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</si>
  <si>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</si>
  <si>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</si>
  <si>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</si>
  <si>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</si>
  <si>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</si>
  <si>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</si>
  <si>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</si>
  <si>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</si>
  <si>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</si>
  <si>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</si>
  <si>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</si>
  <si>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</si>
  <si>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</si>
  <si>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</si>
  <si>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</si>
  <si>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</si>
  <si>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</si>
  <si>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</si>
  <si>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</si>
  <si>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</si>
  <si>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</si>
  <si>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</si>
  <si>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</si>
  <si>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</si>
  <si>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</si>
  <si>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</si>
  <si>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</si>
  <si>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</si>
  <si>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</si>
  <si>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</si>
  <si>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</si>
  <si>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</si>
  <si>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</si>
  <si>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</si>
  <si>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</si>
  <si>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</si>
  <si>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</si>
  <si>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</si>
  <si>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</si>
  <si>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</si>
  <si>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</si>
  <si>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</si>
  <si>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</si>
  <si>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</si>
  <si>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</si>
  <si>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</si>
  <si>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</si>
  <si>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</si>
  <si>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</si>
  <si>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</si>
  <si>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</si>
  <si>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</si>
  <si>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</si>
  <si>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</si>
  <si>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</si>
  <si>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</si>
  <si>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</si>
  <si>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</si>
  <si>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</si>
  <si>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</si>
  <si>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</si>
  <si>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</si>
  <si>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</si>
  <si>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</si>
  <si>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</si>
  <si>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</si>
  <si>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</si>
  <si>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</si>
  <si>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</si>
  <si>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</si>
  <si>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</si>
  <si>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</si>
  <si>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</si>
  <si>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</si>
  <si>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</si>
  <si>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</si>
  <si>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</si>
  <si>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</si>
  <si>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</si>
  <si>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</si>
  <si>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</si>
  <si>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</si>
  <si>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</si>
  <si>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</si>
  <si>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</si>
  <si>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</si>
  <si>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</si>
  <si>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</si>
  <si>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</si>
  <si>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</si>
  <si>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</si>
  <si>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</si>
  <si>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</si>
  <si>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</si>
  <si>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</si>
  <si>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</si>
  <si>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</si>
  <si>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</si>
  <si>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</si>
  <si>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</si>
  <si>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</si>
  <si>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</si>
  <si>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</si>
  <si>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</si>
  <si>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</si>
  <si>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</si>
  <si>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</si>
  <si>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</si>
  <si>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</si>
  <si>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</si>
  <si>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</si>
  <si>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</si>
  <si>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</si>
  <si>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</si>
  <si>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</si>
  <si>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</si>
  <si>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</si>
  <si>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</si>
  <si>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</si>
  <si>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</si>
  <si>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</si>
  <si>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</si>
  <si>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</si>
  <si>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</si>
  <si>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</si>
  <si>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</si>
  <si>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</si>
  <si>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</si>
  <si>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</si>
  <si>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</si>
  <si>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</si>
  <si>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</si>
  <si>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</si>
  <si>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</si>
  <si>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</si>
  <si>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</si>
  <si>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</si>
  <si>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</si>
  <si>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</si>
  <si>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</si>
  <si>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</si>
  <si>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</si>
  <si>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</si>
  <si>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</si>
  <si>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</si>
  <si>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</si>
  <si>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</si>
  <si>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</si>
  <si>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</si>
  <si>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</si>
  <si>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</si>
  <si>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</si>
  <si>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</si>
  <si>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</si>
  <si>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</si>
  <si>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</si>
  <si>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</si>
  <si>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</si>
  <si>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</si>
  <si>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</si>
  <si>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</si>
  <si>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</si>
  <si>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</si>
  <si>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</si>
  <si>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</si>
  <si>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</si>
  <si>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</si>
  <si>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</si>
  <si>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</si>
  <si>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</si>
  <si>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</si>
  <si>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</si>
  <si>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</si>
  <si>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</si>
  <si>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</si>
  <si>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</si>
  <si>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</si>
  <si>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</si>
  <si>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</si>
  <si>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</si>
  <si>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</si>
  <si>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</si>
  <si>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</si>
  <si>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</si>
  <si>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</si>
  <si>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</si>
  <si>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</si>
  <si>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</si>
  <si>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</si>
  <si>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</si>
  <si>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</si>
  <si>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</si>
  <si>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</si>
  <si>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</si>
  <si>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</si>
  <si>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</si>
  <si>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</si>
  <si>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</si>
  <si>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</si>
  <si>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</si>
  <si>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</si>
  <si>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</si>
  <si>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</si>
  <si>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</si>
  <si>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</si>
  <si>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</si>
  <si>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</si>
  <si>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</si>
  <si>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</si>
  <si>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</si>
  <si>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</si>
  <si>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</si>
  <si>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</si>
  <si>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</si>
  <si>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</si>
  <si>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</si>
  <si>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</si>
  <si>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</si>
  <si>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</si>
  <si>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</si>
  <si>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</si>
  <si>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</si>
  <si>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</si>
  <si>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</si>
  <si>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</si>
  <si>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</si>
  <si>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</si>
  <si>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</si>
  <si>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</si>
  <si>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</si>
  <si>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</si>
  <si>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</si>
  <si>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</si>
  <si>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</si>
  <si>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</si>
  <si>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</si>
  <si>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</si>
  <si>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</si>
  <si>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</si>
  <si>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</si>
  <si>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</si>
  <si>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</si>
  <si>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</si>
  <si>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</si>
  <si>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</si>
  <si>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</si>
  <si>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</si>
  <si>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</si>
  <si>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</si>
  <si>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</si>
  <si>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</si>
  <si>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</si>
  <si>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</si>
  <si>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</si>
  <si>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</si>
  <si>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</si>
  <si>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</si>
  <si>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</si>
  <si>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</si>
  <si>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</si>
  <si>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</si>
  <si>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</si>
  <si>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</si>
  <si>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</si>
  <si>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</si>
  <si>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</si>
  <si>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</si>
  <si>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</si>
  <si>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</si>
  <si>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</si>
  <si>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</si>
  <si>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</si>
  <si>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</si>
  <si>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</si>
  <si>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</si>
  <si>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</si>
  <si>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</si>
  <si>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</si>
  <si>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</si>
  <si>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</si>
  <si>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</si>
  <si>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</si>
  <si>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</si>
  <si>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</si>
  <si>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</si>
  <si>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</si>
  <si>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</si>
  <si>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</si>
  <si>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</si>
  <si>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</si>
  <si>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</si>
  <si>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</si>
  <si>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</si>
  <si>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</si>
  <si>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</si>
  <si>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</si>
  <si>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</si>
  <si>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</si>
  <si>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</si>
  <si>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</si>
  <si>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</si>
  <si>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</si>
  <si>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</si>
  <si>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</si>
  <si>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</si>
  <si>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</si>
  <si>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</si>
  <si>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</si>
  <si>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</si>
  <si>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</si>
  <si>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</si>
  <si>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</si>
  <si>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</si>
  <si>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</si>
  <si>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</si>
  <si>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</si>
  <si>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</si>
  <si>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</si>
  <si>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</si>
  <si>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</si>
  <si>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</si>
  <si>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</si>
  <si>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</si>
  <si>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</si>
  <si>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</si>
  <si>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</si>
  <si>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</si>
  <si>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</si>
  <si>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</si>
  <si>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</si>
  <si>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</si>
  <si>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</si>
  <si>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</si>
  <si>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</si>
  <si>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</si>
  <si>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</si>
  <si>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</si>
  <si>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</si>
  <si>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</si>
  <si>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</si>
  <si>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</si>
  <si>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</si>
  <si>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</si>
  <si>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</si>
  <si>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</si>
  <si>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</si>
  <si>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</si>
  <si>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</si>
  <si>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</si>
  <si>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</si>
  <si>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</si>
  <si>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</si>
  <si>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</si>
  <si>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</si>
  <si>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</si>
  <si>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</si>
  <si>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</si>
  <si>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</si>
  <si>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</si>
  <si>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</si>
  <si>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</si>
  <si>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</si>
  <si>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</si>
  <si>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</si>
  <si>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</si>
  <si>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</si>
  <si>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</si>
  <si>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</si>
  <si>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</si>
  <si>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</si>
  <si>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</si>
  <si>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</si>
  <si>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</si>
  <si>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</si>
  <si>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</si>
  <si>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</si>
  <si>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</si>
  <si>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</si>
  <si>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</si>
  <si>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</si>
  <si>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</si>
  <si>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</si>
  <si>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</si>
  <si>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</si>
  <si>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</si>
  <si>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</si>
  <si>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</si>
  <si>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</si>
  <si>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</si>
  <si>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</si>
  <si>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</si>
  <si>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</si>
  <si>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</si>
  <si>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</si>
  <si>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</si>
  <si>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</si>
  <si>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</si>
  <si>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</si>
  <si>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</si>
  <si>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</si>
  <si>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</si>
  <si>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</si>
  <si>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</si>
  <si>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</si>
  <si>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</si>
  <si>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</si>
  <si>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</si>
  <si>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</si>
  <si>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</si>
  <si>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</si>
  <si>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</si>
  <si>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</si>
  <si>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</si>
  <si>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</si>
  <si>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</si>
  <si>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</si>
  <si>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</si>
  <si>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</si>
  <si>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</si>
  <si>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</si>
  <si>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</si>
  <si>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</si>
  <si>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</si>
  <si>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</si>
  <si>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</si>
  <si>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</si>
  <si>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</si>
  <si>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</si>
  <si>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</si>
  <si>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</si>
  <si>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</si>
  <si>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</si>
  <si>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</si>
  <si>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</si>
  <si>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</si>
  <si>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</si>
  <si>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</si>
  <si>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</si>
  <si>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</si>
  <si>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</si>
  <si>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</si>
  <si>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</si>
  <si>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</si>
  <si>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</si>
  <si>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</si>
  <si>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</si>
  <si>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</si>
  <si>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</si>
  <si>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</si>
  <si>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</si>
  <si>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</si>
  <si>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</si>
  <si>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</si>
  <si>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</si>
  <si>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</si>
  <si>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</si>
  <si>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</si>
  <si>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</si>
  <si>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</si>
  <si>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</si>
  <si>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</si>
  <si>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</si>
  <si>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</si>
  <si>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</si>
  <si>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</si>
  <si>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</si>
  <si>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</si>
  <si>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</si>
  <si>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</si>
  <si>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</si>
  <si>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</si>
  <si>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</si>
  <si>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</si>
  <si>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</si>
  <si>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</si>
  <si>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</si>
  <si>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</si>
  <si>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</si>
  <si>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</si>
  <si>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</si>
  <si>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</si>
  <si>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</si>
  <si>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</si>
  <si>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</si>
  <si>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</si>
  <si>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</si>
  <si>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</si>
  <si>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</si>
  <si>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</si>
  <si>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</si>
  <si>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</si>
  <si>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</si>
  <si>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</si>
  <si>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</si>
  <si>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</si>
  <si>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</si>
  <si>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</si>
  <si>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</si>
  <si>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</si>
  <si>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</si>
  <si>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</si>
  <si>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</si>
  <si>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</si>
  <si>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</si>
  <si>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</si>
  <si>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</si>
  <si>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</si>
  <si>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</si>
  <si>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</si>
  <si>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</si>
  <si>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</si>
  <si>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</si>
  <si>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</si>
  <si>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</si>
  <si>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</si>
  <si>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</si>
  <si>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</si>
  <si>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</si>
  <si>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</si>
  <si>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</si>
  <si>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</si>
  <si>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</si>
  <si>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</si>
  <si>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</si>
  <si>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</si>
  <si>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</si>
  <si>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</si>
  <si>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</si>
  <si>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</si>
  <si>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</si>
  <si>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</si>
  <si>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</si>
  <si>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</si>
  <si>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</si>
  <si>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</si>
  <si>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</si>
  <si>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</si>
  <si>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</si>
  <si>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</si>
  <si>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</si>
  <si>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</si>
  <si>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</si>
  <si>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</si>
  <si>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</si>
  <si>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</si>
  <si>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</si>
  <si>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</si>
  <si>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</si>
  <si>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</si>
  <si>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</si>
  <si>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</si>
  <si>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</si>
  <si>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</si>
  <si>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</si>
  <si>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</si>
  <si>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</si>
  <si>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</si>
  <si>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</si>
  <si>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</si>
  <si>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</si>
  <si>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</si>
  <si>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</si>
  <si>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</si>
  <si>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</si>
  <si>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</si>
  <si>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</si>
  <si>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</si>
  <si>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</si>
  <si>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</si>
  <si>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</si>
  <si>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</si>
  <si>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</si>
  <si>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</si>
  <si>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</si>
  <si>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</si>
  <si>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</si>
  <si>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</si>
  <si>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</si>
  <si>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</si>
  <si>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</si>
  <si>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</si>
  <si>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</si>
  <si>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</si>
  <si>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</si>
  <si>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</si>
  <si>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</si>
  <si>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</si>
  <si>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</si>
  <si>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</si>
  <si>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</si>
  <si>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</si>
  <si>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</si>
  <si>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</si>
  <si>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</si>
  <si>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</si>
  <si>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</si>
  <si>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</si>
  <si>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</si>
  <si>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</si>
  <si>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</si>
  <si>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</si>
  <si>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</si>
  <si>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</si>
  <si>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</si>
  <si>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</si>
  <si>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</si>
  <si>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</si>
  <si>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</si>
  <si>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</si>
  <si>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</si>
  <si>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</si>
  <si>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</si>
  <si>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</si>
  <si>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</si>
  <si>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</si>
  <si>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</si>
  <si>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</si>
  <si>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</si>
  <si>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</si>
  <si>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</si>
  <si>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</si>
  <si>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</si>
  <si>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</si>
  <si>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</si>
  <si>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</si>
  <si>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</si>
  <si>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</si>
  <si>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</si>
  <si>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</si>
  <si>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</si>
  <si>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</si>
  <si>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</si>
  <si>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</si>
  <si>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</si>
  <si>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</si>
  <si>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</si>
  <si>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</si>
  <si>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</si>
  <si>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</si>
  <si>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</si>
  <si>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</si>
  <si>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</si>
  <si>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</si>
  <si>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</si>
  <si>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</si>
  <si>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</si>
  <si>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</si>
  <si>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</si>
  <si>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</si>
  <si>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</si>
  <si>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</si>
  <si>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</si>
  <si>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</si>
  <si>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</si>
  <si>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</si>
  <si>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</si>
  <si>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</si>
  <si>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</si>
  <si>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</si>
  <si>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</si>
  <si>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</si>
  <si>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</si>
  <si>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</si>
  <si>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</si>
  <si>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</si>
  <si>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</si>
  <si>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</si>
  <si>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</si>
  <si>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</si>
  <si>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</si>
  <si>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</si>
  <si>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</si>
  <si>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</si>
  <si>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</si>
  <si>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</si>
  <si>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</si>
  <si>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</si>
  <si>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</si>
  <si>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</si>
  <si>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</si>
  <si>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</si>
  <si>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</si>
  <si>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</si>
  <si>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</si>
  <si>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</si>
  <si>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</si>
  <si>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</si>
  <si>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</si>
  <si>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</si>
  <si>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</si>
  <si>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</si>
  <si>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</si>
  <si>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</si>
  <si>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</si>
  <si>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</si>
  <si>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</si>
  <si>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</si>
  <si>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</si>
  <si>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</si>
  <si>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</si>
  <si>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</si>
  <si>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</si>
  <si>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</si>
  <si>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</si>
  <si>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</si>
  <si>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</si>
  <si>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</si>
  <si>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</si>
  <si>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</si>
  <si>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</si>
  <si>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</si>
  <si>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</si>
  <si>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</si>
  <si>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</si>
  <si>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</si>
  <si>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</si>
  <si>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</si>
  <si>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</si>
  <si>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</si>
  <si>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</si>
  <si>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</si>
  <si>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</si>
  <si>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</si>
  <si>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</si>
  <si>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</si>
  <si>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</si>
  <si>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</si>
  <si>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</si>
  <si>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</si>
  <si>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</si>
  <si>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</si>
  <si>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</si>
  <si>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</si>
  <si>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</si>
  <si>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</si>
  <si>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</si>
  <si>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</si>
  <si>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</si>
  <si>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</si>
  <si>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</si>
  <si>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</si>
  <si>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</si>
  <si>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</si>
  <si>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</si>
  <si>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</si>
  <si>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</si>
  <si>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</si>
  <si>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</si>
  <si>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</si>
  <si>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</si>
  <si>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</si>
  <si>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</si>
  <si>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</si>
  <si>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</si>
  <si>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</si>
  <si>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</si>
  <si>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</si>
  <si>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</si>
  <si>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</si>
  <si>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</si>
  <si>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</si>
  <si>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</si>
  <si>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</si>
  <si>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</si>
  <si>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</si>
  <si>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</si>
  <si>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</si>
  <si>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</si>
  <si>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</si>
  <si>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</si>
  <si>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</si>
  <si>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</si>
  <si>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</si>
  <si>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</si>
  <si>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</si>
  <si>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</si>
  <si>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</si>
  <si>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</si>
  <si>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</si>
  <si>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</si>
  <si>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</si>
  <si>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</si>
  <si>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</si>
  <si>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</si>
  <si>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</si>
  <si>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</si>
  <si>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</si>
  <si>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</si>
  <si>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</si>
  <si>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</si>
  <si>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</si>
  <si>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</si>
  <si>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</si>
  <si>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</si>
  <si>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</si>
  <si>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</si>
  <si>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</si>
  <si>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</si>
  <si>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</si>
  <si>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</si>
  <si>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</si>
  <si>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</si>
  <si>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</si>
  <si>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</si>
  <si>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</si>
  <si>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</si>
  <si>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</si>
  <si>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</si>
  <si>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</si>
  <si>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</si>
  <si>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</si>
  <si>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</si>
  <si>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</si>
  <si>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</si>
  <si>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</si>
  <si>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</si>
  <si>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</si>
  <si>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</si>
  <si>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</si>
  <si>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</si>
  <si>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</si>
  <si>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</si>
  <si>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</si>
  <si>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</si>
  <si>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</si>
  <si>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</si>
  <si>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</si>
  <si>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</si>
  <si>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</si>
  <si>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</si>
  <si>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</si>
  <si>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</si>
  <si>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</si>
  <si>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</si>
  <si>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</si>
  <si>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</si>
  <si>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</si>
  <si>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</si>
  <si>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</si>
  <si>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</si>
  <si>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</si>
  <si>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</si>
  <si>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</si>
  <si>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</si>
  <si>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</si>
  <si>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</si>
  <si>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</si>
  <si>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</si>
  <si>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</si>
  <si>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</si>
  <si>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</si>
  <si>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</si>
  <si>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</si>
  <si>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</si>
  <si>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</si>
  <si>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</si>
  <si>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</si>
  <si>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</si>
  <si>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</si>
  <si>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</si>
  <si>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</si>
  <si>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</si>
  <si>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</si>
  <si>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</si>
  <si>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</si>
  <si>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</si>
  <si>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</si>
  <si>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</si>
  <si>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</si>
  <si>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</si>
  <si>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</si>
  <si>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</si>
  <si>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</si>
  <si>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</si>
  <si>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</si>
  <si>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</si>
  <si>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</si>
  <si>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</si>
  <si>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</si>
  <si>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</si>
  <si>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</si>
  <si>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</si>
  <si>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</si>
  <si>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</si>
  <si>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</si>
  <si>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</si>
  <si>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</si>
  <si>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</si>
  <si>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</si>
  <si>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</si>
  <si>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</si>
  <si>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</si>
  <si>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</si>
  <si>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</si>
  <si>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</si>
  <si>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</si>
  <si>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</si>
  <si>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</si>
  <si>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</si>
  <si>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</si>
  <si>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</si>
  <si>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</si>
  <si>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</si>
  <si>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</si>
  <si>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</si>
  <si>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</si>
  <si>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</si>
  <si>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</si>
  <si>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</si>
  <si>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</si>
  <si>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</si>
  <si>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</si>
  <si>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</si>
  <si>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</si>
  <si>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</si>
  <si>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</si>
  <si>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</si>
  <si>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</si>
  <si>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</si>
  <si>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</si>
  <si>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</si>
  <si>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</si>
  <si>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</si>
  <si>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</si>
  <si>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</si>
  <si>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</si>
  <si>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</si>
  <si>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</si>
  <si>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</si>
  <si>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</si>
  <si>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</si>
  <si>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</si>
  <si>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</si>
  <si>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</si>
  <si>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</si>
  <si>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</si>
  <si>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</si>
  <si>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</si>
  <si>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</si>
  <si>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</si>
  <si>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</si>
  <si>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</si>
  <si>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</si>
  <si>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</si>
  <si>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</si>
  <si>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</si>
  <si>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</si>
  <si>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</si>
  <si>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</si>
  <si>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</si>
  <si>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</si>
  <si>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</si>
  <si>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</si>
  <si>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</si>
  <si>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</si>
  <si>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</si>
  <si>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</si>
  <si>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</si>
  <si>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</si>
  <si>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</si>
  <si>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</si>
  <si>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</si>
  <si>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</si>
  <si>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</si>
  <si>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</si>
  <si>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</si>
  <si>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</si>
  <si>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</si>
  <si>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</si>
  <si>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</si>
  <si>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</si>
  <si>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</si>
  <si>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</si>
  <si>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</si>
  <si>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</si>
  <si>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</si>
  <si>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</si>
  <si>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</si>
  <si>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</si>
  <si>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</si>
  <si>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</si>
  <si>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</si>
  <si>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</si>
  <si>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</si>
  <si>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</si>
  <si>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</si>
  <si>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</si>
  <si>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</si>
  <si>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</si>
  <si>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</si>
  <si>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</si>
  <si>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</si>
  <si>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</si>
  <si>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</si>
  <si>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</si>
  <si>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</si>
  <si>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</si>
  <si>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</si>
  <si>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</si>
  <si>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</si>
  <si>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</si>
  <si>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</si>
  <si>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</si>
  <si>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</si>
  <si>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</si>
  <si>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</si>
  <si>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</si>
  <si>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</si>
  <si>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</si>
  <si>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</si>
  <si>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</si>
  <si>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</si>
  <si>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</si>
  <si>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</si>
  <si>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</si>
  <si>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</si>
  <si>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</si>
  <si>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</si>
  <si>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</si>
  <si>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</si>
  <si>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</si>
  <si>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</si>
  <si>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</si>
  <si>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</si>
  <si>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</si>
  <si>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</si>
  <si>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</si>
  <si>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</si>
  <si>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</si>
  <si>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</si>
  <si>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</si>
  <si>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</si>
  <si>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</si>
  <si>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</si>
  <si>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</si>
  <si>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</si>
  <si>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</si>
  <si>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</si>
  <si>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</si>
  <si>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</si>
  <si>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</si>
  <si>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</si>
  <si>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</si>
  <si>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</si>
  <si>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</si>
  <si>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</si>
  <si>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</si>
  <si>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</si>
  <si>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</si>
  <si>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</si>
  <si>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</si>
  <si>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</si>
  <si>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</si>
  <si>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</si>
  <si>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</si>
  <si>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</si>
  <si>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</si>
  <si>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</si>
  <si>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</si>
  <si>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</si>
  <si>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</si>
  <si>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</si>
  <si>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</si>
  <si>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</si>
  <si>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</si>
  <si>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</si>
  <si>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</si>
  <si>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</si>
  <si>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</si>
  <si>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</si>
  <si>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</si>
  <si>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</si>
  <si>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</si>
  <si>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</si>
  <si>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</si>
  <si>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</si>
  <si>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</si>
  <si>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</si>
  <si>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</si>
  <si>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</si>
  <si>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</si>
  <si>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</si>
  <si>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</si>
  <si>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</si>
  <si>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</si>
  <si>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</si>
  <si>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</si>
  <si>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</si>
  <si>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</si>
  <si>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</si>
  <si>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</si>
  <si>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</si>
  <si>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</si>
  <si>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</si>
  <si>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</si>
  <si>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</si>
  <si>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</si>
  <si>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</si>
  <si>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</si>
  <si>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</si>
  <si>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</si>
  <si>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</si>
  <si>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</si>
  <si>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</si>
  <si>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</si>
  <si>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</si>
  <si>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</si>
  <si>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</si>
  <si>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</si>
  <si>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</si>
  <si>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</si>
  <si>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</si>
  <si>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</si>
  <si>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</si>
  <si>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</si>
  <si>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</si>
  <si>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</si>
  <si>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</si>
  <si>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</si>
  <si>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</si>
  <si>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</si>
  <si>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</si>
  <si>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</si>
  <si>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</si>
  <si>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</si>
  <si>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</si>
  <si>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</si>
  <si>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</si>
  <si>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</si>
  <si>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</si>
  <si>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</si>
  <si>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</si>
  <si>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</si>
  <si>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</si>
  <si>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</si>
  <si>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</si>
  <si>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</si>
  <si>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</si>
  <si>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</si>
  <si>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</si>
  <si>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</si>
  <si>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</si>
  <si>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</si>
  <si>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</si>
  <si>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</si>
  <si>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</si>
  <si>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</si>
  <si>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</si>
  <si>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</si>
  <si>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</si>
  <si>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</si>
  <si>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</si>
  <si>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</si>
  <si>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</si>
  <si>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</si>
  <si>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</si>
  <si>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</si>
  <si>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</si>
  <si>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</si>
  <si>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</si>
  <si>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</si>
  <si>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</si>
  <si>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</si>
  <si>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</si>
  <si>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</si>
  <si>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</si>
  <si>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</si>
  <si>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</si>
  <si>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</si>
  <si>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</si>
  <si>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</si>
  <si>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</si>
  <si>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</si>
  <si>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</si>
  <si>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</si>
  <si>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</si>
  <si>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</si>
  <si>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</si>
  <si>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</si>
  <si>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</si>
  <si>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</si>
  <si>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</si>
  <si>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</si>
  <si>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</si>
  <si>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</si>
  <si>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</si>
  <si>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</si>
  <si>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</si>
  <si>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</si>
  <si>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</si>
  <si>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</si>
  <si>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</si>
  <si>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</si>
  <si>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</si>
  <si>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</si>
  <si>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</si>
  <si>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</si>
  <si>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</si>
  <si>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</si>
  <si>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</si>
  <si>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</si>
  <si>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</si>
  <si>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</si>
  <si>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</si>
  <si>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</si>
  <si>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</si>
  <si>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</si>
  <si>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</si>
  <si>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</si>
  <si>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</si>
  <si>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</si>
  <si>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</si>
  <si>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</si>
  <si>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</si>
  <si>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</si>
  <si>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</si>
  <si>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</si>
  <si>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</si>
  <si>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</si>
  <si>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</si>
  <si>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</si>
  <si>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</si>
  <si>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</si>
  <si>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</si>
  <si>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</si>
  <si>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</si>
  <si>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</si>
  <si>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</si>
  <si>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</si>
  <si>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</si>
  <si>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</si>
  <si>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</si>
  <si>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</si>
  <si>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</si>
  <si>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</si>
  <si>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</si>
  <si>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</si>
  <si>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</si>
  <si>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</si>
  <si>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</si>
  <si>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</si>
  <si>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</si>
  <si>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</si>
  <si>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</si>
  <si>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</si>
  <si>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</si>
  <si>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</si>
  <si>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</si>
  <si>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</si>
  <si>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</si>
  <si>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</si>
  <si>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</si>
  <si>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</si>
  <si>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</si>
  <si>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</si>
  <si>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</si>
  <si>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</si>
  <si>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</si>
  <si>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</si>
  <si>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</si>
  <si>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</si>
  <si>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</si>
  <si>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</si>
  <si>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</si>
  <si>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</si>
  <si>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</si>
  <si>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</si>
  <si>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</si>
  <si>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</si>
  <si>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</si>
  <si>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</si>
  <si>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</si>
  <si>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</si>
  <si>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</si>
  <si>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</si>
  <si>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</si>
  <si>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</si>
  <si>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</si>
  <si>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</si>
  <si>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</si>
  <si>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</si>
  <si>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</si>
  <si>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</si>
  <si>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</si>
  <si>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</si>
  <si>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</si>
  <si>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</si>
  <si>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</si>
  <si>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</si>
  <si>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</si>
  <si>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</si>
  <si>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</si>
  <si>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</si>
  <si>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</si>
  <si>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</si>
  <si>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</si>
  <si>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</si>
  <si>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</si>
  <si>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</si>
  <si>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</si>
  <si>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</si>
  <si>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</si>
  <si>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</si>
  <si>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</si>
  <si>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</si>
  <si>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</si>
  <si>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</si>
  <si>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</si>
  <si>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</si>
  <si>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</si>
  <si>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</si>
  <si>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</si>
  <si>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</si>
  <si>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</si>
  <si>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</si>
  <si>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</si>
  <si>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</si>
  <si>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</si>
  <si>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</si>
  <si>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</si>
  <si>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</si>
  <si>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</si>
  <si>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</si>
  <si>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</si>
  <si>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</si>
  <si>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</si>
  <si>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</si>
  <si>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</si>
  <si>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</si>
  <si>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</si>
  <si>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</si>
  <si>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</si>
  <si>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</si>
  <si>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</si>
  <si>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</si>
  <si>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</si>
  <si>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</si>
  <si>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</si>
  <si>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</si>
  <si>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</si>
  <si>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</si>
  <si>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</si>
  <si>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</si>
  <si>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</si>
  <si>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</si>
  <si>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</si>
  <si>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</si>
  <si>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</si>
  <si>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</si>
  <si>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</si>
  <si>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</si>
  <si>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</si>
  <si>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</si>
  <si>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</si>
  <si>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</si>
  <si>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</si>
  <si>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</si>
  <si>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</si>
  <si>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</si>
  <si>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</si>
  <si>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</si>
  <si>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</si>
  <si>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</si>
  <si>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</si>
  <si>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</si>
  <si>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</si>
  <si>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</si>
  <si>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</si>
  <si>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</si>
  <si>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</si>
  <si>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</si>
  <si>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</si>
  <si>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</si>
  <si>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</si>
  <si>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</si>
  <si>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</si>
  <si>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</si>
  <si>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</si>
  <si>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</si>
  <si>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</si>
  <si>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</si>
  <si>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</si>
  <si>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</si>
  <si>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</si>
  <si>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</si>
  <si>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</si>
  <si>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</si>
  <si>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</si>
  <si>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</si>
  <si>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</si>
  <si>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</si>
  <si>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</si>
  <si>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</si>
  <si>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</si>
  <si>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</si>
  <si>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</si>
  <si>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</si>
  <si>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</si>
  <si>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</si>
  <si>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</si>
  <si>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</si>
  <si>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</si>
  <si>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</si>
  <si>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</si>
  <si>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</si>
  <si>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</si>
  <si>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</si>
  <si>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</si>
  <si>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</si>
  <si>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</si>
  <si>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</si>
  <si>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</si>
  <si>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</si>
  <si>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</si>
  <si>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</si>
  <si>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</si>
  <si>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</si>
  <si>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</si>
  <si>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</si>
  <si>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</si>
  <si>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</si>
  <si>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</si>
  <si>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</si>
  <si>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</si>
  <si>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</si>
  <si>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</si>
  <si>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</si>
  <si>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</si>
  <si>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</si>
  <si>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</si>
  <si>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</si>
  <si>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</si>
  <si>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</si>
  <si>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</si>
  <si>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</si>
  <si>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</si>
  <si>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</si>
  <si>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</si>
  <si>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</si>
  <si>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</si>
  <si>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</si>
  <si>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</si>
  <si>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</si>
  <si>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</si>
  <si>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</si>
  <si>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</si>
  <si>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</si>
  <si>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</si>
  <si>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</si>
  <si>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</si>
  <si>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</si>
  <si>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</si>
  <si>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</si>
  <si>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</si>
  <si>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</si>
  <si>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</si>
  <si>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</si>
  <si>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</si>
  <si>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</si>
  <si>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</si>
  <si>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</si>
  <si>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</si>
  <si>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</si>
  <si>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</si>
  <si>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</si>
  <si>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</si>
  <si>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</si>
  <si>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</si>
  <si>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</si>
  <si>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</si>
  <si>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</si>
  <si>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</si>
  <si>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</si>
  <si>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</si>
  <si>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</si>
  <si>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</si>
  <si>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</si>
  <si>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</si>
  <si>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</si>
  <si>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</si>
  <si>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</si>
  <si>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</si>
  <si>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</si>
  <si>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</si>
  <si>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</si>
  <si>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</si>
  <si>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</si>
  <si>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</si>
  <si>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</si>
  <si>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</si>
  <si>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</si>
  <si>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</si>
  <si>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</si>
  <si>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</si>
  <si>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</si>
  <si>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</si>
  <si>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</si>
  <si>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</si>
  <si>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</si>
  <si>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</si>
  <si>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</si>
  <si>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</si>
  <si>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</si>
  <si>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</si>
  <si>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</si>
  <si>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</si>
  <si>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</si>
  <si>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</si>
  <si>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</si>
  <si>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</si>
  <si>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</si>
  <si>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</si>
  <si>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</si>
  <si>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</si>
  <si>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</si>
  <si>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</si>
  <si>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</si>
  <si>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</si>
  <si>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</si>
  <si>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</si>
  <si>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</si>
  <si>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</si>
  <si>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</si>
  <si>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</si>
  <si>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</si>
  <si>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</si>
  <si>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</si>
  <si>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</si>
  <si>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</si>
  <si>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</si>
  <si>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</si>
  <si>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</si>
  <si>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</si>
  <si>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</si>
  <si>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</si>
  <si>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</si>
  <si>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</si>
  <si>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</si>
  <si>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</si>
  <si>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</si>
  <si>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</si>
  <si>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</si>
  <si>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</si>
  <si>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</si>
  <si>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</si>
  <si>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</si>
  <si>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</si>
  <si>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</si>
  <si>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</si>
  <si>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</si>
  <si>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</si>
  <si>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</si>
  <si>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</si>
  <si>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</si>
  <si>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</si>
  <si>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</si>
  <si>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</si>
  <si>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</si>
  <si>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</si>
  <si>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</si>
  <si>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</si>
  <si>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</si>
  <si>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</si>
  <si>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</si>
  <si>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</si>
  <si>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</si>
  <si>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</si>
  <si>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</si>
  <si>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</si>
  <si>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</si>
  <si>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</si>
  <si>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</si>
  <si>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</si>
  <si>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</si>
  <si>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</si>
  <si>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</si>
  <si>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</si>
  <si>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</si>
  <si>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</si>
  <si>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</si>
  <si>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</si>
  <si>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</si>
  <si>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</si>
  <si>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</si>
  <si>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</si>
  <si>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</si>
  <si>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</si>
  <si>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</si>
  <si>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</si>
  <si>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</si>
  <si>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</si>
  <si>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</si>
  <si>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</si>
  <si>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</si>
  <si>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</si>
  <si>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</si>
  <si>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</si>
  <si>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</si>
  <si>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</si>
  <si>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</si>
  <si>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</si>
  <si>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</si>
  <si>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</si>
  <si>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</si>
  <si>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</si>
  <si>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</si>
  <si>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</si>
  <si>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</si>
  <si>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</si>
  <si>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</si>
  <si>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</si>
  <si>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</si>
  <si>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</si>
  <si>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</si>
  <si>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</si>
  <si>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</si>
  <si>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</si>
  <si>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</si>
  <si>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</si>
  <si>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</si>
  <si>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</si>
  <si>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</si>
  <si>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</si>
  <si>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</si>
  <si>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</si>
  <si>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</si>
  <si>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</si>
  <si>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</si>
  <si>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</si>
  <si>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</si>
  <si>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</si>
  <si>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</si>
  <si>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</si>
  <si>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</si>
  <si>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</si>
  <si>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</si>
  <si>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</si>
  <si>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</si>
  <si>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</si>
  <si>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</si>
  <si>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</si>
  <si>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</si>
  <si>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</si>
  <si>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</si>
  <si>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</si>
  <si>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</si>
  <si>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</si>
  <si>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</si>
  <si>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</si>
  <si>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</si>
  <si>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</si>
  <si>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</si>
  <si>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</si>
  <si>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</si>
  <si>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</si>
  <si>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</si>
  <si>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</si>
  <si>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</si>
  <si>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</si>
  <si>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</si>
  <si>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</si>
  <si>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</si>
  <si>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</si>
  <si>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</si>
  <si>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</si>
  <si>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</si>
  <si>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</si>
  <si>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</si>
  <si>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</si>
  <si>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</si>
  <si>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</si>
  <si>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</si>
  <si>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</si>
  <si>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</si>
  <si>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</si>
  <si>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</si>
  <si>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</si>
  <si>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</si>
  <si>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</si>
  <si>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</si>
  <si>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</si>
  <si>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</si>
  <si>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</si>
  <si>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</si>
  <si>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</si>
  <si>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</si>
  <si>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</si>
  <si>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</si>
  <si>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</si>
  <si>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</si>
  <si>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</si>
  <si>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</si>
  <si>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</si>
  <si>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</si>
  <si>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</si>
  <si>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</si>
  <si>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</si>
  <si>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</si>
  <si>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</si>
  <si>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</si>
  <si>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</si>
  <si>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</si>
  <si>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</si>
  <si>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</si>
  <si>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</si>
  <si>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</si>
  <si>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</si>
  <si>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</si>
  <si>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</si>
  <si>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</si>
  <si>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</si>
  <si>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</si>
  <si>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</si>
  <si>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</si>
  <si>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</si>
  <si>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</si>
  <si>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</si>
  <si>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</si>
  <si>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</si>
  <si>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</si>
  <si>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</si>
  <si>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</si>
  <si>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</si>
  <si>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</si>
  <si>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</si>
  <si>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</si>
  <si>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</si>
  <si>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</si>
  <si>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</si>
  <si>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</si>
  <si>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</si>
  <si>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</si>
  <si>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</si>
  <si>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</si>
  <si>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</si>
  <si>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</si>
  <si>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</si>
  <si>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</si>
  <si>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</si>
  <si>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</si>
  <si>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</si>
  <si>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</si>
  <si>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</si>
  <si>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</si>
  <si>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</si>
  <si>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</si>
  <si>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</si>
  <si>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</si>
  <si>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</si>
  <si>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</si>
  <si>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</si>
  <si>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</si>
  <si>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</si>
  <si>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</si>
  <si>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</si>
  <si>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</si>
  <si>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</si>
  <si>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</si>
  <si>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</si>
  <si>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</si>
  <si>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</si>
  <si>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</si>
  <si>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</si>
  <si>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</si>
  <si>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</si>
  <si>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</si>
  <si>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</si>
  <si>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</si>
  <si>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</si>
  <si>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</si>
  <si>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</si>
  <si>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</si>
  <si>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</si>
  <si>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</si>
  <si>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</si>
  <si>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</si>
  <si>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</si>
  <si>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</si>
  <si>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</si>
  <si>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</si>
  <si>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</si>
  <si>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</si>
  <si>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</si>
  <si>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</si>
  <si>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</si>
  <si>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</si>
  <si>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</si>
  <si>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</si>
  <si>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</si>
  <si>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</si>
  <si>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</si>
  <si>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</si>
  <si>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</si>
  <si>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</si>
  <si>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</si>
  <si>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</si>
  <si>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</si>
  <si>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</si>
  <si>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</si>
  <si>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</si>
  <si>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</si>
  <si>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</si>
  <si>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</si>
  <si>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</si>
  <si>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</si>
  <si>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</si>
  <si>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</si>
  <si>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</si>
  <si>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</si>
  <si>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</si>
  <si>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</si>
  <si>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</si>
  <si>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</si>
  <si>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</si>
  <si>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</si>
  <si>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</si>
  <si>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</si>
  <si>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</si>
  <si>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</si>
  <si>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</si>
  <si>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</si>
  <si>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</si>
  <si>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</si>
  <si>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</si>
  <si>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</si>
  <si>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</si>
  <si>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</si>
  <si>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</si>
  <si>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</si>
  <si>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</si>
  <si>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</si>
  <si>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</si>
  <si>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</si>
  <si>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</si>
  <si>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</si>
  <si>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</si>
  <si>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</si>
  <si>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</si>
  <si>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</si>
  <si>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</si>
  <si>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</si>
  <si>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</si>
  <si>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</si>
  <si>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</si>
  <si>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</si>
  <si>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</si>
  <si>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</si>
  <si>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</si>
  <si>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</si>
  <si>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</si>
  <si>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</si>
  <si>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</si>
  <si>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</si>
  <si>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</si>
  <si>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</si>
  <si>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</si>
  <si>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</si>
  <si>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</si>
  <si>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</si>
  <si>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</si>
  <si>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</si>
  <si>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</si>
  <si>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</si>
  <si>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</si>
  <si>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</si>
  <si>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</si>
  <si>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</si>
  <si>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</si>
  <si>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</si>
  <si>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</si>
  <si>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</si>
  <si>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</si>
  <si>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</si>
  <si>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</si>
  <si>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</si>
  <si>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</si>
  <si>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</si>
  <si>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</si>
  <si>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</si>
  <si>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</si>
  <si>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</si>
  <si>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</si>
  <si>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</si>
  <si>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</si>
  <si>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</si>
  <si>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</si>
  <si>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</si>
  <si>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</si>
  <si>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</si>
  <si>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</si>
  <si>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</si>
  <si>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</si>
  <si>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</si>
  <si>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</si>
  <si>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</si>
  <si>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</si>
  <si>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</si>
  <si>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</si>
  <si>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</si>
  <si>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</si>
  <si>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</si>
  <si>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</si>
  <si>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</si>
  <si>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</si>
  <si>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</si>
  <si>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</si>
  <si>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</si>
  <si>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</si>
  <si>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</si>
  <si>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</si>
  <si>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</si>
  <si>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</si>
  <si>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</si>
  <si>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</si>
  <si>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</si>
  <si>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</si>
  <si>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</si>
  <si>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</si>
  <si>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</si>
  <si>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</si>
  <si>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</si>
  <si>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</si>
  <si>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</si>
  <si>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</si>
  <si>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</si>
  <si>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</si>
  <si>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</si>
  <si>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</si>
  <si>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</si>
  <si>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</si>
  <si>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</si>
  <si>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</si>
  <si>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</si>
  <si>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</si>
  <si>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</si>
  <si>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</si>
  <si>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</si>
  <si>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</si>
  <si>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</si>
  <si>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</si>
  <si>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</si>
  <si>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</si>
  <si>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</si>
  <si>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</si>
  <si>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</si>
  <si>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</si>
  <si>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</si>
  <si>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</si>
  <si>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</si>
  <si>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</si>
  <si>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</si>
  <si>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</si>
  <si>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</si>
  <si>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</si>
  <si>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</si>
  <si>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</si>
  <si>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</si>
  <si>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</si>
  <si>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</si>
  <si>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</si>
  <si>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</si>
  <si>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</si>
  <si>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</si>
  <si>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</si>
  <si>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</si>
  <si>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</si>
  <si>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</si>
  <si>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</si>
  <si>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</si>
  <si>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</si>
  <si>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</si>
  <si>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</si>
  <si>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</si>
  <si>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</si>
  <si>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</si>
  <si>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</si>
  <si>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</si>
  <si>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</si>
  <si>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</si>
  <si>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</si>
  <si>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</si>
  <si>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</si>
  <si>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</si>
  <si>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</si>
  <si>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</si>
  <si>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</si>
  <si>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</si>
  <si>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</si>
  <si>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</si>
  <si>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</si>
  <si>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</si>
  <si>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</si>
  <si>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</si>
  <si>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</si>
  <si>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</si>
  <si>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</si>
  <si>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</si>
  <si>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</si>
  <si>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</si>
  <si>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</si>
  <si>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</si>
  <si>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</si>
  <si>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</si>
  <si>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</si>
  <si>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</si>
  <si>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</si>
  <si>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</si>
  <si>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</si>
  <si>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</si>
  <si>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</si>
  <si>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</si>
  <si>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</si>
  <si>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</si>
  <si>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</si>
  <si>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</si>
  <si>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</si>
  <si>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</si>
  <si>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</si>
  <si>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</si>
  <si>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</si>
  <si>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</si>
  <si>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</si>
  <si>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</si>
  <si>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</si>
  <si>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</si>
  <si>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</si>
  <si>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</si>
  <si>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</si>
  <si>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</si>
  <si>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</si>
  <si>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</si>
  <si>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</si>
  <si>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</si>
  <si>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</si>
  <si>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</si>
  <si>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</si>
  <si>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</si>
  <si>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</si>
  <si>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</si>
  <si>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</si>
  <si>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</si>
  <si>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</si>
  <si>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</si>
  <si>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</si>
  <si>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</si>
  <si>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</si>
  <si>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</si>
  <si>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</si>
  <si>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</si>
  <si>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</si>
  <si>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</si>
  <si>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</si>
  <si>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</si>
  <si>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</si>
  <si>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</si>
  <si>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</si>
  <si>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</si>
  <si>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</si>
  <si>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</si>
  <si>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</si>
  <si>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</si>
  <si>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</si>
  <si>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</si>
  <si>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</si>
  <si>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</si>
  <si>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</si>
  <si>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</si>
  <si>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</si>
  <si>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</si>
  <si>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</si>
  <si>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</si>
  <si>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</si>
  <si>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</si>
  <si>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</si>
  <si>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</si>
  <si>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</si>
  <si>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</si>
  <si>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</si>
  <si>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</si>
  <si>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</si>
  <si>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</si>
  <si>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</si>
  <si>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</si>
  <si>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</si>
  <si>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</si>
  <si>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</si>
  <si>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</si>
  <si>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</si>
  <si>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</si>
  <si>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</si>
  <si>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</si>
  <si>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</si>
  <si>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</si>
  <si>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</si>
  <si>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</si>
  <si>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</si>
  <si>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</si>
  <si>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</si>
  <si>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</si>
  <si>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</si>
  <si>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</si>
  <si>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</si>
  <si>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</si>
  <si>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</si>
  <si>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</si>
  <si>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</si>
  <si>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</si>
  <si>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</si>
  <si>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</si>
  <si>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</si>
  <si>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</si>
  <si>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</si>
  <si>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</si>
  <si>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</si>
  <si>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</si>
  <si>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</si>
  <si>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</si>
  <si>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</si>
  <si>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</si>
  <si>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</si>
  <si>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</si>
  <si>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</si>
  <si>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</si>
  <si>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</si>
  <si>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</si>
  <si>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</si>
  <si>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</si>
  <si>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</si>
  <si>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</si>
  <si>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</si>
  <si>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</si>
  <si>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</si>
  <si>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</si>
  <si>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</si>
  <si>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</si>
  <si>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</si>
  <si>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</si>
  <si>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</si>
  <si>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</si>
  <si>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</si>
  <si>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</si>
  <si>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</si>
  <si>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</si>
  <si>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</si>
  <si>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</si>
  <si>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</si>
  <si>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</si>
  <si>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</si>
  <si>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</si>
  <si>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</si>
  <si>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</si>
  <si>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</si>
  <si>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</si>
  <si>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</si>
  <si>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</si>
  <si>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</si>
  <si>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</si>
  <si>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</si>
  <si>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</si>
  <si>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</si>
  <si>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</si>
  <si>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</si>
  <si>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</si>
  <si>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</si>
  <si>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</si>
  <si>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</si>
  <si>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</si>
  <si>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</si>
  <si>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</si>
  <si>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</si>
  <si>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</si>
  <si>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</si>
  <si>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</si>
  <si>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</si>
  <si>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</si>
  <si>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</si>
  <si>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</si>
  <si>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</si>
  <si>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</si>
  <si>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</si>
  <si>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</si>
  <si>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</si>
  <si>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</si>
  <si>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</si>
  <si>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</si>
  <si>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</si>
  <si>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</si>
  <si>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</si>
  <si>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</si>
  <si>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</si>
  <si>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</si>
  <si>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</si>
  <si>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</si>
  <si>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</si>
  <si>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</si>
  <si>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</si>
  <si>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</si>
  <si>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</si>
  <si>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</si>
  <si>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</si>
  <si>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</si>
  <si>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</si>
  <si>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</si>
  <si>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</si>
  <si>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</si>
  <si>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</si>
  <si>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</si>
  <si>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</si>
  <si>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</si>
  <si>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</si>
  <si>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</si>
  <si>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</si>
  <si>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</si>
  <si>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</si>
  <si>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</si>
  <si>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</si>
  <si>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</si>
  <si>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</si>
  <si>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</si>
  <si>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</si>
  <si>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</si>
  <si>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</si>
  <si>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</si>
  <si>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</si>
  <si>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</si>
  <si>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</si>
  <si>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</si>
  <si>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</si>
  <si>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</si>
  <si>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</si>
  <si>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</si>
  <si>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</si>
  <si>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</si>
  <si>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</si>
  <si>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</si>
  <si>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</si>
  <si>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</si>
  <si>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</si>
  <si>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</si>
  <si>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</si>
  <si>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</si>
  <si>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</si>
  <si>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</si>
  <si>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</si>
  <si>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</si>
  <si>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</si>
  <si>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</si>
  <si>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</si>
  <si>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</si>
  <si>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</si>
  <si>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</si>
  <si>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</si>
  <si>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</si>
  <si>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</si>
  <si>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</si>
  <si>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</si>
  <si>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</si>
  <si>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</si>
  <si>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</si>
  <si>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</si>
  <si>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</si>
  <si>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</si>
  <si>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</si>
  <si>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</si>
  <si>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</si>
  <si>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</si>
  <si>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</si>
  <si>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</si>
  <si>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</si>
  <si>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</si>
  <si>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</si>
  <si>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</si>
  <si>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</si>
  <si>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</si>
  <si>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</si>
  <si>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</si>
  <si>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</si>
  <si>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</si>
  <si>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</si>
  <si>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</si>
  <si>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</si>
  <si>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</si>
  <si>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</si>
  <si>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</si>
  <si>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</si>
  <si>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</si>
  <si>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</si>
  <si>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</si>
  <si>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</si>
  <si>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</si>
  <si>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</si>
  <si>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</si>
  <si>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</si>
  <si>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</si>
  <si>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</si>
  <si>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</si>
  <si>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</si>
  <si>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</si>
  <si>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</si>
  <si>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</si>
  <si>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</si>
  <si>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</si>
  <si>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</si>
  <si>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</si>
  <si>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</si>
  <si>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</si>
  <si>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</si>
  <si>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</si>
  <si>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</si>
  <si>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</si>
  <si>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</si>
  <si>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</si>
  <si>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</si>
  <si>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</si>
  <si>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</si>
  <si>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</si>
  <si>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</si>
  <si>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</si>
  <si>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</si>
  <si>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</si>
  <si>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</si>
  <si>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</si>
  <si>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</si>
  <si>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</si>
  <si>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</si>
  <si>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</si>
  <si>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</si>
  <si>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</si>
  <si>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</si>
  <si>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</si>
  <si>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</si>
  <si>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</si>
  <si>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</si>
  <si>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</si>
  <si>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</si>
  <si>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</si>
  <si>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</si>
  <si>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</si>
  <si>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</si>
  <si>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</si>
  <si>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</si>
  <si>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</si>
  <si>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</si>
  <si>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</si>
  <si>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</si>
  <si>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</si>
  <si>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</si>
  <si>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</si>
  <si>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</si>
  <si>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</si>
  <si>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</si>
  <si>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</si>
  <si>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</si>
  <si>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</si>
  <si>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</si>
  <si>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</si>
  <si>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</si>
  <si>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</si>
  <si>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</si>
  <si>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</si>
  <si>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</si>
  <si>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</si>
  <si>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</si>
  <si>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</si>
  <si>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</si>
  <si>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</si>
  <si>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</si>
  <si>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</si>
  <si>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</si>
  <si>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</si>
  <si>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</si>
  <si>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</si>
  <si>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</si>
  <si>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</si>
  <si>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</si>
  <si>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</si>
  <si>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</si>
  <si>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</si>
  <si>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</si>
  <si>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</si>
  <si>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</si>
  <si>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</si>
  <si>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</si>
  <si>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</si>
  <si>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</si>
  <si>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</si>
  <si>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</si>
  <si>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</si>
  <si>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</si>
  <si>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</si>
  <si>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</si>
  <si>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</si>
  <si>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</si>
  <si>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</si>
  <si>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</si>
  <si>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</si>
  <si>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</si>
  <si>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</si>
  <si>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</si>
  <si>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</si>
  <si>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</si>
  <si>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</si>
  <si>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</si>
  <si>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</si>
  <si>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</si>
  <si>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</si>
  <si>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</si>
  <si>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</si>
  <si>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</si>
  <si>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</si>
  <si>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</si>
  <si>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</si>
  <si>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</si>
  <si>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</si>
  <si>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</si>
  <si>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</si>
  <si>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</si>
  <si>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</si>
  <si>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</si>
  <si>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Arabica</t>
  </si>
  <si>
    <t>Excelsa</t>
  </si>
  <si>
    <t>Librica</t>
  </si>
  <si>
    <t>Robusta</t>
  </si>
  <si>
    <t>Sum of Sales</t>
  </si>
  <si>
    <t>Jan</t>
  </si>
  <si>
    <t>Feb</t>
  </si>
  <si>
    <t>Mar</t>
  </si>
  <si>
    <t>Apr</t>
  </si>
  <si>
    <t>May</t>
  </si>
  <si>
    <t>Jun</t>
  </si>
  <si>
    <t>Jul</t>
  </si>
  <si>
    <t>Aug</t>
  </si>
  <si>
    <t>Sep</t>
  </si>
  <si>
    <t>Oct</t>
  </si>
  <si>
    <t>Nov</t>
  </si>
  <si>
    <t>Dec</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</si>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</sst>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dd/mmm/yyyy"/>
    <numFmt numFmtId="166" formatCode="0.0\ &quot;Kg&quot;"/>
    <numFmt numFmtId="167" formatCode="_-[$$-409]* #,##0.00_ ;_-[$$-409]* \-#,##0.0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3" fontId="0" fillId="0" borderId="0" xfId="0" applyNumberFormat="1"/>
  </cellXfs>
  <cellStyles count="1">
    <cellStyle name="Normal" xfId="0" builtinId="0"/>
  </cellStyles>
  <dxfs count="11">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[CoffeeSalesDashboard.xlsx]TotalSales!TotalSales</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EF3-4E2B-ACA9-6CEAC3793BC4}"/>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EF3-4E2B-ACA9-6CEAC3793BC4}"/>
            </c:ext>
          </c:extLst>
        </c:ser>
        <c:ser>
          <c:idx val="2"/>
          <c:order val="2"/>
          <c:tx>
            <c:strRef>
              <c:f>TotalSales!$E$3:$E$4</c:f>
              <c:strCache>
                <c:ptCount val="1"/>
                <c:pt idx="0">
                  <c:v>Librica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7EF3-4E2B-ACA9-6CEAC3793BC4}"/>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7EF3-4E2B-ACA9-6CEAC3793BC4}"/>
            </c:ext>
          </c:extLst>
        </c:ser>
        <c:dLbls>
          <c:showLegendKey val="0"/>
          <c:showVal val="0"/>
          <c:showCatName val="0"/>
          <c:showSerName val="0"/>
          <c:showPercent val="0"/>
          <c:showBubbleSize val="0"/>
        </c:dLbls>
        <c:smooth val="0"/>
        <c:axId val="1297235520"/>
        <c:axId val="1297219840"/>
      </c:lineChart>
      <c:catAx>
        <c:axId val="129723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219840"/>
        <c:crosses val="autoZero"/>
        <c:auto val="1"/>
        <c:lblAlgn val="ctr"/>
        <c:lblOffset val="100"/>
        <c:noMultiLvlLbl val="0"/>
      </c:catAx>
      <c:valAx>
        <c:axId val="1297219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($USD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23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[CoffeeSalesDashboard.xlsx]CountryBarChart!TotalSales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cat>
            <c:strRef>
              <c:f>CountryBarChart!$A$4:$A$6</c:f>
              <c:strCache>
                <c:ptCount val="3"/>
                <c:pt idx="0">
                  <c:v>United Kingdom</c:v>
                </c:pt>
                <c:pt idx="1">
                  <c:v>Ireland</c:v>
                </c:pt>
                <c:pt idx="2">
                  <c:v>United States</c:v>
                </c:pt>
              </c:strCache>
            </c:strRef>
          </c:cat>
          <c:val>
            <c:numRef>
              <c:f>CountryBarChart!$B$4:$B$6</c:f>
              <c:numCache>
                <c:formatCode>_-[$$-409]* #,##0.00_ ;_-[$$-409]* \-#,##0.00\ ;_-[$$-409]* "-"??_ ;_-@_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6FB-4245-BDB7-C6681395B964}"/>
            </c:ext>
          </c:extLst>
        </c:ser>
        <c:dLbls>
          <c:showLegendKey val="0"/>
          <c:showVal val="0"/>
          <c:showCatName val="0"/>
          <c:showSerName val="0"/>
          <c:showPercent val="0"/>
          <c:showBubbleSize val="0"/>
        </c:dLbls>
        <c:gapWidth val="182"/>
        <c:axId val="1417500416"/>
        <c:axId val="1622457344"/>
      </c:barChart>
      <c:catAx>
        <c:axId val="1417500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457344"/>
        <c:crosses val="autoZero"/>
        <c:auto val="1"/>
        <c:lblAlgn val="ctr"/>
        <c:lblOffset val="100"/>
        <c:noMultiLvlLbl val="0"/>
      </c:catAx>
      <c:valAx>
        <c:axId val="1622457344"/>
        <c:scaling>
          <c:orientation val="minMax"/>
          <c:max val="41500"/>
          <c:min val="1500"/>
        </c:scaling>
        <c:delete val="0"/>
        <c:axPos val="b"/>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50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[CoffeeSalesDashboard.xlsx]CustomerBarChart!TotalSales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CustomerBarChart!$B$3</c:f>
              <c:strCache>
                <c:ptCount val="1"/>
                <c:pt idx="0">
                  <c:v>Total</c:v>
                </c:pt>
              </c:strCache>
            </c:strRef>
          </c:tx>
          <c:spPr>
            <a:solidFill>
              <a:schemeClr val="accent1"/>
            </a:solidFill>
            <a:ln>
              <a:noFill/>
            </a:ln>
            <a:effectLst/>
          </c:spPr>
          <c:invertIfNegative val="0"/>
          <c:cat>
            <c:strRef>
              <c:f>CustomerBarChart!$A$4:$A$8</c:f>
              <c:strCache>
                <c:ptCount val="5"/>
                <c:pt idx="0">
                  <c:v>Allis Wilmore</c:v>
                </c:pt>
                <c:pt idx="1">
                  <c:v>Brenn Dundredge</c:v>
                </c:pt>
                <c:pt idx="2">
                  <c:v>Don Flintiff</c:v>
                </c:pt>
                <c:pt idx="3">
                  <c:v>Nealson Cuttler</c:v>
                </c:pt>
                <c:pt idx="4">
                  <c:v>Terri Farra</c:v>
                </c:pt>
              </c:strCache>
            </c:strRef>
          </c:cat>
          <c:val>
            <c:numRef>
              <c:f>CustomerBarChart!$B$4:$B$8</c:f>
              <c:numCache>
                <c:formatCode>_-[$$-409]* #,##0.00_ ;_-[$$-409]* \-#,##0.00\ ;_-[$$-409]* "-"??_ ;_-@_ </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5BF5-4758-A842-AD516C641929}"/>
            </c:ext>
          </c:extLst>
        </c:ser>
        <c:dLbls>
          <c:showLegendKey val="0"/>
          <c:showVal val="0"/>
          <c:showCatName val="0"/>
          <c:showSerName val="0"/>
          <c:showPercent val="0"/>
          <c:showBubbleSize val="0"/>
        </c:dLbls>
        <c:gapWidth val="182"/>
        <c:axId val="1417500416"/>
        <c:axId val="1622457344"/>
      </c:barChart>
      <c:catAx>
        <c:axId val="1417500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457344"/>
        <c:crosses val="autoZero"/>
        <c:auto val="1"/>
        <c:lblAlgn val="ctr"/>
        <c:lblOffset val="100"/>
        <c:noMultiLvlLbl val="0"/>
      </c:catAx>
      <c:valAx>
        <c:axId val="1622457344"/>
        <c:scaling>
          <c:orientation val="minMax"/>
        </c:scaling>
        <c:delete val="0"/>
        <c:axPos val="b"/>
        <c:majorGridlines>
          <c:spPr>
            <a:ln w="9525" cap="flat" cmpd="sng" algn="ctr">
              <a:solidFill>
                <a:schemeClr val="tx1">
                  <a:lumMod val="15000"/>
                  <a:lumOff val="85000"/>
                </a:schemeClr>
              </a:solidFill>
              <a:round/>
            </a:ln>
            <a:effectLst/>
          </c:spPr>
        </c:majorGridlines>
        <c:numFmt formatCode="[$$-2C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50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330173</xdr:colOff>
      <xdr:row>16</xdr:row>
      <xdr:rowOff>89171</xdr:rowOff>
    </xdr:from>
    <xdr:to>
      <xdr:col>13</xdr:col>
      <xdr:colOff>470171</xdr:colOff>
      <xdr:row>36</xdr:row>
      <xdr:rowOff>24320</xdr:rowOff>
    </xdr:to>
    <xdr:graphicFrame macro="">
      <xdr:nvGraphicFramePr>
        <xdr:cNvPr id="2" name="Chart 1">
          <a:extLst>
            <a:ext uri="{FF2B5EF4-FFF2-40B4-BE49-F238E27FC236}">
              <a16:creationId xmlns:a16="http://schemas.microsoft.com/office/drawing/2014/main" id="{8794B9FD-BD44-41AF-94AB-3A7E9045A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333419</xdr:colOff>
      <xdr:row>7</xdr:row>
      <xdr:rowOff>51199</xdr:rowOff>
    </xdr:from>
    <xdr:to>
      <xdr:col>15</xdr:col>
      <xdr:colOff>388547</xdr:colOff>
      <xdr:row>16</xdr:row>
      <xdr:rowOff>7827</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3A4391C5-F251-41C9-A0F1-17087A43DC3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175867" y="1324990"/>
              <a:ext cx="7424919" cy="159435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507500</xdr:colOff>
      <xdr:row>11</xdr:row>
      <xdr:rowOff>40923</xdr:rowOff>
    </xdr:from>
    <xdr:to>
      <xdr:col>19</xdr:col>
      <xdr:colOff>78362</xdr:colOff>
      <xdr:row>16</xdr:row>
      <xdr:rowOff>15151</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35FFE76B-8134-41C4-935E-F5C084D86FE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719739" y="2042595"/>
              <a:ext cx="2027459" cy="8840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507712</xdr:colOff>
      <xdr:row>7</xdr:row>
      <xdr:rowOff>56515</xdr:rowOff>
    </xdr:from>
    <xdr:to>
      <xdr:col>22</xdr:col>
      <xdr:colOff>34569</xdr:colOff>
      <xdr:row>10</xdr:row>
      <xdr:rowOff>141723</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6F03EC03-7EAD-47AB-819E-6E64AE0F443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719951" y="1330306"/>
              <a:ext cx="3825902" cy="6311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148431</xdr:colOff>
      <xdr:row>11</xdr:row>
      <xdr:rowOff>33271</xdr:rowOff>
    </xdr:from>
    <xdr:to>
      <xdr:col>22</xdr:col>
      <xdr:colOff>32246</xdr:colOff>
      <xdr:row>16</xdr:row>
      <xdr:rowOff>16587</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40EE6FC6-CAC2-4133-AB01-C3C166BF4DB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817267" y="2034943"/>
              <a:ext cx="1726263" cy="8931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551402</xdr:colOff>
      <xdr:row>16</xdr:row>
      <xdr:rowOff>98672</xdr:rowOff>
    </xdr:from>
    <xdr:to>
      <xdr:col>22</xdr:col>
      <xdr:colOff>48639</xdr:colOff>
      <xdr:row>24</xdr:row>
      <xdr:rowOff>162129</xdr:rowOff>
    </xdr:to>
    <xdr:graphicFrame macro="">
      <xdr:nvGraphicFramePr>
        <xdr:cNvPr id="7" name="Chart 6">
          <a:extLst>
            <a:ext uri="{FF2B5EF4-FFF2-40B4-BE49-F238E27FC236}">
              <a16:creationId xmlns:a16="http://schemas.microsoft.com/office/drawing/2014/main" id="{3080942B-FA4D-4865-A13B-8F0FE52B7C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536259</xdr:colOff>
      <xdr:row>25</xdr:row>
      <xdr:rowOff>36380</xdr:rowOff>
    </xdr:from>
    <xdr:to>
      <xdr:col>22</xdr:col>
      <xdr:colOff>64851</xdr:colOff>
      <xdr:row>36</xdr:row>
      <xdr:rowOff>0</xdr:rowOff>
    </xdr:to>
    <xdr:graphicFrame macro="">
      <xdr:nvGraphicFramePr>
        <xdr:cNvPr id="8" name="Chart 7">
          <a:extLst>
            <a:ext uri="{FF2B5EF4-FFF2-40B4-BE49-F238E27FC236}">
              <a16:creationId xmlns:a16="http://schemas.microsoft.com/office/drawing/2014/main" id="{91D12CFE-6A18-4AEC-A790-367354B601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332362</xdr:colOff>
      <xdr:row>1</xdr:row>
      <xdr:rowOff>121596</xdr:rowOff>
    </xdr:from>
    <xdr:to>
      <xdr:col>22</xdr:col>
      <xdr:colOff>32425</xdr:colOff>
      <xdr:row>6</xdr:row>
      <xdr:rowOff>178341</xdr:rowOff>
    </xdr:to>
    <xdr:sp macro="" textlink="">
      <xdr:nvSpPr>
        <xdr:cNvPr id="9" name="Rectangle 8">
          <a:extLst>
            <a:ext uri="{FF2B5EF4-FFF2-40B4-BE49-F238E27FC236}">
              <a16:creationId xmlns:a16="http://schemas.microsoft.com/office/drawing/2014/main" id="{3EB60AD0-174A-E963-19CA-9F3F41D9D799}"/>
            </a:ext>
          </a:extLst>
        </xdr:cNvPr>
        <xdr:cNvSpPr/>
      </xdr:nvSpPr>
      <xdr:spPr>
        <a:xfrm>
          <a:off x="2156298" y="308043"/>
          <a:ext cx="11251659" cy="988979"/>
        </a:xfrm>
        <a:prstGeom prst="rect">
          <a:avLst/>
        </a:prstGeom>
        <a:solidFill>
          <a:schemeClr val="accent1">
            <a:lumMod val="5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kern="1200"/>
            <a:t>COFFEE</a:t>
          </a:r>
          <a:r>
            <a:rPr lang="en-IN" sz="4000" kern="1200" baseline="0"/>
            <a:t> SALES DASHBAORD</a:t>
          </a:r>
          <a:endParaRPr lang="en-IN" sz="40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un Pravesh" refreshedDate="45678.698097222223" createdVersion="8" refreshedVersion="8" minRefreshableVersion="3" recordCount="1000" xr:uid="{DD64C433-DC01-4443-A83E-D5679FA9F2FC}">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651563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98199A-3C83-4EAA-9A3C-A297A8B2DF7C}"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showHeaders="0" compact="0" compactData="0" multipleFieldFilters="0" chartFormat="4">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325FA4-B826-4212-AD81-423831B2D09A}" name="Total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compact="0" compactData="0" multipleFieldFilters="0" chartFormat="6">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pivotField compact="0" outline="0" showAll="0" defaultSubtotal="0"/>
    <pivotField compact="0" outline="0" subtotalTop="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2" baseField="0" baseItem="0" numFmtId="167"/>
  </dataFields>
  <chartFormats count="1">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4ACA26-F373-4788-B997-F009771F9A3E}" name="Total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compact="0" compactData="0" multipleFieldFilters="0" chartFormat="8">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pivotField compact="0" outline="0" showAll="0" defaultSubtotal="0"/>
    <pivotField compact="0" outline="0" subtotalTop="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8"/>
    </i>
    <i>
      <x v="125"/>
    </i>
    <i>
      <x v="255"/>
    </i>
    <i>
      <x v="646"/>
    </i>
    <i>
      <x v="831"/>
    </i>
  </rowItems>
  <colItems count="1">
    <i/>
  </colItems>
  <dataFields count="1">
    <dataField name="Sum of Sales" fld="12" baseField="0" baseItem="0" numFmtId="167"/>
  </dataFields>
  <chartFormats count="4">
    <chartFormat chart="2" format="1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19C4134-2633-461D-94B0-520CF2CA48E2}" sourceName="Size">
  <pivotTables>
    <pivotTable tabId="18" name="TotalSales"/>
  </pivotTables>
  <data>
    <tabular pivotCacheId="196515635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C824A53-F5BA-4C0E-B637-BA4DFDDC6C70}" sourceName="Roast Type Name">
  <pivotTables>
    <pivotTable tabId="18" name="TotalSales"/>
  </pivotTables>
  <data>
    <tabular pivotCacheId="196515635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BF884A2-F6DA-466F-A118-4B23618A0BA9}" sourceName="Loyalty Card">
  <pivotTables>
    <pivotTable tabId="18" name="TotalSales"/>
  </pivotTables>
  <data>
    <tabular pivotCacheId="196515635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105A770-62C8-4F3D-9699-2FED1DA2E7B3}" cache="Slicer_Size" caption="Size" columnCount="2" rowHeight="234950"/>
  <slicer name="Roast Type Name" xr10:uid="{089F88F8-6A5B-4FA1-8DEA-F7135BB08208}" cache="Slicer_Roast_Type_Name" caption="Roast Type Name" columnCount="3" rowHeight="234950"/>
  <slicer name="Loyalty Card" xr10:uid="{DBE9412F-6A23-46A0-9049-6CAD14375E27}"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ED056-0965-4EE2-958D-337426C1DF61}" name="Orders" displayName="Orders" ref="A1:P1001" totalsRowShown="0">
  <autoFilter ref="A1:P1001" xr:uid="{B49ED056-0965-4EE2-958D-337426C1DF61}"/>
  <tableColumns count="16">
    <tableColumn id="1" xr3:uid="{FB7C5B6E-0AB0-49F6-9F4F-CD9FFA4D31C1}" name="Order ID" dataDxfId="10"/>
    <tableColumn id="2" xr3:uid="{93F36B76-D649-479A-9B00-D444C410B9B8}" name="Order Date" dataDxfId="9"/>
    <tableColumn id="3" xr3:uid="{03B13A13-7D37-4E4A-B574-02ABD2531DD1}" name="Customer ID" dataDxfId="8"/>
    <tableColumn id="4" xr3:uid="{B554FE59-696B-4E05-B216-9EDCF9A2A713}" name="Product ID"/>
    <tableColumn id="5" xr3:uid="{2350E252-9F34-4783-B825-0B1D62959CD6}" name="Quantity" dataDxfId="7"/>
    <tableColumn id="6" xr3:uid="{87108850-A060-4A7D-B404-90BD9827552E}" name="Customer Name" dataDxfId="6">
      <calculatedColumnFormula>_xlfn.XLOOKUP(C2,customers!$A$1:$A$1001,customers!$B$1:$B$1001,,0)</calculatedColumnFormula>
    </tableColumn>
    <tableColumn id="7" xr3:uid="{DFE58DF8-8A4A-4A8C-82D2-2B4288B504B0}" name="Email" dataDxfId="5">
      <calculatedColumnFormula>IF(_xlfn.XLOOKUP(C2,customers!$A$1:$A$1001,customers!$C$1:$C$1001,,0)=0,"",_xlfn.XLOOKUP(C2,customers!$A$1:$A$1001,customers!$C$1:$C$1001,,0))</calculatedColumnFormula>
    </tableColumn>
    <tableColumn id="8" xr3:uid="{8A640F80-91B6-4D2A-BA75-A92065DF21AF}" name="Country" dataDxfId="4">
      <calculatedColumnFormula>_xlfn.XLOOKUP(C2,customers!$A$1:$A$1001,customers!$G$1:$G$1001,,0)</calculatedColumnFormula>
    </tableColumn>
    <tableColumn id="9" xr3:uid="{47204633-6531-4A0F-A079-05B171AD78FF}" name="Coffee Type">
      <calculatedColumnFormula>INDEX(products!$A$1:$G$49,MATCH(orders!$D2,products!$A$1:$A$49,0),MATCH(orders!I$1,products!$A$1:$G$1,0))</calculatedColumnFormula>
    </tableColumn>
    <tableColumn id="10" xr3:uid="{01FCECB5-A3AA-4A8B-9837-DA0B0EE7F6EE}" name="Roast Type">
      <calculatedColumnFormula>INDEX(products!$A$1:$G$49,MATCH(orders!$D2,products!$A$1:$A$49,0),MATCH(orders!J$1,products!$A$1:$G$1,0))</calculatedColumnFormula>
    </tableColumn>
    <tableColumn id="11" xr3:uid="{18AEC09B-0A09-4A36-9617-D9582875ADE0}" name="Size" dataDxfId="3">
      <calculatedColumnFormula>INDEX(products!$A$1:$G$49,MATCH(orders!$D2,products!$A$1:$A$49,0),MATCH(orders!K$1,products!$A$1:$G$1,0))</calculatedColumnFormula>
    </tableColumn>
    <tableColumn id="12" xr3:uid="{2AA99DBA-5D0E-4100-A7B5-F9D7FF6CC8D8}" name="Unit Price" dataDxfId="2">
      <calculatedColumnFormula>INDEX(products!$A$1:$G$49,MATCH(orders!$D2,products!$A$1:$A$49,0),MATCH(orders!L$1,products!$A$1:$G$1,0))</calculatedColumnFormula>
    </tableColumn>
    <tableColumn id="13" xr3:uid="{0D4759A4-F78F-409B-B449-C19CF73250A8}" name="Sales" dataDxfId="1">
      <calculatedColumnFormula>E2*L2</calculatedColumnFormula>
    </tableColumn>
    <tableColumn id="14" xr3:uid="{4B85DD7D-8F70-4B08-B5A6-E183F74D6902}" name="Coffee Type Name">
      <calculatedColumnFormula array="1">_xlfn.SWITCH(I2,
"Rob","Robusta",
"Exc","Excelsa",
"Ara","Arabica",
"Lib","Librica")</calculatedColumnFormula>
    </tableColumn>
    <tableColumn id="15" xr3:uid="{E4E5F227-96DB-4000-A952-1ADC6E664E7D}" name="Roast Type Name">
      <calculatedColumnFormula array="1">_xlfn.SWITCH(J2,
"L","Light",
"M","Medium",
"D","Dark")</calculatedColumnFormula>
    </tableColumn>
    <tableColumn id="16" xr3:uid="{D62EA2AC-01D2-44D3-899C-C9509AE285D0}" name="Loyalty Card" dataDxfId="0">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DC1C591-D1AD-4E87-89EC-281910B2DD4F}" sourceName="Order Date">
  <pivotTables>
    <pivotTable tabId="18" name="TotalSales"/>
  </pivotTables>
  <state minimalRefreshVersion="6" lastRefreshVersion="6" pivotCacheId="196515635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E632789-900E-4AB5-81CC-986026435F2A}" cache="NativeTimeline_Order_Date" caption="Order Date" level="2" selectionLevel="2" scrollPosition="2019-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D38C3-48A7-4913-A1DE-1581270B676C}">
  <dimension ref="A1"/>
  <sheetViews>
    <sheetView tabSelected="1" zoomScale="67" workbookViewId="0">
      <selection activeCell="X20" sqref="X2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D8053-E97C-49EA-925D-C188659DF644}">
  <dimension ref="A3:F48"/>
  <sheetViews>
    <sheetView topLeftCell="A2" workbookViewId="0">
      <selection activeCell="U14" sqref="U14"/>
    </sheetView>
  </sheetViews>
  <sheetFormatPr defaultRowHeight="14.4" x14ac:dyDescent="0.3"/>
  <cols>
    <col min="1" max="1" width="11.6640625" bestFit="1" customWidth="1"/>
    <col min="2" max="2" width="4.5546875" bestFit="1" customWidth="1"/>
    <col min="3" max="3" width="7.33203125" bestFit="1" customWidth="1"/>
    <col min="4" max="4" width="7" bestFit="1" customWidth="1"/>
    <col min="5" max="5" width="6.44140625" bestFit="1" customWidth="1"/>
    <col min="6" max="6" width="7.88671875" bestFit="1" customWidth="1"/>
  </cols>
  <sheetData>
    <row r="3" spans="1:6" x14ac:dyDescent="0.3">
      <c r="A3" s="9" t="s">
        <v>6206</v>
      </c>
    </row>
    <row r="4" spans="1:6" x14ac:dyDescent="0.3">
      <c r="C4" t="s">
        <v>6202</v>
      </c>
      <c r="D4" t="s">
        <v>6203</v>
      </c>
      <c r="E4" t="s">
        <v>6204</v>
      </c>
      <c r="F4" t="s">
        <v>6205</v>
      </c>
    </row>
    <row r="5" spans="1:6" x14ac:dyDescent="0.3">
      <c r="A5" t="s">
        <v>6198</v>
      </c>
      <c r="B5" t="s">
        <v>6207</v>
      </c>
      <c r="C5" s="10">
        <v>186.85499999999999</v>
      </c>
      <c r="D5" s="10">
        <v>305.97000000000003</v>
      </c>
      <c r="E5" s="10">
        <v>213.15999999999997</v>
      </c>
      <c r="F5" s="10">
        <v>123</v>
      </c>
    </row>
    <row r="6" spans="1:6" x14ac:dyDescent="0.3">
      <c r="B6" t="s">
        <v>6208</v>
      </c>
      <c r="C6" s="10">
        <v>251.96499999999997</v>
      </c>
      <c r="D6" s="10">
        <v>129.46</v>
      </c>
      <c r="E6" s="10">
        <v>434.03999999999996</v>
      </c>
      <c r="F6" s="10">
        <v>171.93999999999997</v>
      </c>
    </row>
    <row r="7" spans="1:6" x14ac:dyDescent="0.3">
      <c r="B7" t="s">
        <v>6209</v>
      </c>
      <c r="C7" s="10">
        <v>224.94499999999999</v>
      </c>
      <c r="D7" s="10">
        <v>349.12</v>
      </c>
      <c r="E7" s="10">
        <v>321.04000000000002</v>
      </c>
      <c r="F7" s="10">
        <v>126.035</v>
      </c>
    </row>
    <row r="8" spans="1:6" x14ac:dyDescent="0.3">
      <c r="B8" t="s">
        <v>6210</v>
      </c>
      <c r="C8" s="10">
        <v>307.12</v>
      </c>
      <c r="D8" s="10">
        <v>681.07499999999993</v>
      </c>
      <c r="E8" s="10">
        <v>533.70499999999993</v>
      </c>
      <c r="F8" s="10">
        <v>158.85</v>
      </c>
    </row>
    <row r="9" spans="1:6" x14ac:dyDescent="0.3">
      <c r="B9" t="s">
        <v>6211</v>
      </c>
      <c r="C9" s="10">
        <v>53.664999999999992</v>
      </c>
      <c r="D9" s="10">
        <v>83.025000000000006</v>
      </c>
      <c r="E9" s="10">
        <v>193.83499999999998</v>
      </c>
      <c r="F9" s="10">
        <v>68.039999999999992</v>
      </c>
    </row>
    <row r="10" spans="1:6" x14ac:dyDescent="0.3">
      <c r="B10" t="s">
        <v>6212</v>
      </c>
      <c r="C10" s="10">
        <v>163.01999999999998</v>
      </c>
      <c r="D10" s="10">
        <v>678.3599999999999</v>
      </c>
      <c r="E10" s="10">
        <v>171.04500000000002</v>
      </c>
      <c r="F10" s="10">
        <v>372.255</v>
      </c>
    </row>
    <row r="11" spans="1:6" x14ac:dyDescent="0.3">
      <c r="B11" t="s">
        <v>6213</v>
      </c>
      <c r="C11" s="10">
        <v>345.02</v>
      </c>
      <c r="D11" s="10">
        <v>273.86999999999995</v>
      </c>
      <c r="E11" s="10">
        <v>184.12999999999997</v>
      </c>
      <c r="F11" s="10">
        <v>201.11499999999998</v>
      </c>
    </row>
    <row r="12" spans="1:6" x14ac:dyDescent="0.3">
      <c r="B12" t="s">
        <v>6214</v>
      </c>
      <c r="C12" s="10">
        <v>334.89</v>
      </c>
      <c r="D12" s="10">
        <v>70.95</v>
      </c>
      <c r="E12" s="10">
        <v>134.23000000000002</v>
      </c>
      <c r="F12" s="10">
        <v>166.27499999999998</v>
      </c>
    </row>
    <row r="13" spans="1:6" x14ac:dyDescent="0.3">
      <c r="B13" t="s">
        <v>6215</v>
      </c>
      <c r="C13" s="10">
        <v>178.70999999999998</v>
      </c>
      <c r="D13" s="10">
        <v>166.1</v>
      </c>
      <c r="E13" s="10">
        <v>439.30999999999995</v>
      </c>
      <c r="F13" s="10">
        <v>492.9</v>
      </c>
    </row>
    <row r="14" spans="1:6" x14ac:dyDescent="0.3">
      <c r="B14" t="s">
        <v>6216</v>
      </c>
      <c r="C14" s="10">
        <v>301.98500000000001</v>
      </c>
      <c r="D14" s="10">
        <v>153.76499999999999</v>
      </c>
      <c r="E14" s="10">
        <v>215.55499999999998</v>
      </c>
      <c r="F14" s="10">
        <v>213.66499999999999</v>
      </c>
    </row>
    <row r="15" spans="1:6" x14ac:dyDescent="0.3">
      <c r="B15" t="s">
        <v>6217</v>
      </c>
      <c r="C15" s="10">
        <v>312.83499999999998</v>
      </c>
      <c r="D15" s="10">
        <v>63.249999999999993</v>
      </c>
      <c r="E15" s="10">
        <v>350.89500000000004</v>
      </c>
      <c r="F15" s="10">
        <v>96.405000000000001</v>
      </c>
    </row>
    <row r="16" spans="1:6" x14ac:dyDescent="0.3">
      <c r="B16" t="s">
        <v>6218</v>
      </c>
      <c r="C16" s="10">
        <v>265.62</v>
      </c>
      <c r="D16" s="10">
        <v>526.51499999999987</v>
      </c>
      <c r="E16" s="10">
        <v>187.06</v>
      </c>
      <c r="F16" s="10">
        <v>210.58999999999997</v>
      </c>
    </row>
    <row r="17" spans="1:6" x14ac:dyDescent="0.3">
      <c r="A17" t="s">
        <v>6199</v>
      </c>
      <c r="B17" t="s">
        <v>6207</v>
      </c>
      <c r="C17" s="10">
        <v>47.25</v>
      </c>
      <c r="D17" s="10">
        <v>65.805000000000007</v>
      </c>
      <c r="E17" s="10">
        <v>274.67500000000001</v>
      </c>
      <c r="F17" s="10">
        <v>179.22</v>
      </c>
    </row>
    <row r="18" spans="1:6" x14ac:dyDescent="0.3">
      <c r="B18" t="s">
        <v>6208</v>
      </c>
      <c r="C18" s="10">
        <v>745.44999999999993</v>
      </c>
      <c r="D18" s="10">
        <v>428.88499999999999</v>
      </c>
      <c r="E18" s="10">
        <v>194.17499999999998</v>
      </c>
      <c r="F18" s="10">
        <v>429.82999999999993</v>
      </c>
    </row>
    <row r="19" spans="1:6" x14ac:dyDescent="0.3">
      <c r="B19" t="s">
        <v>6209</v>
      </c>
      <c r="C19" s="10">
        <v>130.47</v>
      </c>
      <c r="D19" s="10">
        <v>271.48500000000001</v>
      </c>
      <c r="E19" s="10">
        <v>281.20499999999998</v>
      </c>
      <c r="F19" s="10">
        <v>231.63000000000002</v>
      </c>
    </row>
    <row r="20" spans="1:6" x14ac:dyDescent="0.3">
      <c r="B20" t="s">
        <v>6210</v>
      </c>
      <c r="C20" s="10">
        <v>27</v>
      </c>
      <c r="D20" s="10">
        <v>347.26</v>
      </c>
      <c r="E20" s="10">
        <v>147.51</v>
      </c>
      <c r="F20" s="10">
        <v>240.04</v>
      </c>
    </row>
    <row r="21" spans="1:6" x14ac:dyDescent="0.3">
      <c r="B21" t="s">
        <v>6211</v>
      </c>
      <c r="C21" s="10">
        <v>255.11499999999995</v>
      </c>
      <c r="D21" s="10">
        <v>541.73</v>
      </c>
      <c r="E21" s="10">
        <v>83.43</v>
      </c>
      <c r="F21" s="10">
        <v>59.079999999999991</v>
      </c>
    </row>
    <row r="22" spans="1:6" x14ac:dyDescent="0.3">
      <c r="B22" t="s">
        <v>6212</v>
      </c>
      <c r="C22" s="10">
        <v>584.78999999999985</v>
      </c>
      <c r="D22" s="10">
        <v>357.42999999999995</v>
      </c>
      <c r="E22" s="10">
        <v>355.34</v>
      </c>
      <c r="F22" s="10">
        <v>140.88</v>
      </c>
    </row>
    <row r="23" spans="1:6" x14ac:dyDescent="0.3">
      <c r="B23" t="s">
        <v>6213</v>
      </c>
      <c r="C23" s="10">
        <v>430.62</v>
      </c>
      <c r="D23" s="10">
        <v>227.42500000000001</v>
      </c>
      <c r="E23" s="10">
        <v>236.315</v>
      </c>
      <c r="F23" s="10">
        <v>414.58499999999992</v>
      </c>
    </row>
    <row r="24" spans="1:6" x14ac:dyDescent="0.3">
      <c r="B24" t="s">
        <v>6214</v>
      </c>
      <c r="C24" s="10">
        <v>22.5</v>
      </c>
      <c r="D24" s="10">
        <v>77.72</v>
      </c>
      <c r="E24" s="10">
        <v>60.5</v>
      </c>
      <c r="F24" s="10">
        <v>139.67999999999998</v>
      </c>
    </row>
    <row r="25" spans="1:6" x14ac:dyDescent="0.3">
      <c r="B25" t="s">
        <v>6215</v>
      </c>
      <c r="C25" s="10">
        <v>126.14999999999999</v>
      </c>
      <c r="D25" s="10">
        <v>195.11</v>
      </c>
      <c r="E25" s="10">
        <v>89.13</v>
      </c>
      <c r="F25" s="10">
        <v>302.65999999999997</v>
      </c>
    </row>
    <row r="26" spans="1:6" x14ac:dyDescent="0.3">
      <c r="B26" t="s">
        <v>6216</v>
      </c>
      <c r="C26" s="10">
        <v>376.03</v>
      </c>
      <c r="D26" s="10">
        <v>523.24</v>
      </c>
      <c r="E26" s="10">
        <v>440.96499999999997</v>
      </c>
      <c r="F26" s="10">
        <v>174.46999999999997</v>
      </c>
    </row>
    <row r="27" spans="1:6" x14ac:dyDescent="0.3">
      <c r="B27" t="s">
        <v>6217</v>
      </c>
      <c r="C27" s="10">
        <v>515.17999999999995</v>
      </c>
      <c r="D27" s="10">
        <v>142.56</v>
      </c>
      <c r="E27" s="10">
        <v>347.03999999999996</v>
      </c>
      <c r="F27" s="10">
        <v>104.08499999999999</v>
      </c>
    </row>
    <row r="28" spans="1:6" x14ac:dyDescent="0.3">
      <c r="B28" t="s">
        <v>6218</v>
      </c>
      <c r="C28" s="10">
        <v>95.859999999999985</v>
      </c>
      <c r="D28" s="10">
        <v>484.76</v>
      </c>
      <c r="E28" s="10">
        <v>94.17</v>
      </c>
      <c r="F28" s="10">
        <v>77.10499999999999</v>
      </c>
    </row>
    <row r="29" spans="1:6" x14ac:dyDescent="0.3">
      <c r="A29" t="s">
        <v>6200</v>
      </c>
      <c r="B29" t="s">
        <v>6207</v>
      </c>
      <c r="C29" s="10">
        <v>258.34500000000003</v>
      </c>
      <c r="D29" s="10">
        <v>139.625</v>
      </c>
      <c r="E29" s="10">
        <v>279.52000000000004</v>
      </c>
      <c r="F29" s="10">
        <v>160.19499999999999</v>
      </c>
    </row>
    <row r="30" spans="1:6" x14ac:dyDescent="0.3">
      <c r="B30" t="s">
        <v>6208</v>
      </c>
      <c r="C30" s="10">
        <v>342.2</v>
      </c>
      <c r="D30" s="10">
        <v>284.24999999999994</v>
      </c>
      <c r="E30" s="10">
        <v>251.83</v>
      </c>
      <c r="F30" s="10">
        <v>80.550000000000011</v>
      </c>
    </row>
    <row r="31" spans="1:6" x14ac:dyDescent="0.3">
      <c r="B31" t="s">
        <v>6209</v>
      </c>
      <c r="C31" s="10">
        <v>418.30499999999989</v>
      </c>
      <c r="D31" s="10">
        <v>468.125</v>
      </c>
      <c r="E31" s="10">
        <v>405.05500000000006</v>
      </c>
      <c r="F31" s="10">
        <v>253.15499999999997</v>
      </c>
    </row>
    <row r="32" spans="1:6" x14ac:dyDescent="0.3">
      <c r="B32" t="s">
        <v>6210</v>
      </c>
      <c r="C32" s="10">
        <v>102.32999999999998</v>
      </c>
      <c r="D32" s="10">
        <v>242.14000000000001</v>
      </c>
      <c r="E32" s="10">
        <v>554.875</v>
      </c>
      <c r="F32" s="10">
        <v>106.23999999999998</v>
      </c>
    </row>
    <row r="33" spans="1:6" x14ac:dyDescent="0.3">
      <c r="B33" t="s">
        <v>6211</v>
      </c>
      <c r="C33" s="10">
        <v>234.71999999999997</v>
      </c>
      <c r="D33" s="10">
        <v>133.08000000000001</v>
      </c>
      <c r="E33" s="10">
        <v>267.2</v>
      </c>
      <c r="F33" s="10">
        <v>272.68999999999994</v>
      </c>
    </row>
    <row r="34" spans="1:6" x14ac:dyDescent="0.3">
      <c r="B34" t="s">
        <v>6212</v>
      </c>
      <c r="C34" s="10">
        <v>430.39</v>
      </c>
      <c r="D34" s="10">
        <v>136.20500000000001</v>
      </c>
      <c r="E34" s="10">
        <v>209.6</v>
      </c>
      <c r="F34" s="10">
        <v>88.334999999999994</v>
      </c>
    </row>
    <row r="35" spans="1:6" x14ac:dyDescent="0.3">
      <c r="B35" t="s">
        <v>6213</v>
      </c>
      <c r="C35" s="10">
        <v>109.005</v>
      </c>
      <c r="D35" s="10">
        <v>393.57499999999999</v>
      </c>
      <c r="E35" s="10">
        <v>61.034999999999997</v>
      </c>
      <c r="F35" s="10">
        <v>199.48999999999998</v>
      </c>
    </row>
    <row r="36" spans="1:6" x14ac:dyDescent="0.3">
      <c r="B36" t="s">
        <v>6214</v>
      </c>
      <c r="C36" s="10">
        <v>287.52499999999998</v>
      </c>
      <c r="D36" s="10">
        <v>288.67</v>
      </c>
      <c r="E36" s="10">
        <v>125.58</v>
      </c>
      <c r="F36" s="10">
        <v>374.13499999999999</v>
      </c>
    </row>
    <row r="37" spans="1:6" x14ac:dyDescent="0.3">
      <c r="B37" t="s">
        <v>6215</v>
      </c>
      <c r="C37" s="10">
        <v>840.92999999999984</v>
      </c>
      <c r="D37" s="10">
        <v>409.875</v>
      </c>
      <c r="E37" s="10">
        <v>171.32999999999998</v>
      </c>
      <c r="F37" s="10">
        <v>221.43999999999997</v>
      </c>
    </row>
    <row r="38" spans="1:6" x14ac:dyDescent="0.3">
      <c r="B38" t="s">
        <v>6216</v>
      </c>
      <c r="C38" s="10">
        <v>299.07</v>
      </c>
      <c r="D38" s="10">
        <v>260.32499999999999</v>
      </c>
      <c r="E38" s="10">
        <v>584.64</v>
      </c>
      <c r="F38" s="10">
        <v>256.36500000000001</v>
      </c>
    </row>
    <row r="39" spans="1:6" x14ac:dyDescent="0.3">
      <c r="B39" t="s">
        <v>6217</v>
      </c>
      <c r="C39" s="10">
        <v>323.32499999999999</v>
      </c>
      <c r="D39" s="10">
        <v>565.57000000000005</v>
      </c>
      <c r="E39" s="10">
        <v>537.80999999999995</v>
      </c>
      <c r="F39" s="10">
        <v>189.47499999999999</v>
      </c>
    </row>
    <row r="40" spans="1:6" x14ac:dyDescent="0.3">
      <c r="B40" t="s">
        <v>6218</v>
      </c>
      <c r="C40" s="10">
        <v>399.48499999999996</v>
      </c>
      <c r="D40" s="10">
        <v>148.19999999999999</v>
      </c>
      <c r="E40" s="10">
        <v>388.21999999999997</v>
      </c>
      <c r="F40" s="10">
        <v>212.07499999999999</v>
      </c>
    </row>
    <row r="41" spans="1:6" x14ac:dyDescent="0.3">
      <c r="A41" t="s">
        <v>6201</v>
      </c>
      <c r="B41" t="s">
        <v>6207</v>
      </c>
      <c r="C41" s="10">
        <v>112.69499999999999</v>
      </c>
      <c r="D41" s="10">
        <v>166.32</v>
      </c>
      <c r="E41" s="10">
        <v>843.71499999999992</v>
      </c>
      <c r="F41" s="10">
        <v>146.685</v>
      </c>
    </row>
    <row r="42" spans="1:6" x14ac:dyDescent="0.3">
      <c r="B42" t="s">
        <v>6208</v>
      </c>
      <c r="C42" s="10">
        <v>114.87999999999998</v>
      </c>
      <c r="D42" s="10">
        <v>133.815</v>
      </c>
      <c r="E42" s="10">
        <v>91.175000000000011</v>
      </c>
      <c r="F42" s="10">
        <v>53.759999999999991</v>
      </c>
    </row>
    <row r="43" spans="1:6" x14ac:dyDescent="0.3">
      <c r="B43" t="s">
        <v>6209</v>
      </c>
      <c r="C43" s="10">
        <v>277.76</v>
      </c>
      <c r="D43" s="10">
        <v>175.41</v>
      </c>
      <c r="E43" s="10">
        <v>462.50999999999993</v>
      </c>
      <c r="F43" s="10">
        <v>399.52499999999998</v>
      </c>
    </row>
    <row r="44" spans="1:6" x14ac:dyDescent="0.3">
      <c r="B44" t="s">
        <v>6210</v>
      </c>
      <c r="C44" s="10">
        <v>197.89499999999998</v>
      </c>
      <c r="D44" s="10">
        <v>289.755</v>
      </c>
      <c r="E44" s="10">
        <v>88.545000000000002</v>
      </c>
      <c r="F44" s="10">
        <v>200.25499999999997</v>
      </c>
    </row>
    <row r="45" spans="1:6" x14ac:dyDescent="0.3">
      <c r="B45" t="s">
        <v>6211</v>
      </c>
      <c r="C45" s="10">
        <v>193.11499999999998</v>
      </c>
      <c r="D45" s="10">
        <v>212.49499999999998</v>
      </c>
      <c r="E45" s="10">
        <v>292.29000000000002</v>
      </c>
      <c r="F45" s="10">
        <v>304.46999999999997</v>
      </c>
    </row>
    <row r="46" spans="1:6" x14ac:dyDescent="0.3">
      <c r="B46" t="s">
        <v>6212</v>
      </c>
      <c r="C46" s="10">
        <v>179.79</v>
      </c>
      <c r="D46" s="10">
        <v>426.2</v>
      </c>
      <c r="E46" s="10">
        <v>170.08999999999997</v>
      </c>
      <c r="F46" s="10">
        <v>379.31</v>
      </c>
    </row>
    <row r="47" spans="1:6" x14ac:dyDescent="0.3">
      <c r="B47" t="s">
        <v>6213</v>
      </c>
      <c r="C47" s="10">
        <v>247.28999999999996</v>
      </c>
      <c r="D47" s="10">
        <v>246.685</v>
      </c>
      <c r="E47" s="10">
        <v>271.05499999999995</v>
      </c>
      <c r="F47" s="10">
        <v>141.69999999999999</v>
      </c>
    </row>
    <row r="48" spans="1:6" x14ac:dyDescent="0.3">
      <c r="B48" t="s">
        <v>6214</v>
      </c>
      <c r="C48" s="10">
        <v>116.39499999999998</v>
      </c>
      <c r="D48" s="10">
        <v>41.25</v>
      </c>
      <c r="E48" s="10">
        <v>15.54</v>
      </c>
      <c r="F48" s="10">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A69F3-0EA2-4508-ABA6-7B8C078A738C}">
  <dimension ref="A3:U14"/>
  <sheetViews>
    <sheetView topLeftCell="A2" workbookViewId="0">
      <selection activeCell="U14" sqref="U14"/>
    </sheetView>
  </sheetViews>
  <sheetFormatPr defaultRowHeight="14.4" x14ac:dyDescent="0.3"/>
  <cols>
    <col min="1" max="1" width="14" bestFit="1" customWidth="1"/>
    <col min="2" max="2" width="11.6640625" bestFit="1" customWidth="1"/>
    <col min="3" max="3" width="6.44140625" bestFit="1" customWidth="1"/>
    <col min="4" max="6" width="7.88671875" bestFit="1" customWidth="1"/>
  </cols>
  <sheetData>
    <row r="3" spans="1:21" x14ac:dyDescent="0.3">
      <c r="B3" t="s">
        <v>6206</v>
      </c>
    </row>
    <row r="4" spans="1:21" x14ac:dyDescent="0.3">
      <c r="A4" t="s">
        <v>28</v>
      </c>
      <c r="B4" s="8">
        <v>2798.5050000000001</v>
      </c>
    </row>
    <row r="5" spans="1:21" x14ac:dyDescent="0.3">
      <c r="A5" t="s">
        <v>318</v>
      </c>
      <c r="B5" s="8">
        <v>6696.8649999999989</v>
      </c>
    </row>
    <row r="6" spans="1:21" x14ac:dyDescent="0.3">
      <c r="A6" t="s">
        <v>19</v>
      </c>
      <c r="B6" s="8">
        <v>35638.88499999998</v>
      </c>
    </row>
    <row r="14" spans="1:21" x14ac:dyDescent="0.3">
      <c r="U14" t="s">
        <v>6219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5D347-295A-4A95-B7B0-48F68CB74066}">
  <dimension ref="A3:U14"/>
  <sheetViews>
    <sheetView topLeftCell="A2" workbookViewId="0">
      <selection activeCell="U14" sqref="U14"/>
    </sheetView>
  </sheetViews>
  <sheetFormatPr defaultRowHeight="14.4" x14ac:dyDescent="0.3"/>
  <cols>
    <col min="1" max="1" width="15.109375" bestFit="1" customWidth="1"/>
    <col min="2" max="2" width="11.6640625" bestFit="1" customWidth="1"/>
    <col min="3" max="3" width="6.44140625" bestFit="1" customWidth="1"/>
    <col min="4" max="6" width="7.88671875" bestFit="1" customWidth="1"/>
  </cols>
  <sheetData>
    <row r="3" spans="1:21" x14ac:dyDescent="0.3">
      <c r="B3" t="s">
        <v>6206</v>
      </c>
    </row>
    <row r="4" spans="1:21" x14ac:dyDescent="0.3">
      <c r="A4" t="s">
        <v>5114</v>
      </c>
      <c r="B4" s="8">
        <v>317.06999999999994</v>
      </c>
    </row>
    <row r="5" spans="1:21" x14ac:dyDescent="0.3">
      <c r="A5" t="s">
        <v>5765</v>
      </c>
      <c r="B5" s="8">
        <v>307.04499999999996</v>
      </c>
    </row>
    <row r="6" spans="1:21" x14ac:dyDescent="0.3">
      <c r="A6" t="s">
        <v>3753</v>
      </c>
      <c r="B6" s="8">
        <v>278.01</v>
      </c>
    </row>
    <row r="7" spans="1:21" x14ac:dyDescent="0.3">
      <c r="A7" t="s">
        <v>1598</v>
      </c>
      <c r="B7" s="8">
        <v>281.67499999999995</v>
      </c>
    </row>
    <row r="8" spans="1:21" x14ac:dyDescent="0.3">
      <c r="A8" t="s">
        <v>2587</v>
      </c>
      <c r="B8" s="8">
        <v>289.11</v>
      </c>
    </row>
    <row r="14" spans="1:21" x14ac:dyDescent="0.3">
      <c r="U14" t="s">
        <v>6219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U14" sqref="U14"/>
    </sheetView>
  </sheetViews>
  <sheetFormatPr defaultRowHeight="14.4" x14ac:dyDescent="0.3"/>
  <cols>
    <col min="1" max="1" width="16.5546875" bestFit="1" customWidth="1"/>
    <col min="2" max="2" width="12.109375" style="4" bestFit="1" customWidth="1"/>
    <col min="3" max="3" width="17.44140625" bestFit="1" customWidth="1"/>
    <col min="4" max="4" width="11.33203125" customWidth="1"/>
    <col min="5" max="5" width="9.77734375" customWidth="1"/>
    <col min="6" max="6" width="21.88671875" bestFit="1" customWidth="1"/>
    <col min="7" max="7" width="36" bestFit="1" customWidth="1"/>
    <col min="8" max="8" width="16.6640625" bestFit="1" customWidth="1"/>
    <col min="9" max="9" width="12.6640625" customWidth="1"/>
    <col min="10" max="10" width="11.6640625" customWidth="1"/>
    <col min="11" max="11" width="6" style="6" bestFit="1" customWidth="1"/>
    <col min="12" max="12" width="11.77734375" style="8" customWidth="1"/>
    <col min="13" max="13" width="8.77734375" style="8" bestFit="1" customWidth="1"/>
    <col min="14" max="14" width="18.109375" customWidth="1"/>
    <col min="15" max="15" width="17.21875" customWidth="1"/>
  </cols>
  <sheetData>
    <row r="1" spans="1:16" x14ac:dyDescent="0.3">
      <c r="A1" s="2" t="s">
        <v>0</v>
      </c>
      <c r="B1" s="3" t="s">
        <v>1</v>
      </c>
      <c r="C1" s="2" t="s">
        <v>3</v>
      </c>
      <c r="D1" s="2" t="s">
        <v>11</v>
      </c>
      <c r="E1" s="2" t="s">
        <v>14</v>
      </c>
      <c r="F1" s="2" t="s">
        <v>4</v>
      </c>
      <c r="G1" s="2" t="s">
        <v>2</v>
      </c>
      <c r="H1" s="2" t="s">
        <v>7</v>
      </c>
      <c r="I1" s="2" t="s">
        <v>9</v>
      </c>
      <c r="J1" s="2" t="s">
        <v>10</v>
      </c>
      <c r="K1" s="5" t="s">
        <v>12</v>
      </c>
      <c r="L1" s="7" t="s">
        <v>13</v>
      </c>
      <c r="M1" s="7" t="s">
        <v>15</v>
      </c>
      <c r="N1" s="2" t="s">
        <v>6196</v>
      </c>
      <c r="O1" t="s">
        <v>6197</v>
      </c>
      <c r="P1"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8">
        <f>INDEX(products!$A$1:$G$49,MATCH(orders!$D2,products!$A$1:$A$49,0),MATCH(orders!L$1,products!$A$1:$G$1,0))</f>
        <v>9.9499999999999993</v>
      </c>
      <c r="M2" s="8">
        <f>E2*L2</f>
        <v>19.899999999999999</v>
      </c>
      <c r="N2" t="str" cm="1">
        <f t="array" ref="N2">_xlfn.SWITCH(I2,
"Rob","Robusta",
"Exc","Excelsa",
"Ara","Arabica",
"Lib","Librica")</f>
        <v>Robusta</v>
      </c>
      <c r="O2" t="str" cm="1">
        <f t="array" ref="O2">_xlfn.SWITCH(J2,
"L","Light",
"M","Medium",
"D","Dark")</f>
        <v>Medium</v>
      </c>
      <c r="P2" t="str">
        <f>_xlfn.XLOOKUP(Orders[[#This Row],[Customer ID]],customers!$A$2:$A$1001,customers!$I$2:$I$1001,,0)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8">
        <f>INDEX(products!$A$1:$G$49,MATCH(orders!$D3,products!$A$1:$A$49,0),MATCH(orders!L$1,products!$A$1:$G$1,0))</f>
        <v>8.25</v>
      </c>
      <c r="M3" s="8">
        <f t="shared" ref="M3:M66" si="0">E3*L3</f>
        <v>41.25</v>
      </c>
      <c r="N3" t="str" cm="1">
        <f t="array" ref="N3">_xlfn.SWITCH(I3,
"Rob","Robusta",
"Exc","Excelsa",
"Ara","Arabica",
"Lib","Librica")</f>
        <v>Excelsa</v>
      </c>
      <c r="O3" t="str" cm="1">
        <f t="array" ref="O3">_xlfn.SWITCH(J3,
"L","Light",
"M","Medium",
"D","Dark")</f>
        <v>Medium</v>
      </c>
      <c r="P3" t="str">
        <f>_xlfn.XLOOKUP(Orders[[#This Row],[Customer ID]],customers!$A$2:$A$1001,customers!$I$2:$I$1001,,0)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8">
        <f>INDEX(products!$A$1:$G$49,MATCH(orders!$D4,products!$A$1:$A$49,0),MATCH(orders!L$1,products!$A$1:$G$1,0))</f>
        <v>12.95</v>
      </c>
      <c r="M4" s="8">
        <f t="shared" si="0"/>
        <v>12.95</v>
      </c>
      <c r="N4" t="str" cm="1">
        <f t="array" ref="N4">_xlfn.SWITCH(I4,
"Rob","Robusta",
"Exc","Excelsa",
"Ara","Arabica",
"Lib","Librica")</f>
        <v>Arabica</v>
      </c>
      <c r="O4" t="str" cm="1">
        <f t="array" ref="O4">_xlfn.SWITCH(J4,
"L","Light",
"M","Medium",
"D","Dark")</f>
        <v>Light</v>
      </c>
      <c r="P4" t="str">
        <f>_xlfn.XLOOKUP(Orders[[#This Row],[Customer ID]],customers!$A$2:$A$1001,customers!$I$2:$I$1001,,0)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8">
        <f>INDEX(products!$A$1:$G$49,MATCH(orders!$D5,products!$A$1:$A$49,0),MATCH(orders!L$1,products!$A$1:$G$1,0))</f>
        <v>13.75</v>
      </c>
      <c r="M5" s="8">
        <f t="shared" si="0"/>
        <v>27.5</v>
      </c>
      <c r="N5" t="str" cm="1">
        <f t="array" ref="N5">_xlfn.SWITCH(I5,
"Rob","Robusta",
"Exc","Excelsa",
"Ara","Arabica",
"Lib","Librica")</f>
        <v>Excelsa</v>
      </c>
      <c r="O5" t="str" cm="1">
        <f t="array" ref="O5">_xlfn.SWITCH(J5,
"L","Light",
"M","Medium",
"D","Dark")</f>
        <v>Medium</v>
      </c>
      <c r="P5" t="str">
        <f>_xlfn.XLOOKUP(Orders[[#This Row],[Customer ID]],customers!$A$2:$A$1001,customers!$I$2:$I$1001,,0)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8">
        <f>INDEX(products!$A$1:$G$49,MATCH(orders!$D6,products!$A$1:$A$49,0),MATCH(orders!L$1,products!$A$1:$G$1,0))</f>
        <v>27.484999999999996</v>
      </c>
      <c r="M6" s="8">
        <f t="shared" si="0"/>
        <v>54.969999999999992</v>
      </c>
      <c r="N6" t="str" cm="1">
        <f t="array" ref="N6">_xlfn.SWITCH(I6,
"Rob","Robusta",
"Exc","Excelsa",
"Ara","Arabica",
"Lib","Librica")</f>
        <v>Robusta</v>
      </c>
      <c r="O6" t="str" cm="1">
        <f t="array" ref="O6">_xlfn.SWITCH(J6,
"L","Light",
"M","Medium",
"D","Dark")</f>
        <v>Light</v>
      </c>
      <c r="P6" t="str">
        <f>_xlfn.XLOOKUP(Orders[[#This Row],[Customer ID]],customers!$A$2:$A$1001,customers!$I$2:$I$1001,,0)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8">
        <f>INDEX(products!$A$1:$G$49,MATCH(orders!$D7,products!$A$1:$A$49,0),MATCH(orders!L$1,products!$A$1:$G$1,0))</f>
        <v>12.95</v>
      </c>
      <c r="M7" s="8">
        <f t="shared" si="0"/>
        <v>38.849999999999994</v>
      </c>
      <c r="N7" t="str" cm="1">
        <f t="array" ref="N7">_xlfn.SWITCH(I7,
"Rob","Robusta",
"Exc","Excelsa",
"Ara","Arabica",
"Lib","Librica")</f>
        <v>Librica</v>
      </c>
      <c r="O7" t="str" cm="1">
        <f t="array" ref="O7">_xlfn.SWITCH(J7,
"L","Light",
"M","Medium",
"D","Dark")</f>
        <v>Dark</v>
      </c>
      <c r="P7" t="str">
        <f>_xlfn.XLOOKUP(Orders[[#This Row],[Customer ID]],customers!$A$2:$A$1001,customers!$I$2:$I$1001,,0)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8">
        <f>INDEX(products!$A$1:$G$49,MATCH(orders!$D8,products!$A$1:$A$49,0),MATCH(orders!L$1,products!$A$1:$G$1,0))</f>
        <v>7.29</v>
      </c>
      <c r="M8" s="8">
        <f t="shared" si="0"/>
        <v>21.87</v>
      </c>
      <c r="N8" t="str" cm="1">
        <f t="array" ref="N8">_xlfn.SWITCH(I8,
"Rob","Robusta",
"Exc","Excelsa",
"Ara","Arabica",
"Lib","Librica")</f>
        <v>Excelsa</v>
      </c>
      <c r="O8" t="str" cm="1">
        <f t="array" ref="O8">_xlfn.SWITCH(J8,
"L","Light",
"M","Medium",
"D","Dark")</f>
        <v>Dark</v>
      </c>
      <c r="P8" t="str">
        <f>_xlfn.XLOOKUP(Orders[[#This Row],[Customer ID]],customers!$A$2:$A$1001,customers!$I$2:$I$1001,,0)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8">
        <f>INDEX(products!$A$1:$G$49,MATCH(orders!$D9,products!$A$1:$A$49,0),MATCH(orders!L$1,products!$A$1:$G$1,0))</f>
        <v>4.7549999999999999</v>
      </c>
      <c r="M9" s="8">
        <f t="shared" si="0"/>
        <v>4.7549999999999999</v>
      </c>
      <c r="N9" t="str" cm="1">
        <f t="array" ref="N9">_xlfn.SWITCH(I9,
"Rob","Robusta",
"Exc","Excelsa",
"Ara","Arabica",
"Lib","Librica")</f>
        <v>Librica</v>
      </c>
      <c r="O9" t="str" cm="1">
        <f t="array" ref="O9">_xlfn.SWITCH(J9,
"L","Light",
"M","Medium",
"D","Dark")</f>
        <v>Light</v>
      </c>
      <c r="P9" t="str">
        <f>_xlfn.XLOOKUP(Orders[[#This Row],[Customer ID]],customers!$A$2:$A$1001,customers!$I$2:$I$1001,,0)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8">
        <f>INDEX(products!$A$1:$G$49,MATCH(orders!$D10,products!$A$1:$A$49,0),MATCH(orders!L$1,products!$A$1:$G$1,0))</f>
        <v>5.97</v>
      </c>
      <c r="M10" s="8">
        <f t="shared" si="0"/>
        <v>17.91</v>
      </c>
      <c r="N10" t="str" cm="1">
        <f t="array" ref="N10">_xlfn.SWITCH(I10,
"Rob","Robusta",
"Exc","Excelsa",
"Ara","Arabica",
"Lib","Librica")</f>
        <v>Robusta</v>
      </c>
      <c r="O10" t="str" cm="1">
        <f t="array" ref="O10">_xlfn.SWITCH(J10,
"L","Light",
"M","Medium",
"D","Dark")</f>
        <v>Medium</v>
      </c>
      <c r="P10" t="str">
        <f>_xlfn.XLOOKUP(Orders[[#This Row],[Customer ID]],customers!$A$2:$A$1001,customers!$I$2:$I$1001,,0)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8">
        <f>INDEX(products!$A$1:$G$49,MATCH(orders!$D11,products!$A$1:$A$49,0),MATCH(orders!L$1,products!$A$1:$G$1,0))</f>
        <v>5.97</v>
      </c>
      <c r="M11" s="8">
        <f t="shared" si="0"/>
        <v>5.97</v>
      </c>
      <c r="N11" t="str" cm="1">
        <f t="array" ref="N11">_xlfn.SWITCH(I11,
"Rob","Robusta",
"Exc","Excelsa",
"Ara","Arabica",
"Lib","Librica")</f>
        <v>Robusta</v>
      </c>
      <c r="O11" t="str" cm="1">
        <f t="array" ref="O11">_xlfn.SWITCH(J11,
"L","Light",
"M","Medium",
"D","Dark")</f>
        <v>Medium</v>
      </c>
      <c r="P11" t="str">
        <f>_xlfn.XLOOKUP(Orders[[#This Row],[Customer ID]],customers!$A$2:$A$1001,customers!$I$2:$I$1001,,0)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8">
        <f>INDEX(products!$A$1:$G$49,MATCH(orders!$D12,products!$A$1:$A$49,0),MATCH(orders!L$1,products!$A$1:$G$1,0))</f>
        <v>9.9499999999999993</v>
      </c>
      <c r="M12" s="8">
        <f t="shared" si="0"/>
        <v>39.799999999999997</v>
      </c>
      <c r="N12" t="str" cm="1">
        <f t="array" ref="N12">_xlfn.SWITCH(I12,
"Rob","Robusta",
"Exc","Excelsa",
"Ara","Arabica",
"Lib","Librica")</f>
        <v>Arabica</v>
      </c>
      <c r="O12" t="str" cm="1">
        <f t="array" ref="O12">_xlfn.SWITCH(J12,
"L","Light",
"M","Medium",
"D","Dark")</f>
        <v>Dark</v>
      </c>
      <c r="P12" t="str">
        <f>_xlfn.XLOOKUP(Orders[[#This Row],[Customer ID]],customers!$A$2:$A$1001,customers!$I$2:$I$1001,,0)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8">
        <f>INDEX(products!$A$1:$G$49,MATCH(orders!$D13,products!$A$1:$A$49,0),MATCH(orders!L$1,products!$A$1:$G$1,0))</f>
        <v>34.154999999999994</v>
      </c>
      <c r="M13" s="8">
        <f t="shared" si="0"/>
        <v>170.77499999999998</v>
      </c>
      <c r="N13" t="str" cm="1">
        <f t="array" ref="N13">_xlfn.SWITCH(I13,
"Rob","Robusta",
"Exc","Excelsa",
"Ara","Arabica",
"Lib","Librica")</f>
        <v>Excelsa</v>
      </c>
      <c r="O13" t="str" cm="1">
        <f t="array" ref="O13">_xlfn.SWITCH(J13,
"L","Light",
"M","Medium",
"D","Dark")</f>
        <v>Light</v>
      </c>
      <c r="P13" t="str">
        <f>_xlfn.XLOOKUP(Orders[[#This Row],[Customer ID]],customers!$A$2:$A$1001,customers!$I$2:$I$1001,,0)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8">
        <f>INDEX(products!$A$1:$G$49,MATCH(orders!$D14,products!$A$1:$A$49,0),MATCH(orders!L$1,products!$A$1:$G$1,0))</f>
        <v>9.9499999999999993</v>
      </c>
      <c r="M14" s="8">
        <f t="shared" si="0"/>
        <v>49.75</v>
      </c>
      <c r="N14" t="str" cm="1">
        <f t="array" ref="N14">_xlfn.SWITCH(I14,
"Rob","Robusta",
"Exc","Excelsa",
"Ara","Arabica",
"Lib","Librica")</f>
        <v>Robusta</v>
      </c>
      <c r="O14" t="str" cm="1">
        <f t="array" ref="O14">_xlfn.SWITCH(J14,
"L","Light",
"M","Medium",
"D","Dark")</f>
        <v>Medium</v>
      </c>
      <c r="P14" t="str">
        <f>_xlfn.XLOOKUP(Orders[[#This Row],[Customer ID]],customers!$A$2:$A$1001,customers!$I$2:$I$1001,,0)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8">
        <f>INDEX(products!$A$1:$G$49,MATCH(orders!$D15,products!$A$1:$A$49,0),MATCH(orders!L$1,products!$A$1:$G$1,0))</f>
        <v>20.584999999999997</v>
      </c>
      <c r="M15" s="8">
        <f t="shared" si="0"/>
        <v>41.169999999999995</v>
      </c>
      <c r="N15" t="str" cm="1">
        <f t="array" ref="N15">_xlfn.SWITCH(I15,
"Rob","Robusta",
"Exc","Excelsa",
"Ara","Arabica",
"Lib","Librica")</f>
        <v>Robusta</v>
      </c>
      <c r="O15" t="str" cm="1">
        <f t="array" ref="O15">_xlfn.SWITCH(J15,
"L","Light",
"M","Medium",
"D","Dark")</f>
        <v>Dark</v>
      </c>
      <c r="P15" t="str">
        <f>_xlfn.XLOOKUP(Orders[[#This Row],[Customer ID]],customers!$A$2:$A$1001,customers!$I$2:$I$1001,,0)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8">
        <f>INDEX(products!$A$1:$G$49,MATCH(orders!$D16,products!$A$1:$A$49,0),MATCH(orders!L$1,products!$A$1:$G$1,0))</f>
        <v>3.8849999999999998</v>
      </c>
      <c r="M16" s="8">
        <f t="shared" si="0"/>
        <v>11.654999999999999</v>
      </c>
      <c r="N16" t="str" cm="1">
        <f t="array" ref="N16">_xlfn.SWITCH(I16,
"Rob","Robusta",
"Exc","Excelsa",
"Ara","Arabica",
"Lib","Librica")</f>
        <v>Librica</v>
      </c>
      <c r="O16" t="str" cm="1">
        <f t="array" ref="O16">_xlfn.SWITCH(J16,
"L","Light",
"M","Medium",
"D","Dark")</f>
        <v>Dark</v>
      </c>
      <c r="P16" t="str">
        <f>_xlfn.XLOOKUP(Orders[[#This Row],[Customer ID]],customers!$A$2:$A$1001,customers!$I$2:$I$1001,,0)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8">
        <f>INDEX(products!$A$1:$G$49,MATCH(orders!$D17,products!$A$1:$A$49,0),MATCH(orders!L$1,products!$A$1:$G$1,0))</f>
        <v>22.884999999999998</v>
      </c>
      <c r="M17" s="8">
        <f t="shared" si="0"/>
        <v>114.42499999999998</v>
      </c>
      <c r="N17" t="str" cm="1">
        <f t="array" ref="N17">_xlfn.SWITCH(I17,
"Rob","Robusta",
"Exc","Excelsa",
"Ara","Arabica",
"Lib","Librica")</f>
        <v>Robusta</v>
      </c>
      <c r="O17" t="str" cm="1">
        <f t="array" ref="O17">_xlfn.SWITCH(J17,
"L","Light",
"M","Medium",
"D","Dark")</f>
        <v>Medium</v>
      </c>
      <c r="P17" t="str">
        <f>_xlfn.XLOOKUP(Orders[[#This Row],[Customer ID]],customers!$A$2:$A$1001,customers!$I$2:$I$1001,,0)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8">
        <f>INDEX(products!$A$1:$G$49,MATCH(orders!$D18,products!$A$1:$A$49,0),MATCH(orders!L$1,products!$A$1:$G$1,0))</f>
        <v>3.375</v>
      </c>
      <c r="M18" s="8">
        <f t="shared" si="0"/>
        <v>20.25</v>
      </c>
      <c r="N18" t="str" cm="1">
        <f t="array" ref="N18">_xlfn.SWITCH(I18,
"Rob","Robusta",
"Exc","Excelsa",
"Ara","Arabica",
"Lib","Librica")</f>
        <v>Arabica</v>
      </c>
      <c r="O18" t="str" cm="1">
        <f t="array" ref="O18">_xlfn.SWITCH(J18,
"L","Light",
"M","Medium",
"D","Dark")</f>
        <v>Medium</v>
      </c>
      <c r="P18" t="str">
        <f>_xlfn.XLOOKUP(Orders[[#This Row],[Customer ID]],customers!$A$2:$A$1001,customers!$I$2:$I$1001,,0)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8">
        <f>INDEX(products!$A$1:$G$49,MATCH(orders!$D19,products!$A$1:$A$49,0),MATCH(orders!L$1,products!$A$1:$G$1,0))</f>
        <v>12.95</v>
      </c>
      <c r="M19" s="8">
        <f t="shared" si="0"/>
        <v>77.699999999999989</v>
      </c>
      <c r="N19" t="str" cm="1">
        <f t="array" ref="N19">_xlfn.SWITCH(I19,
"Rob","Robusta",
"Exc","Excelsa",
"Ara","Arabica",
"Lib","Librica")</f>
        <v>Arabica</v>
      </c>
      <c r="O19" t="str" cm="1">
        <f t="array" ref="O19">_xlfn.SWITCH(J19,
"L","Light",
"M","Medium",
"D","Dark")</f>
        <v>Light</v>
      </c>
      <c r="P19" t="str">
        <f>_xlfn.XLOOKUP(Orders[[#This Row],[Customer ID]],customers!$A$2:$A$1001,customers!$I$2:$I$1001,,0)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8">
        <f>INDEX(products!$A$1:$G$49,MATCH(orders!$D20,products!$A$1:$A$49,0),MATCH(orders!L$1,products!$A$1:$G$1,0))</f>
        <v>20.584999999999997</v>
      </c>
      <c r="M20" s="8">
        <f t="shared" si="0"/>
        <v>82.339999999999989</v>
      </c>
      <c r="N20" t="str" cm="1">
        <f t="array" ref="N20">_xlfn.SWITCH(I20,
"Rob","Robusta",
"Exc","Excelsa",
"Ara","Arabica",
"Lib","Librica")</f>
        <v>Robusta</v>
      </c>
      <c r="O20" t="str" cm="1">
        <f t="array" ref="O20">_xlfn.SWITCH(J20,
"L","Light",
"M","Medium",
"D","Dark")</f>
        <v>Dark</v>
      </c>
      <c r="P20" t="str">
        <f>_xlfn.XLOOKUP(Orders[[#This Row],[Customer ID]],customers!$A$2:$A$1001,customers!$I$2:$I$1001,,0)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8">
        <f>INDEX(products!$A$1:$G$49,MATCH(orders!$D21,products!$A$1:$A$49,0),MATCH(orders!L$1,products!$A$1:$G$1,0))</f>
        <v>3.375</v>
      </c>
      <c r="M21" s="8">
        <f t="shared" si="0"/>
        <v>16.875</v>
      </c>
      <c r="N21" t="str" cm="1">
        <f t="array" ref="N21">_xlfn.SWITCH(I21,
"Rob","Robusta",
"Exc","Excelsa",
"Ara","Arabica",
"Lib","Librica")</f>
        <v>Arabica</v>
      </c>
      <c r="O21" t="str" cm="1">
        <f t="array" ref="O21">_xlfn.SWITCH(J21,
"L","Light",
"M","Medium",
"D","Dark")</f>
        <v>Medium</v>
      </c>
      <c r="P21" t="str">
        <f>_xlfn.XLOOKUP(Orders[[#This Row],[Customer ID]],customers!$A$2:$A$1001,customers!$I$2:$I$1001,,0)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8">
        <f>INDEX(products!$A$1:$G$49,MATCH(orders!$D22,products!$A$1:$A$49,0),MATCH(orders!L$1,products!$A$1:$G$1,0))</f>
        <v>3.645</v>
      </c>
      <c r="M22" s="8">
        <f t="shared" si="0"/>
        <v>14.58</v>
      </c>
      <c r="N22" t="str" cm="1">
        <f t="array" ref="N22">_xlfn.SWITCH(I22,
"Rob","Robusta",
"Exc","Excelsa",
"Ara","Arabica",
"Lib","Librica")</f>
        <v>Excelsa</v>
      </c>
      <c r="O22" t="str" cm="1">
        <f t="array" ref="O22">_xlfn.SWITCH(J22,
"L","Light",
"M","Medium",
"D","Dark")</f>
        <v>Dark</v>
      </c>
      <c r="P22" t="str">
        <f>_xlfn.XLOOKUP(Orders[[#This Row],[Customer ID]],customers!$A$2:$A$1001,customers!$I$2:$I$1001,,0)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8">
        <f>INDEX(products!$A$1:$G$49,MATCH(orders!$D23,products!$A$1:$A$49,0),MATCH(orders!L$1,products!$A$1:$G$1,0))</f>
        <v>2.9849999999999999</v>
      </c>
      <c r="M23" s="8">
        <f t="shared" si="0"/>
        <v>17.91</v>
      </c>
      <c r="N23" t="str" cm="1">
        <f t="array" ref="N23">_xlfn.SWITCH(I23,
"Rob","Robusta",
"Exc","Excelsa",
"Ara","Arabica",
"Lib","Librica")</f>
        <v>Arabica</v>
      </c>
      <c r="O23" t="str" cm="1">
        <f t="array" ref="O23">_xlfn.SWITCH(J23,
"L","Light",
"M","Medium",
"D","Dark")</f>
        <v>Dark</v>
      </c>
      <c r="P23" t="str">
        <f>_xlfn.XLOOKUP(Orders[[#This Row],[Customer ID]],customers!$A$2:$A$1001,customers!$I$2:$I$1001,,0)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8">
        <f>INDEX(products!$A$1:$G$49,MATCH(orders!$D24,products!$A$1:$A$49,0),MATCH(orders!L$1,products!$A$1:$G$1,0))</f>
        <v>22.884999999999998</v>
      </c>
      <c r="M24" s="8">
        <f t="shared" si="0"/>
        <v>91.539999999999992</v>
      </c>
      <c r="N24" t="str" cm="1">
        <f t="array" ref="N24">_xlfn.SWITCH(I24,
"Rob","Robusta",
"Exc","Excelsa",
"Ara","Arabica",
"Lib","Librica")</f>
        <v>Robusta</v>
      </c>
      <c r="O24" t="str" cm="1">
        <f t="array" ref="O24">_xlfn.SWITCH(J24,
"L","Light",
"M","Medium",
"D","Dark")</f>
        <v>Medium</v>
      </c>
      <c r="P24" t="str">
        <f>_xlfn.XLOOKUP(Orders[[#This Row],[Customer ID]],customers!$A$2:$A$1001,customers!$I$2:$I$1001,,0)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8">
        <f>INDEX(products!$A$1:$G$49,MATCH(orders!$D25,products!$A$1:$A$49,0),MATCH(orders!L$1,products!$A$1:$G$1,0))</f>
        <v>2.9849999999999999</v>
      </c>
      <c r="M25" s="8">
        <f t="shared" si="0"/>
        <v>11.94</v>
      </c>
      <c r="N25" t="str" cm="1">
        <f t="array" ref="N25">_xlfn.SWITCH(I25,
"Rob","Robusta",
"Exc","Excelsa",
"Ara","Arabica",
"Lib","Librica")</f>
        <v>Arabica</v>
      </c>
      <c r="O25" t="str" cm="1">
        <f t="array" ref="O25">_xlfn.SWITCH(J25,
"L","Light",
"M","Medium",
"D","Dark")</f>
        <v>Dark</v>
      </c>
      <c r="P25" t="str">
        <f>_xlfn.XLOOKUP(Orders[[#This Row],[Customer ID]],customers!$A$2:$A$1001,customers!$I$2:$I$1001,,0)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8">
        <f>INDEX(products!$A$1:$G$49,MATCH(orders!$D26,products!$A$1:$A$49,0),MATCH(orders!L$1,products!$A$1:$G$1,0))</f>
        <v>11.25</v>
      </c>
      <c r="M26" s="8">
        <f t="shared" si="0"/>
        <v>11.25</v>
      </c>
      <c r="N26" t="str" cm="1">
        <f t="array" ref="N26">_xlfn.SWITCH(I26,
"Rob","Robusta",
"Exc","Excelsa",
"Ara","Arabica",
"Lib","Librica")</f>
        <v>Arabica</v>
      </c>
      <c r="O26" t="str" cm="1">
        <f t="array" ref="O26">_xlfn.SWITCH(J26,
"L","Light",
"M","Medium",
"D","Dark")</f>
        <v>Medium</v>
      </c>
      <c r="P26" t="str">
        <f>_xlfn.XLOOKUP(Orders[[#This Row],[Customer ID]],customers!$A$2:$A$1001,customers!$I$2:$I$1001,,0)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8">
        <f>INDEX(products!$A$1:$G$49,MATCH(orders!$D27,products!$A$1:$A$49,0),MATCH(orders!L$1,products!$A$1:$G$1,0))</f>
        <v>4.125</v>
      </c>
      <c r="M27" s="8">
        <f t="shared" si="0"/>
        <v>12.375</v>
      </c>
      <c r="N27" t="str" cm="1">
        <f t="array" ref="N27">_xlfn.SWITCH(I27,
"Rob","Robusta",
"Exc","Excelsa",
"Ara","Arabica",
"Lib","Librica")</f>
        <v>Excelsa</v>
      </c>
      <c r="O27" t="str" cm="1">
        <f t="array" ref="O27">_xlfn.SWITCH(J27,
"L","Light",
"M","Medium",
"D","Dark")</f>
        <v>Medium</v>
      </c>
      <c r="P27" t="str">
        <f>_xlfn.XLOOKUP(Orders[[#This Row],[Customer ID]],customers!$A$2:$A$1001,customers!$I$2:$I$1001,,0)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8">
        <f>INDEX(products!$A$1:$G$49,MATCH(orders!$D28,products!$A$1:$A$49,0),MATCH(orders!L$1,products!$A$1:$G$1,0))</f>
        <v>6.75</v>
      </c>
      <c r="M28" s="8">
        <f t="shared" si="0"/>
        <v>27</v>
      </c>
      <c r="N28" t="str" cm="1">
        <f t="array" ref="N28">_xlfn.SWITCH(I28,
"Rob","Robusta",
"Exc","Excelsa",
"Ara","Arabica",
"Lib","Librica")</f>
        <v>Arabica</v>
      </c>
      <c r="O28" t="str" cm="1">
        <f t="array" ref="O28">_xlfn.SWITCH(J28,
"L","Light",
"M","Medium",
"D","Dark")</f>
        <v>Medium</v>
      </c>
      <c r="P28" t="str">
        <f>_xlfn.XLOOKUP(Orders[[#This Row],[Customer ID]],customers!$A$2:$A$1001,customers!$I$2:$I$1001,,0)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8">
        <f>INDEX(products!$A$1:$G$49,MATCH(orders!$D29,products!$A$1:$A$49,0),MATCH(orders!L$1,products!$A$1:$G$1,0))</f>
        <v>3.375</v>
      </c>
      <c r="M29" s="8">
        <f t="shared" si="0"/>
        <v>16.875</v>
      </c>
      <c r="N29" t="str" cm="1">
        <f t="array" ref="N29">_xlfn.SWITCH(I29,
"Rob","Robusta",
"Exc","Excelsa",
"Ara","Arabica",
"Lib","Librica")</f>
        <v>Arabica</v>
      </c>
      <c r="O29" t="str" cm="1">
        <f t="array" ref="O29">_xlfn.SWITCH(J29,
"L","Light",
"M","Medium",
"D","Dark")</f>
        <v>Medium</v>
      </c>
      <c r="P29" t="str">
        <f>_xlfn.XLOOKUP(Orders[[#This Row],[Customer ID]],customers!$A$2:$A$1001,customers!$I$2:$I$1001,,0)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8">
        <f>INDEX(products!$A$1:$G$49,MATCH(orders!$D30,products!$A$1:$A$49,0),MATCH(orders!L$1,products!$A$1:$G$1,0))</f>
        <v>5.97</v>
      </c>
      <c r="M30" s="8">
        <f t="shared" si="0"/>
        <v>17.91</v>
      </c>
      <c r="N30" t="str" cm="1">
        <f t="array" ref="N30">_xlfn.SWITCH(I30,
"Rob","Robusta",
"Exc","Excelsa",
"Ara","Arabica",
"Lib","Librica")</f>
        <v>Arabica</v>
      </c>
      <c r="O30" t="str" cm="1">
        <f t="array" ref="O30">_xlfn.SWITCH(J30,
"L","Light",
"M","Medium",
"D","Dark")</f>
        <v>Dark</v>
      </c>
      <c r="P30" t="str">
        <f>_xlfn.XLOOKUP(Orders[[#This Row],[Customer ID]],customers!$A$2:$A$1001,customers!$I$2:$I$1001,,0)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8">
        <f>INDEX(products!$A$1:$G$49,MATCH(orders!$D31,products!$A$1:$A$49,0),MATCH(orders!L$1,products!$A$1:$G$1,0))</f>
        <v>9.9499999999999993</v>
      </c>
      <c r="M31" s="8">
        <f t="shared" si="0"/>
        <v>39.799999999999997</v>
      </c>
      <c r="N31" t="str" cm="1">
        <f t="array" ref="N31">_xlfn.SWITCH(I31,
"Rob","Robusta",
"Exc","Excelsa",
"Ara","Arabica",
"Lib","Librica")</f>
        <v>Arabica</v>
      </c>
      <c r="O31" t="str" cm="1">
        <f t="array" ref="O31">_xlfn.SWITCH(J31,
"L","Light",
"M","Medium",
"D","Dark")</f>
        <v>Dark</v>
      </c>
      <c r="P31" t="str">
        <f>_xlfn.XLOOKUP(Orders[[#This Row],[Customer ID]],customers!$A$2:$A$1001,customers!$I$2:$I$1001,,0)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8">
        <f>INDEX(products!$A$1:$G$49,MATCH(orders!$D32,products!$A$1:$A$49,0),MATCH(orders!L$1,products!$A$1:$G$1,0))</f>
        <v>4.3650000000000002</v>
      </c>
      <c r="M32" s="8">
        <f t="shared" si="0"/>
        <v>21.825000000000003</v>
      </c>
      <c r="N32" t="str" cm="1">
        <f t="array" ref="N32">_xlfn.SWITCH(I32,
"Rob","Robusta",
"Exc","Excelsa",
"Ara","Arabica",
"Lib","Librica")</f>
        <v>Librica</v>
      </c>
      <c r="O32" t="str" cm="1">
        <f t="array" ref="O32">_xlfn.SWITCH(J32,
"L","Light",
"M","Medium",
"D","Dark")</f>
        <v>Medium</v>
      </c>
      <c r="P32" t="str">
        <f>_xlfn.XLOOKUP(Orders[[#This Row],[Customer ID]],customers!$A$2:$A$1001,customers!$I$2:$I$1001,,0)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8">
        <f>INDEX(products!$A$1:$G$49,MATCH(orders!$D33,products!$A$1:$A$49,0),MATCH(orders!L$1,products!$A$1:$G$1,0))</f>
        <v>5.97</v>
      </c>
      <c r="M33" s="8">
        <f t="shared" si="0"/>
        <v>35.82</v>
      </c>
      <c r="N33" t="str" cm="1">
        <f t="array" ref="N33">_xlfn.SWITCH(I33,
"Rob","Robusta",
"Exc","Excelsa",
"Ara","Arabica",
"Lib","Librica")</f>
        <v>Arabica</v>
      </c>
      <c r="O33" t="str" cm="1">
        <f t="array" ref="O33">_xlfn.SWITCH(J33,
"L","Light",
"M","Medium",
"D","Dark")</f>
        <v>Dark</v>
      </c>
      <c r="P33" t="str">
        <f>_xlfn.XLOOKUP(Orders[[#This Row],[Customer ID]],customers!$A$2:$A$1001,customers!$I$2:$I$1001,,0)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8">
        <f>INDEX(products!$A$1:$G$49,MATCH(orders!$D34,products!$A$1:$A$49,0),MATCH(orders!L$1,products!$A$1:$G$1,0))</f>
        <v>8.73</v>
      </c>
      <c r="M34" s="8">
        <f t="shared" si="0"/>
        <v>52.38</v>
      </c>
      <c r="N34" t="str" cm="1">
        <f t="array" ref="N34">_xlfn.SWITCH(I34,
"Rob","Robusta",
"Exc","Excelsa",
"Ara","Arabica",
"Lib","Librica")</f>
        <v>Librica</v>
      </c>
      <c r="O34" t="str" cm="1">
        <f t="array" ref="O34">_xlfn.SWITCH(J34,
"L","Light",
"M","Medium",
"D","Dark")</f>
        <v>Medium</v>
      </c>
      <c r="P34" t="str">
        <f>_xlfn.XLOOKUP(Orders[[#This Row],[Customer ID]],customers!$A$2:$A$1001,customers!$I$2:$I$1001,,0)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8">
        <f>INDEX(products!$A$1:$G$49,MATCH(orders!$D35,products!$A$1:$A$49,0),MATCH(orders!L$1,products!$A$1:$G$1,0))</f>
        <v>4.7549999999999999</v>
      </c>
      <c r="M35" s="8">
        <f t="shared" si="0"/>
        <v>23.774999999999999</v>
      </c>
      <c r="N35" t="str" cm="1">
        <f t="array" ref="N35">_xlfn.SWITCH(I35,
"Rob","Robusta",
"Exc","Excelsa",
"Ara","Arabica",
"Lib","Librica")</f>
        <v>Librica</v>
      </c>
      <c r="O35" t="str" cm="1">
        <f t="array" ref="O35">_xlfn.SWITCH(J35,
"L","Light",
"M","Medium",
"D","Dark")</f>
        <v>Light</v>
      </c>
      <c r="P35" t="str">
        <f>_xlfn.XLOOKUP(Orders[[#This Row],[Customer ID]],customers!$A$2:$A$1001,customers!$I$2:$I$1001,,0)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8">
        <f>INDEX(products!$A$1:$G$49,MATCH(orders!$D36,products!$A$1:$A$49,0),MATCH(orders!L$1,products!$A$1:$G$1,0))</f>
        <v>9.51</v>
      </c>
      <c r="M36" s="8">
        <f t="shared" si="0"/>
        <v>57.06</v>
      </c>
      <c r="N36" t="str" cm="1">
        <f t="array" ref="N36">_xlfn.SWITCH(I36,
"Rob","Robusta",
"Exc","Excelsa",
"Ara","Arabica",
"Lib","Librica")</f>
        <v>Librica</v>
      </c>
      <c r="O36" t="str" cm="1">
        <f t="array" ref="O36">_xlfn.SWITCH(J36,
"L","Light",
"M","Medium",
"D","Dark")</f>
        <v>Light</v>
      </c>
      <c r="P36" t="str">
        <f>_xlfn.XLOOKUP(Orders[[#This Row],[Customer ID]],customers!$A$2:$A$1001,customers!$I$2:$I$1001,,0)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8">
        <f>INDEX(products!$A$1:$G$49,MATCH(orders!$D37,products!$A$1:$A$49,0),MATCH(orders!L$1,products!$A$1:$G$1,0))</f>
        <v>5.97</v>
      </c>
      <c r="M37" s="8">
        <f t="shared" si="0"/>
        <v>35.82</v>
      </c>
      <c r="N37" t="str" cm="1">
        <f t="array" ref="N37">_xlfn.SWITCH(I37,
"Rob","Robusta",
"Exc","Excelsa",
"Ara","Arabica",
"Lib","Librica")</f>
        <v>Arabica</v>
      </c>
      <c r="O37" t="str" cm="1">
        <f t="array" ref="O37">_xlfn.SWITCH(J37,
"L","Light",
"M","Medium",
"D","Dark")</f>
        <v>Dark</v>
      </c>
      <c r="P37" t="str">
        <f>_xlfn.XLOOKUP(Orders[[#This Row],[Customer ID]],customers!$A$2:$A$1001,customers!$I$2:$I$1001,,0)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8">
        <f>INDEX(products!$A$1:$G$49,MATCH(orders!$D38,products!$A$1:$A$49,0),MATCH(orders!L$1,products!$A$1:$G$1,0))</f>
        <v>4.3650000000000002</v>
      </c>
      <c r="M38" s="8">
        <f t="shared" si="0"/>
        <v>8.73</v>
      </c>
      <c r="N38" t="str" cm="1">
        <f t="array" ref="N38">_xlfn.SWITCH(I38,
"Rob","Robusta",
"Exc","Excelsa",
"Ara","Arabica",
"Lib","Librica")</f>
        <v>Librica</v>
      </c>
      <c r="O38" t="str" cm="1">
        <f t="array" ref="O38">_xlfn.SWITCH(J38,
"L","Light",
"M","Medium",
"D","Dark")</f>
        <v>Medium</v>
      </c>
      <c r="P38" t="str">
        <f>_xlfn.XLOOKUP(Orders[[#This Row],[Customer ID]],customers!$A$2:$A$1001,customers!$I$2:$I$1001,,0)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8">
        <f>INDEX(products!$A$1:$G$49,MATCH(orders!$D39,products!$A$1:$A$49,0),MATCH(orders!L$1,products!$A$1:$G$1,0))</f>
        <v>9.51</v>
      </c>
      <c r="M39" s="8">
        <f t="shared" si="0"/>
        <v>28.53</v>
      </c>
      <c r="N39" t="str" cm="1">
        <f t="array" ref="N39">_xlfn.SWITCH(I39,
"Rob","Robusta",
"Exc","Excelsa",
"Ara","Arabica",
"Lib","Librica")</f>
        <v>Librica</v>
      </c>
      <c r="O39" t="str" cm="1">
        <f t="array" ref="O39">_xlfn.SWITCH(J39,
"L","Light",
"M","Medium",
"D","Dark")</f>
        <v>Light</v>
      </c>
      <c r="P39" t="str">
        <f>_xlfn.XLOOKUP(Orders[[#This Row],[Customer ID]],customers!$A$2:$A$1001,customers!$I$2:$I$1001,,0)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8">
        <f>INDEX(products!$A$1:$G$49,MATCH(orders!$D40,products!$A$1:$A$49,0),MATCH(orders!L$1,products!$A$1:$G$1,0))</f>
        <v>22.884999999999998</v>
      </c>
      <c r="M40" s="8">
        <f t="shared" si="0"/>
        <v>114.42499999999998</v>
      </c>
      <c r="N40" t="str" cm="1">
        <f t="array" ref="N40">_xlfn.SWITCH(I40,
"Rob","Robusta",
"Exc","Excelsa",
"Ara","Arabica",
"Lib","Librica")</f>
        <v>Robusta</v>
      </c>
      <c r="O40" t="str" cm="1">
        <f t="array" ref="O40">_xlfn.SWITCH(J40,
"L","Light",
"M","Medium",
"D","Dark")</f>
        <v>Medium</v>
      </c>
      <c r="P40" t="str">
        <f>_xlfn.XLOOKUP(Orders[[#This Row],[Customer ID]],customers!$A$2:$A$1001,customers!$I$2:$I$1001,,0)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8">
        <f>INDEX(products!$A$1:$G$49,MATCH(orders!$D41,products!$A$1:$A$49,0),MATCH(orders!L$1,products!$A$1:$G$1,0))</f>
        <v>9.9499999999999993</v>
      </c>
      <c r="M41" s="8">
        <f t="shared" si="0"/>
        <v>59.699999999999996</v>
      </c>
      <c r="N41" t="str" cm="1">
        <f t="array" ref="N41">_xlfn.SWITCH(I41,
"Rob","Robusta",
"Exc","Excelsa",
"Ara","Arabica",
"Lib","Librica")</f>
        <v>Robusta</v>
      </c>
      <c r="O41" t="str" cm="1">
        <f t="array" ref="O41">_xlfn.SWITCH(J41,
"L","Light",
"M","Medium",
"D","Dark")</f>
        <v>Medium</v>
      </c>
      <c r="P41" t="str">
        <f>_xlfn.XLOOKUP(Orders[[#This Row],[Customer ID]],customers!$A$2:$A$1001,customers!$I$2:$I$1001,,0)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8">
        <f>INDEX(products!$A$1:$G$49,MATCH(orders!$D42,products!$A$1:$A$49,0),MATCH(orders!L$1,products!$A$1:$G$1,0))</f>
        <v>14.55</v>
      </c>
      <c r="M42" s="8">
        <f t="shared" si="0"/>
        <v>43.650000000000006</v>
      </c>
      <c r="N42" t="str" cm="1">
        <f t="array" ref="N42">_xlfn.SWITCH(I42,
"Rob","Robusta",
"Exc","Excelsa",
"Ara","Arabica",
"Lib","Librica")</f>
        <v>Librica</v>
      </c>
      <c r="O42" t="str" cm="1">
        <f t="array" ref="O42">_xlfn.SWITCH(J42,
"L","Light",
"M","Medium",
"D","Dark")</f>
        <v>Medium</v>
      </c>
      <c r="P42" t="str">
        <f>_xlfn.XLOOKUP(Orders[[#This Row],[Customer ID]],customers!$A$2:$A$1001,customers!$I$2:$I$1001,,0)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8">
        <f>INDEX(products!$A$1:$G$49,MATCH(orders!$D43,products!$A$1:$A$49,0),MATCH(orders!L$1,products!$A$1:$G$1,0))</f>
        <v>3.645</v>
      </c>
      <c r="M43" s="8">
        <f t="shared" si="0"/>
        <v>7.29</v>
      </c>
      <c r="N43" t="str" cm="1">
        <f t="array" ref="N43">_xlfn.SWITCH(I43,
"Rob","Robusta",
"Exc","Excelsa",
"Ara","Arabica",
"Lib","Librica")</f>
        <v>Excelsa</v>
      </c>
      <c r="O43" t="str" cm="1">
        <f t="array" ref="O43">_xlfn.SWITCH(J43,
"L","Light",
"M","Medium",
"D","Dark")</f>
        <v>Dark</v>
      </c>
      <c r="P43" t="str">
        <f>_xlfn.XLOOKUP(Orders[[#This Row],[Customer ID]],customers!$A$2:$A$1001,customers!$I$2:$I$1001,,0)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8">
        <f>INDEX(products!$A$1:$G$49,MATCH(orders!$D44,products!$A$1:$A$49,0),MATCH(orders!L$1,products!$A$1:$G$1,0))</f>
        <v>2.6849999999999996</v>
      </c>
      <c r="M44" s="8">
        <f t="shared" si="0"/>
        <v>8.0549999999999997</v>
      </c>
      <c r="N44" t="str" cm="1">
        <f t="array" ref="N44">_xlfn.SWITCH(I44,
"Rob","Robusta",
"Exc","Excelsa",
"Ara","Arabica",
"Lib","Librica")</f>
        <v>Robusta</v>
      </c>
      <c r="O44" t="str" cm="1">
        <f t="array" ref="O44">_xlfn.SWITCH(J44,
"L","Light",
"M","Medium",
"D","Dark")</f>
        <v>Dark</v>
      </c>
      <c r="P44" t="str">
        <f>_xlfn.XLOOKUP(Orders[[#This Row],[Customer ID]],customers!$A$2:$A$1001,customers!$I$2:$I$1001,,0)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8">
        <f>INDEX(products!$A$1:$G$49,MATCH(orders!$D45,products!$A$1:$A$49,0),MATCH(orders!L$1,products!$A$1:$G$1,0))</f>
        <v>36.454999999999998</v>
      </c>
      <c r="M45" s="8">
        <f t="shared" si="0"/>
        <v>72.91</v>
      </c>
      <c r="N45" t="str" cm="1">
        <f t="array" ref="N45">_xlfn.SWITCH(I45,
"Rob","Robusta",
"Exc","Excelsa",
"Ara","Arabica",
"Lib","Librica")</f>
        <v>Librica</v>
      </c>
      <c r="O45" t="str" cm="1">
        <f t="array" ref="O45">_xlfn.SWITCH(J45,
"L","Light",
"M","Medium",
"D","Dark")</f>
        <v>Light</v>
      </c>
      <c r="P45" t="str">
        <f>_xlfn.XLOOKUP(Orders[[#This Row],[Customer ID]],customers!$A$2:$A$1001,customers!$I$2:$I$1001,,0)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8">
        <f>INDEX(products!$A$1:$G$49,MATCH(orders!$D46,products!$A$1:$A$49,0),MATCH(orders!L$1,products!$A$1:$G$1,0))</f>
        <v>8.25</v>
      </c>
      <c r="M46" s="8">
        <f t="shared" si="0"/>
        <v>16.5</v>
      </c>
      <c r="N46" t="str" cm="1">
        <f t="array" ref="N46">_xlfn.SWITCH(I46,
"Rob","Robusta",
"Exc","Excelsa",
"Ara","Arabica",
"Lib","Librica")</f>
        <v>Excelsa</v>
      </c>
      <c r="O46" t="str" cm="1">
        <f t="array" ref="O46">_xlfn.SWITCH(J46,
"L","Light",
"M","Medium",
"D","Dark")</f>
        <v>Medium</v>
      </c>
      <c r="P46" t="str">
        <f>_xlfn.XLOOKUP(Orders[[#This Row],[Customer ID]],customers!$A$2:$A$1001,customers!$I$2:$I$1001,,0)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8">
        <f>INDEX(products!$A$1:$G$49,MATCH(orders!$D47,products!$A$1:$A$49,0),MATCH(orders!L$1,products!$A$1:$G$1,0))</f>
        <v>29.784999999999997</v>
      </c>
      <c r="M47" s="8">
        <f t="shared" si="0"/>
        <v>178.70999999999998</v>
      </c>
      <c r="N47" t="str" cm="1">
        <f t="array" ref="N47">_xlfn.SWITCH(I47,
"Rob","Robusta",
"Exc","Excelsa",
"Ara","Arabica",
"Lib","Librica")</f>
        <v>Librica</v>
      </c>
      <c r="O47" t="str" cm="1">
        <f t="array" ref="O47">_xlfn.SWITCH(J47,
"L","Light",
"M","Medium",
"D","Dark")</f>
        <v>Dark</v>
      </c>
      <c r="P47" t="str">
        <f>_xlfn.XLOOKUP(Orders[[#This Row],[Customer ID]],customers!$A$2:$A$1001,customers!$I$2:$I$1001,,0)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8">
        <f>INDEX(products!$A$1:$G$49,MATCH(orders!$D48,products!$A$1:$A$49,0),MATCH(orders!L$1,products!$A$1:$G$1,0))</f>
        <v>31.624999999999996</v>
      </c>
      <c r="M48" s="8">
        <f t="shared" si="0"/>
        <v>63.249999999999993</v>
      </c>
      <c r="N48" t="str" cm="1">
        <f t="array" ref="N48">_xlfn.SWITCH(I48,
"Rob","Robusta",
"Exc","Excelsa",
"Ara","Arabica",
"Lib","Librica")</f>
        <v>Excelsa</v>
      </c>
      <c r="O48" t="str" cm="1">
        <f t="array" ref="O48">_xlfn.SWITCH(J48,
"L","Light",
"M","Medium",
"D","Dark")</f>
        <v>Medium</v>
      </c>
      <c r="P48" t="str">
        <f>_xlfn.XLOOKUP(Orders[[#This Row],[Customer ID]],customers!$A$2:$A$1001,customers!$I$2:$I$1001,,0)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8">
        <f>INDEX(products!$A$1:$G$49,MATCH(orders!$D49,products!$A$1:$A$49,0),MATCH(orders!L$1,products!$A$1:$G$1,0))</f>
        <v>3.8849999999999998</v>
      </c>
      <c r="M49" s="8">
        <f t="shared" si="0"/>
        <v>7.77</v>
      </c>
      <c r="N49" t="str" cm="1">
        <f t="array" ref="N49">_xlfn.SWITCH(I49,
"Rob","Robusta",
"Exc","Excelsa",
"Ara","Arabica",
"Lib","Librica")</f>
        <v>Arabica</v>
      </c>
      <c r="O49" t="str" cm="1">
        <f t="array" ref="O49">_xlfn.SWITCH(J49,
"L","Light",
"M","Medium",
"D","Dark")</f>
        <v>Light</v>
      </c>
      <c r="P49" t="str">
        <f>_xlfn.XLOOKUP(Orders[[#This Row],[Customer ID]],customers!$A$2:$A$1001,customers!$I$2:$I$1001,,0)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8">
        <f>INDEX(products!$A$1:$G$49,MATCH(orders!$D50,products!$A$1:$A$49,0),MATCH(orders!L$1,products!$A$1:$G$1,0))</f>
        <v>22.884999999999998</v>
      </c>
      <c r="M50" s="8">
        <f t="shared" si="0"/>
        <v>91.539999999999992</v>
      </c>
      <c r="N50" t="str" cm="1">
        <f t="array" ref="N50">_xlfn.SWITCH(I50,
"Rob","Robusta",
"Exc","Excelsa",
"Ara","Arabica",
"Lib","Librica")</f>
        <v>Arabica</v>
      </c>
      <c r="O50" t="str" cm="1">
        <f t="array" ref="O50">_xlfn.SWITCH(J50,
"L","Light",
"M","Medium",
"D","Dark")</f>
        <v>Dark</v>
      </c>
      <c r="P50" t="str">
        <f>_xlfn.XLOOKUP(Orders[[#This Row],[Customer ID]],customers!$A$2:$A$1001,customers!$I$2:$I$1001,,0)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8">
        <f>INDEX(products!$A$1:$G$49,MATCH(orders!$D51,products!$A$1:$A$49,0),MATCH(orders!L$1,products!$A$1:$G$1,0))</f>
        <v>12.95</v>
      </c>
      <c r="M51" s="8">
        <f t="shared" si="0"/>
        <v>38.849999999999994</v>
      </c>
      <c r="N51" t="str" cm="1">
        <f t="array" ref="N51">_xlfn.SWITCH(I51,
"Rob","Robusta",
"Exc","Excelsa",
"Ara","Arabica",
"Lib","Librica")</f>
        <v>Arabica</v>
      </c>
      <c r="O51" t="str" cm="1">
        <f t="array" ref="O51">_xlfn.SWITCH(J51,
"L","Light",
"M","Medium",
"D","Dark")</f>
        <v>Light</v>
      </c>
      <c r="P51" t="str">
        <f>_xlfn.XLOOKUP(Orders[[#This Row],[Customer ID]],customers!$A$2:$A$1001,customers!$I$2:$I$1001,,0)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8">
        <f>INDEX(products!$A$1:$G$49,MATCH(orders!$D52,products!$A$1:$A$49,0),MATCH(orders!L$1,products!$A$1:$G$1,0))</f>
        <v>7.77</v>
      </c>
      <c r="M52" s="8">
        <f t="shared" si="0"/>
        <v>15.54</v>
      </c>
      <c r="N52" t="str" cm="1">
        <f t="array" ref="N52">_xlfn.SWITCH(I52,
"Rob","Robusta",
"Exc","Excelsa",
"Ara","Arabica",
"Lib","Librica")</f>
        <v>Librica</v>
      </c>
      <c r="O52" t="str" cm="1">
        <f t="array" ref="O52">_xlfn.SWITCH(J52,
"L","Light",
"M","Medium",
"D","Dark")</f>
        <v>Dark</v>
      </c>
      <c r="P52" t="str">
        <f>_xlfn.XLOOKUP(Orders[[#This Row],[Customer ID]],customers!$A$2:$A$1001,customers!$I$2:$I$1001,,0)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8">
        <f>INDEX(products!$A$1:$G$49,MATCH(orders!$D53,products!$A$1:$A$49,0),MATCH(orders!L$1,products!$A$1:$G$1,0))</f>
        <v>36.454999999999998</v>
      </c>
      <c r="M53" s="8">
        <f t="shared" si="0"/>
        <v>145.82</v>
      </c>
      <c r="N53" t="str" cm="1">
        <f t="array" ref="N53">_xlfn.SWITCH(I53,
"Rob","Robusta",
"Exc","Excelsa",
"Ara","Arabica",
"Lib","Librica")</f>
        <v>Librica</v>
      </c>
      <c r="O53" t="str" cm="1">
        <f t="array" ref="O53">_xlfn.SWITCH(J53,
"L","Light",
"M","Medium",
"D","Dark")</f>
        <v>Light</v>
      </c>
      <c r="P53" t="str">
        <f>_xlfn.XLOOKUP(Orders[[#This Row],[Customer ID]],customers!$A$2:$A$1001,customers!$I$2:$I$1001,,0)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8">
        <f>INDEX(products!$A$1:$G$49,MATCH(orders!$D54,products!$A$1:$A$49,0),MATCH(orders!L$1,products!$A$1:$G$1,0))</f>
        <v>5.97</v>
      </c>
      <c r="M54" s="8">
        <f t="shared" si="0"/>
        <v>29.849999999999998</v>
      </c>
      <c r="N54" t="str" cm="1">
        <f t="array" ref="N54">_xlfn.SWITCH(I54,
"Rob","Robusta",
"Exc","Excelsa",
"Ara","Arabica",
"Lib","Librica")</f>
        <v>Robusta</v>
      </c>
      <c r="O54" t="str" cm="1">
        <f t="array" ref="O54">_xlfn.SWITCH(J54,
"L","Light",
"M","Medium",
"D","Dark")</f>
        <v>Medium</v>
      </c>
      <c r="P54" t="str">
        <f>_xlfn.XLOOKUP(Orders[[#This Row],[Customer ID]],customers!$A$2:$A$1001,customers!$I$2:$I$1001,,0)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8">
        <f>INDEX(products!$A$1:$G$49,MATCH(orders!$D55,products!$A$1:$A$49,0),MATCH(orders!L$1,products!$A$1:$G$1,0))</f>
        <v>36.454999999999998</v>
      </c>
      <c r="M55" s="8">
        <f t="shared" si="0"/>
        <v>72.91</v>
      </c>
      <c r="N55" t="str" cm="1">
        <f t="array" ref="N55">_xlfn.SWITCH(I55,
"Rob","Robusta",
"Exc","Excelsa",
"Ara","Arabica",
"Lib","Librica")</f>
        <v>Librica</v>
      </c>
      <c r="O55" t="str" cm="1">
        <f t="array" ref="O55">_xlfn.SWITCH(J55,
"L","Light",
"M","Medium",
"D","Dark")</f>
        <v>Light</v>
      </c>
      <c r="P55" t="str">
        <f>_xlfn.XLOOKUP(Orders[[#This Row],[Customer ID]],customers!$A$2:$A$1001,customers!$I$2:$I$1001,,0)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8">
        <f>INDEX(products!$A$1:$G$49,MATCH(orders!$D56,products!$A$1:$A$49,0),MATCH(orders!L$1,products!$A$1:$G$1,0))</f>
        <v>14.55</v>
      </c>
      <c r="M56" s="8">
        <f t="shared" si="0"/>
        <v>72.75</v>
      </c>
      <c r="N56" t="str" cm="1">
        <f t="array" ref="N56">_xlfn.SWITCH(I56,
"Rob","Robusta",
"Exc","Excelsa",
"Ara","Arabica",
"Lib","Librica")</f>
        <v>Librica</v>
      </c>
      <c r="O56" t="str" cm="1">
        <f t="array" ref="O56">_xlfn.SWITCH(J56,
"L","Light",
"M","Medium",
"D","Dark")</f>
        <v>Medium</v>
      </c>
      <c r="P56" t="str">
        <f>_xlfn.XLOOKUP(Orders[[#This Row],[Customer ID]],customers!$A$2:$A$1001,customers!$I$2:$I$1001,,0)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8">
        <f>INDEX(products!$A$1:$G$49,MATCH(orders!$D57,products!$A$1:$A$49,0),MATCH(orders!L$1,products!$A$1:$G$1,0))</f>
        <v>15.85</v>
      </c>
      <c r="M57" s="8">
        <f t="shared" si="0"/>
        <v>47.55</v>
      </c>
      <c r="N57" t="str" cm="1">
        <f t="array" ref="N57">_xlfn.SWITCH(I57,
"Rob","Robusta",
"Exc","Excelsa",
"Ara","Arabica",
"Lib","Librica")</f>
        <v>Librica</v>
      </c>
      <c r="O57" t="str" cm="1">
        <f t="array" ref="O57">_xlfn.SWITCH(J57,
"L","Light",
"M","Medium",
"D","Dark")</f>
        <v>Light</v>
      </c>
      <c r="P57" t="str">
        <f>_xlfn.XLOOKUP(Orders[[#This Row],[Customer ID]],customers!$A$2:$A$1001,customers!$I$2:$I$1001,,0)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8">
        <f>INDEX(products!$A$1:$G$49,MATCH(orders!$D58,products!$A$1:$A$49,0),MATCH(orders!L$1,products!$A$1:$G$1,0))</f>
        <v>3.645</v>
      </c>
      <c r="M58" s="8">
        <f t="shared" si="0"/>
        <v>10.935</v>
      </c>
      <c r="N58" t="str" cm="1">
        <f t="array" ref="N58">_xlfn.SWITCH(I58,
"Rob","Robusta",
"Exc","Excelsa",
"Ara","Arabica",
"Lib","Librica")</f>
        <v>Excelsa</v>
      </c>
      <c r="O58" t="str" cm="1">
        <f t="array" ref="O58">_xlfn.SWITCH(J58,
"L","Light",
"M","Medium",
"D","Dark")</f>
        <v>Dark</v>
      </c>
      <c r="P58" t="str">
        <f>_xlfn.XLOOKUP(Orders[[#This Row],[Customer ID]],customers!$A$2:$A$1001,customers!$I$2:$I$1001,,0)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8">
        <f>INDEX(products!$A$1:$G$49,MATCH(orders!$D59,products!$A$1:$A$49,0),MATCH(orders!L$1,products!$A$1:$G$1,0))</f>
        <v>14.85</v>
      </c>
      <c r="M59" s="8">
        <f t="shared" si="0"/>
        <v>59.4</v>
      </c>
      <c r="N59" t="str" cm="1">
        <f t="array" ref="N59">_xlfn.SWITCH(I59,
"Rob","Robusta",
"Exc","Excelsa",
"Ara","Arabica",
"Lib","Librica")</f>
        <v>Excelsa</v>
      </c>
      <c r="O59" t="str" cm="1">
        <f t="array" ref="O59">_xlfn.SWITCH(J59,
"L","Light",
"M","Medium",
"D","Dark")</f>
        <v>Light</v>
      </c>
      <c r="P59" t="str">
        <f>_xlfn.XLOOKUP(Orders[[#This Row],[Customer ID]],customers!$A$2:$A$1001,customers!$I$2:$I$1001,,0)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8">
        <f>INDEX(products!$A$1:$G$49,MATCH(orders!$D60,products!$A$1:$A$49,0),MATCH(orders!L$1,products!$A$1:$G$1,0))</f>
        <v>29.784999999999997</v>
      </c>
      <c r="M60" s="8">
        <f t="shared" si="0"/>
        <v>89.35499999999999</v>
      </c>
      <c r="N60" t="str" cm="1">
        <f t="array" ref="N60">_xlfn.SWITCH(I60,
"Rob","Robusta",
"Exc","Excelsa",
"Ara","Arabica",
"Lib","Librica")</f>
        <v>Librica</v>
      </c>
      <c r="O60" t="str" cm="1">
        <f t="array" ref="O60">_xlfn.SWITCH(J60,
"L","Light",
"M","Medium",
"D","Dark")</f>
        <v>Dark</v>
      </c>
      <c r="P60" t="str">
        <f>_xlfn.XLOOKUP(Orders[[#This Row],[Customer ID]],customers!$A$2:$A$1001,customers!$I$2:$I$1001,,0)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8">
        <f>INDEX(products!$A$1:$G$49,MATCH(orders!$D61,products!$A$1:$A$49,0),MATCH(orders!L$1,products!$A$1:$G$1,0))</f>
        <v>8.73</v>
      </c>
      <c r="M61" s="8">
        <f t="shared" si="0"/>
        <v>26.19</v>
      </c>
      <c r="N61" t="str" cm="1">
        <f t="array" ref="N61">_xlfn.SWITCH(I61,
"Rob","Robusta",
"Exc","Excelsa",
"Ara","Arabica",
"Lib","Librica")</f>
        <v>Librica</v>
      </c>
      <c r="O61" t="str" cm="1">
        <f t="array" ref="O61">_xlfn.SWITCH(J61,
"L","Light",
"M","Medium",
"D","Dark")</f>
        <v>Medium</v>
      </c>
      <c r="P61" t="str">
        <f>_xlfn.XLOOKUP(Orders[[#This Row],[Customer ID]],customers!$A$2:$A$1001,customers!$I$2:$I$1001,,0)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8">
        <f>INDEX(products!$A$1:$G$49,MATCH(orders!$D62,products!$A$1:$A$49,0),MATCH(orders!L$1,products!$A$1:$G$1,0))</f>
        <v>22.884999999999998</v>
      </c>
      <c r="M62" s="8">
        <f t="shared" si="0"/>
        <v>114.42499999999998</v>
      </c>
      <c r="N62" t="str" cm="1">
        <f t="array" ref="N62">_xlfn.SWITCH(I62,
"Rob","Robusta",
"Exc","Excelsa",
"Ara","Arabica",
"Lib","Librica")</f>
        <v>Arabica</v>
      </c>
      <c r="O62" t="str" cm="1">
        <f t="array" ref="O62">_xlfn.SWITCH(J62,
"L","Light",
"M","Medium",
"D","Dark")</f>
        <v>Dark</v>
      </c>
      <c r="P62" t="str">
        <f>_xlfn.XLOOKUP(Orders[[#This Row],[Customer ID]],customers!$A$2:$A$1001,customers!$I$2:$I$1001,,0)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8">
        <f>INDEX(products!$A$1:$G$49,MATCH(orders!$D63,products!$A$1:$A$49,0),MATCH(orders!L$1,products!$A$1:$G$1,0))</f>
        <v>5.3699999999999992</v>
      </c>
      <c r="M63" s="8">
        <f t="shared" si="0"/>
        <v>26.849999999999994</v>
      </c>
      <c r="N63" t="str" cm="1">
        <f t="array" ref="N63">_xlfn.SWITCH(I63,
"Rob","Robusta",
"Exc","Excelsa",
"Ara","Arabica",
"Lib","Librica")</f>
        <v>Robusta</v>
      </c>
      <c r="O63" t="str" cm="1">
        <f t="array" ref="O63">_xlfn.SWITCH(J63,
"L","Light",
"M","Medium",
"D","Dark")</f>
        <v>Dark</v>
      </c>
      <c r="P63" t="str">
        <f>_xlfn.XLOOKUP(Orders[[#This Row],[Customer ID]],customers!$A$2:$A$1001,customers!$I$2:$I$1001,,0)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8">
        <f>INDEX(products!$A$1:$G$49,MATCH(orders!$D64,products!$A$1:$A$49,0),MATCH(orders!L$1,products!$A$1:$G$1,0))</f>
        <v>4.7549999999999999</v>
      </c>
      <c r="M64" s="8">
        <f t="shared" si="0"/>
        <v>23.774999999999999</v>
      </c>
      <c r="N64" t="str" cm="1">
        <f t="array" ref="N64">_xlfn.SWITCH(I64,
"Rob","Robusta",
"Exc","Excelsa",
"Ara","Arabica",
"Lib","Librica")</f>
        <v>Librica</v>
      </c>
      <c r="O64" t="str" cm="1">
        <f t="array" ref="O64">_xlfn.SWITCH(J64,
"L","Light",
"M","Medium",
"D","Dark")</f>
        <v>Light</v>
      </c>
      <c r="P64" t="str">
        <f>_xlfn.XLOOKUP(Orders[[#This Row],[Customer ID]],customers!$A$2:$A$1001,customers!$I$2:$I$1001,,0)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8">
        <f>INDEX(products!$A$1:$G$49,MATCH(orders!$D65,products!$A$1:$A$49,0),MATCH(orders!L$1,products!$A$1:$G$1,0))</f>
        <v>6.75</v>
      </c>
      <c r="M65" s="8">
        <f t="shared" si="0"/>
        <v>6.75</v>
      </c>
      <c r="N65" t="str" cm="1">
        <f t="array" ref="N65">_xlfn.SWITCH(I65,
"Rob","Robusta",
"Exc","Excelsa",
"Ara","Arabica",
"Lib","Librica")</f>
        <v>Arabica</v>
      </c>
      <c r="O65" t="str" cm="1">
        <f t="array" ref="O65">_xlfn.SWITCH(J65,
"L","Light",
"M","Medium",
"D","Dark")</f>
        <v>Medium</v>
      </c>
      <c r="P65" t="str">
        <f>_xlfn.XLOOKUP(Orders[[#This Row],[Customer ID]],customers!$A$2:$A$1001,customers!$I$2:$I$1001,,0)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8">
        <f>INDEX(products!$A$1:$G$49,MATCH(orders!$D66,products!$A$1:$A$49,0),MATCH(orders!L$1,products!$A$1:$G$1,0))</f>
        <v>5.97</v>
      </c>
      <c r="M66" s="8">
        <f t="shared" si="0"/>
        <v>35.82</v>
      </c>
      <c r="N66" t="str" cm="1">
        <f t="array" ref="N66">_xlfn.SWITCH(I66,
"Rob","Robusta",
"Exc","Excelsa",
"Ara","Arabica",
"Lib","Librica")</f>
        <v>Robusta</v>
      </c>
      <c r="O66" t="str" cm="1">
        <f t="array" ref="O66">_xlfn.SWITCH(J66,
"L","Light",
"M","Medium",
"D","Dark")</f>
        <v>Medium</v>
      </c>
      <c r="P66" t="str">
        <f>_xlfn.XLOOKUP(Orders[[#This Row],[Customer ID]],customers!$A$2:$A$1001,customers!$I$2:$I$1001,,0)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8">
        <f>INDEX(products!$A$1:$G$49,MATCH(orders!$D67,products!$A$1:$A$49,0),MATCH(orders!L$1,products!$A$1:$G$1,0))</f>
        <v>20.584999999999997</v>
      </c>
      <c r="M67" s="8">
        <f t="shared" ref="M67:M130" si="1">E67*L67</f>
        <v>82.339999999999989</v>
      </c>
      <c r="N67" t="str" cm="1">
        <f t="array" ref="N67">_xlfn.SWITCH(I67,
"Rob","Robusta",
"Exc","Excelsa",
"Ara","Arabica",
"Lib","Librica")</f>
        <v>Robusta</v>
      </c>
      <c r="O67" t="str" cm="1">
        <f t="array" ref="O67">_xlfn.SWITCH(J67,
"L","Light",
"M","Medium",
"D","Dark")</f>
        <v>Dark</v>
      </c>
      <c r="P67" t="str">
        <f>_xlfn.XLOOKUP(Orders[[#This Row],[Customer ID]],customers!$A$2:$A$1001,customers!$I$2:$I$1001,,0)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8">
        <f>INDEX(products!$A$1:$G$49,MATCH(orders!$D68,products!$A$1:$A$49,0),MATCH(orders!L$1,products!$A$1:$G$1,0))</f>
        <v>7.169999999999999</v>
      </c>
      <c r="M68" s="8">
        <f t="shared" si="1"/>
        <v>7.169999999999999</v>
      </c>
      <c r="N68" t="str" cm="1">
        <f t="array" ref="N68">_xlfn.SWITCH(I68,
"Rob","Robusta",
"Exc","Excelsa",
"Ara","Arabica",
"Lib","Librica")</f>
        <v>Robusta</v>
      </c>
      <c r="O68" t="str" cm="1">
        <f t="array" ref="O68">_xlfn.SWITCH(J68,
"L","Light",
"M","Medium",
"D","Dark")</f>
        <v>Light</v>
      </c>
      <c r="P68" t="str">
        <f>_xlfn.XLOOKUP(Orders[[#This Row],[Customer ID]],customers!$A$2:$A$1001,customers!$I$2:$I$1001,,0)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8">
        <f>INDEX(products!$A$1:$G$49,MATCH(orders!$D69,products!$A$1:$A$49,0),MATCH(orders!L$1,products!$A$1:$G$1,0))</f>
        <v>4.7549999999999999</v>
      </c>
      <c r="M69" s="8">
        <f t="shared" si="1"/>
        <v>9.51</v>
      </c>
      <c r="N69" t="str" cm="1">
        <f t="array" ref="N69">_xlfn.SWITCH(I69,
"Rob","Robusta",
"Exc","Excelsa",
"Ara","Arabica",
"Lib","Librica")</f>
        <v>Librica</v>
      </c>
      <c r="O69" t="str" cm="1">
        <f t="array" ref="O69">_xlfn.SWITCH(J69,
"L","Light",
"M","Medium",
"D","Dark")</f>
        <v>Light</v>
      </c>
      <c r="P69" t="str">
        <f>_xlfn.XLOOKUP(Orders[[#This Row],[Customer ID]],customers!$A$2:$A$1001,customers!$I$2:$I$1001,,0)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8">
        <f>INDEX(products!$A$1:$G$49,MATCH(orders!$D70,products!$A$1:$A$49,0),MATCH(orders!L$1,products!$A$1:$G$1,0))</f>
        <v>2.9849999999999999</v>
      </c>
      <c r="M70" s="8">
        <f t="shared" si="1"/>
        <v>2.9849999999999999</v>
      </c>
      <c r="N70" t="str" cm="1">
        <f t="array" ref="N70">_xlfn.SWITCH(I70,
"Rob","Robusta",
"Exc","Excelsa",
"Ara","Arabica",
"Lib","Librica")</f>
        <v>Robusta</v>
      </c>
      <c r="O70" t="str" cm="1">
        <f t="array" ref="O70">_xlfn.SWITCH(J70,
"L","Light",
"M","Medium",
"D","Dark")</f>
        <v>Medium</v>
      </c>
      <c r="P70" t="str">
        <f>_xlfn.XLOOKUP(Orders[[#This Row],[Customer ID]],customers!$A$2:$A$1001,customers!$I$2:$I$1001,,0)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8">
        <f>INDEX(products!$A$1:$G$49,MATCH(orders!$D71,products!$A$1:$A$49,0),MATCH(orders!L$1,products!$A$1:$G$1,0))</f>
        <v>9.9499999999999993</v>
      </c>
      <c r="M71" s="8">
        <f t="shared" si="1"/>
        <v>59.699999999999996</v>
      </c>
      <c r="N71" t="str" cm="1">
        <f t="array" ref="N71">_xlfn.SWITCH(I71,
"Rob","Robusta",
"Exc","Excelsa",
"Ara","Arabica",
"Lib","Librica")</f>
        <v>Robusta</v>
      </c>
      <c r="O71" t="str" cm="1">
        <f t="array" ref="O71">_xlfn.SWITCH(J71,
"L","Light",
"M","Medium",
"D","Dark")</f>
        <v>Medium</v>
      </c>
      <c r="P71" t="str">
        <f>_xlfn.XLOOKUP(Orders[[#This Row],[Customer ID]],customers!$A$2:$A$1001,customers!$I$2:$I$1001,,0)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8">
        <f>INDEX(products!$A$1:$G$49,MATCH(orders!$D72,products!$A$1:$A$49,0),MATCH(orders!L$1,products!$A$1:$G$1,0))</f>
        <v>34.154999999999994</v>
      </c>
      <c r="M72" s="8">
        <f t="shared" si="1"/>
        <v>136.61999999999998</v>
      </c>
      <c r="N72" t="str" cm="1">
        <f t="array" ref="N72">_xlfn.SWITCH(I72,
"Rob","Robusta",
"Exc","Excelsa",
"Ara","Arabica",
"Lib","Librica")</f>
        <v>Excelsa</v>
      </c>
      <c r="O72" t="str" cm="1">
        <f t="array" ref="O72">_xlfn.SWITCH(J72,
"L","Light",
"M","Medium",
"D","Dark")</f>
        <v>Light</v>
      </c>
      <c r="P72" t="str">
        <f>_xlfn.XLOOKUP(Orders[[#This Row],[Customer ID]],customers!$A$2:$A$1001,customers!$I$2:$I$1001,,0)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8">
        <f>INDEX(products!$A$1:$G$49,MATCH(orders!$D73,products!$A$1:$A$49,0),MATCH(orders!L$1,products!$A$1:$G$1,0))</f>
        <v>4.7549999999999999</v>
      </c>
      <c r="M73" s="8">
        <f t="shared" si="1"/>
        <v>9.51</v>
      </c>
      <c r="N73" t="str" cm="1">
        <f t="array" ref="N73">_xlfn.SWITCH(I73,
"Rob","Robusta",
"Exc","Excelsa",
"Ara","Arabica",
"Lib","Librica")</f>
        <v>Librica</v>
      </c>
      <c r="O73" t="str" cm="1">
        <f t="array" ref="O73">_xlfn.SWITCH(J73,
"L","Light",
"M","Medium",
"D","Dark")</f>
        <v>Light</v>
      </c>
      <c r="P73" t="str">
        <f>_xlfn.XLOOKUP(Orders[[#This Row],[Customer ID]],customers!$A$2:$A$1001,customers!$I$2:$I$1001,,0)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8">
        <f>INDEX(products!$A$1:$G$49,MATCH(orders!$D74,products!$A$1:$A$49,0),MATCH(orders!L$1,products!$A$1:$G$1,0))</f>
        <v>25.874999999999996</v>
      </c>
      <c r="M74" s="8">
        <f t="shared" si="1"/>
        <v>77.624999999999986</v>
      </c>
      <c r="N74" t="str" cm="1">
        <f t="array" ref="N74">_xlfn.SWITCH(I74,
"Rob","Robusta",
"Exc","Excelsa",
"Ara","Arabica",
"Lib","Librica")</f>
        <v>Arabica</v>
      </c>
      <c r="O74" t="str" cm="1">
        <f t="array" ref="O74">_xlfn.SWITCH(J74,
"L","Light",
"M","Medium",
"D","Dark")</f>
        <v>Medium</v>
      </c>
      <c r="P74" t="str">
        <f>_xlfn.XLOOKUP(Orders[[#This Row],[Customer ID]],customers!$A$2:$A$1001,customers!$I$2:$I$1001,,0)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8">
        <f>INDEX(products!$A$1:$G$49,MATCH(orders!$D75,products!$A$1:$A$49,0),MATCH(orders!L$1,products!$A$1:$G$1,0))</f>
        <v>4.3650000000000002</v>
      </c>
      <c r="M75" s="8">
        <f t="shared" si="1"/>
        <v>21.825000000000003</v>
      </c>
      <c r="N75" t="str" cm="1">
        <f t="array" ref="N75">_xlfn.SWITCH(I75,
"Rob","Robusta",
"Exc","Excelsa",
"Ara","Arabica",
"Lib","Librica")</f>
        <v>Librica</v>
      </c>
      <c r="O75" t="str" cm="1">
        <f t="array" ref="O75">_xlfn.SWITCH(J75,
"L","Light",
"M","Medium",
"D","Dark")</f>
        <v>Medium</v>
      </c>
      <c r="P75" t="str">
        <f>_xlfn.XLOOKUP(Orders[[#This Row],[Customer ID]],customers!$A$2:$A$1001,customers!$I$2:$I$1001,,0)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8">
        <f>INDEX(products!$A$1:$G$49,MATCH(orders!$D76,products!$A$1:$A$49,0),MATCH(orders!L$1,products!$A$1:$G$1,0))</f>
        <v>8.91</v>
      </c>
      <c r="M76" s="8">
        <f t="shared" si="1"/>
        <v>17.82</v>
      </c>
      <c r="N76" t="str" cm="1">
        <f t="array" ref="N76">_xlfn.SWITCH(I76,
"Rob","Robusta",
"Exc","Excelsa",
"Ara","Arabica",
"Lib","Librica")</f>
        <v>Excelsa</v>
      </c>
      <c r="O76" t="str" cm="1">
        <f t="array" ref="O76">_xlfn.SWITCH(J76,
"L","Light",
"M","Medium",
"D","Dark")</f>
        <v>Light</v>
      </c>
      <c r="P76" t="str">
        <f>_xlfn.XLOOKUP(Orders[[#This Row],[Customer ID]],customers!$A$2:$A$1001,customers!$I$2:$I$1001,,0)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8">
        <f>INDEX(products!$A$1:$G$49,MATCH(orders!$D77,products!$A$1:$A$49,0),MATCH(orders!L$1,products!$A$1:$G$1,0))</f>
        <v>8.9499999999999993</v>
      </c>
      <c r="M77" s="8">
        <f t="shared" si="1"/>
        <v>53.699999999999996</v>
      </c>
      <c r="N77" t="str" cm="1">
        <f t="array" ref="N77">_xlfn.SWITCH(I77,
"Rob","Robusta",
"Exc","Excelsa",
"Ara","Arabica",
"Lib","Librica")</f>
        <v>Robusta</v>
      </c>
      <c r="O77" t="str" cm="1">
        <f t="array" ref="O77">_xlfn.SWITCH(J77,
"L","Light",
"M","Medium",
"D","Dark")</f>
        <v>Dark</v>
      </c>
      <c r="P77" t="str">
        <f>_xlfn.XLOOKUP(Orders[[#This Row],[Customer ID]],customers!$A$2:$A$1001,customers!$I$2:$I$1001,,0)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8">
        <f>INDEX(products!$A$1:$G$49,MATCH(orders!$D78,products!$A$1:$A$49,0),MATCH(orders!L$1,products!$A$1:$G$1,0))</f>
        <v>3.5849999999999995</v>
      </c>
      <c r="M78" s="8">
        <f t="shared" si="1"/>
        <v>3.5849999999999995</v>
      </c>
      <c r="N78" t="str" cm="1">
        <f t="array" ref="N78">_xlfn.SWITCH(I78,
"Rob","Robusta",
"Exc","Excelsa",
"Ara","Arabica",
"Lib","Librica")</f>
        <v>Robusta</v>
      </c>
      <c r="O78" t="str" cm="1">
        <f t="array" ref="O78">_xlfn.SWITCH(J78,
"L","Light",
"M","Medium",
"D","Dark")</f>
        <v>Light</v>
      </c>
      <c r="P78" t="str">
        <f>_xlfn.XLOOKUP(Orders[[#This Row],[Customer ID]],customers!$A$2:$A$1001,customers!$I$2:$I$1001,,0)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8">
        <f>INDEX(products!$A$1:$G$49,MATCH(orders!$D79,products!$A$1:$A$49,0),MATCH(orders!L$1,products!$A$1:$G$1,0))</f>
        <v>3.645</v>
      </c>
      <c r="M79" s="8">
        <f t="shared" si="1"/>
        <v>7.29</v>
      </c>
      <c r="N79" t="str" cm="1">
        <f t="array" ref="N79">_xlfn.SWITCH(I79,
"Rob","Robusta",
"Exc","Excelsa",
"Ara","Arabica",
"Lib","Librica")</f>
        <v>Excelsa</v>
      </c>
      <c r="O79" t="str" cm="1">
        <f t="array" ref="O79">_xlfn.SWITCH(J79,
"L","Light",
"M","Medium",
"D","Dark")</f>
        <v>Dark</v>
      </c>
      <c r="P79" t="str">
        <f>_xlfn.XLOOKUP(Orders[[#This Row],[Customer ID]],customers!$A$2:$A$1001,customers!$I$2:$I$1001,,0)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8">
        <f>INDEX(products!$A$1:$G$49,MATCH(orders!$D80,products!$A$1:$A$49,0),MATCH(orders!L$1,products!$A$1:$G$1,0))</f>
        <v>6.75</v>
      </c>
      <c r="M80" s="8">
        <f t="shared" si="1"/>
        <v>40.5</v>
      </c>
      <c r="N80" t="str" cm="1">
        <f t="array" ref="N80">_xlfn.SWITCH(I80,
"Rob","Robusta",
"Exc","Excelsa",
"Ara","Arabica",
"Lib","Librica")</f>
        <v>Arabica</v>
      </c>
      <c r="O80" t="str" cm="1">
        <f t="array" ref="O80">_xlfn.SWITCH(J80,
"L","Light",
"M","Medium",
"D","Dark")</f>
        <v>Medium</v>
      </c>
      <c r="P80" t="str">
        <f>_xlfn.XLOOKUP(Orders[[#This Row],[Customer ID]],customers!$A$2:$A$1001,customers!$I$2:$I$1001,,0)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8">
        <f>INDEX(products!$A$1:$G$49,MATCH(orders!$D81,products!$A$1:$A$49,0),MATCH(orders!L$1,products!$A$1:$G$1,0))</f>
        <v>11.95</v>
      </c>
      <c r="M81" s="8">
        <f t="shared" si="1"/>
        <v>47.8</v>
      </c>
      <c r="N81" t="str" cm="1">
        <f t="array" ref="N81">_xlfn.SWITCH(I81,
"Rob","Robusta",
"Exc","Excelsa",
"Ara","Arabica",
"Lib","Librica")</f>
        <v>Robusta</v>
      </c>
      <c r="O81" t="str" cm="1">
        <f t="array" ref="O81">_xlfn.SWITCH(J81,
"L","Light",
"M","Medium",
"D","Dark")</f>
        <v>Light</v>
      </c>
      <c r="P81" t="str">
        <f>_xlfn.XLOOKUP(Orders[[#This Row],[Customer ID]],customers!$A$2:$A$1001,customers!$I$2:$I$1001,,0)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8">
        <f>INDEX(products!$A$1:$G$49,MATCH(orders!$D82,products!$A$1:$A$49,0),MATCH(orders!L$1,products!$A$1:$G$1,0))</f>
        <v>7.77</v>
      </c>
      <c r="M82" s="8">
        <f t="shared" si="1"/>
        <v>38.849999999999994</v>
      </c>
      <c r="N82" t="str" cm="1">
        <f t="array" ref="N82">_xlfn.SWITCH(I82,
"Rob","Robusta",
"Exc","Excelsa",
"Ara","Arabica",
"Lib","Librica")</f>
        <v>Arabica</v>
      </c>
      <c r="O82" t="str" cm="1">
        <f t="array" ref="O82">_xlfn.SWITCH(J82,
"L","Light",
"M","Medium",
"D","Dark")</f>
        <v>Light</v>
      </c>
      <c r="P82" t="str">
        <f>_xlfn.XLOOKUP(Orders[[#This Row],[Customer ID]],customers!$A$2:$A$1001,customers!$I$2:$I$1001,,0)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8">
        <f>INDEX(products!$A$1:$G$49,MATCH(orders!$D83,products!$A$1:$A$49,0),MATCH(orders!L$1,products!$A$1:$G$1,0))</f>
        <v>36.454999999999998</v>
      </c>
      <c r="M83" s="8">
        <f t="shared" si="1"/>
        <v>109.36499999999999</v>
      </c>
      <c r="N83" t="str" cm="1">
        <f t="array" ref="N83">_xlfn.SWITCH(I83,
"Rob","Robusta",
"Exc","Excelsa",
"Ara","Arabica",
"Lib","Librica")</f>
        <v>Librica</v>
      </c>
      <c r="O83" t="str" cm="1">
        <f t="array" ref="O83">_xlfn.SWITCH(J83,
"L","Light",
"M","Medium",
"D","Dark")</f>
        <v>Light</v>
      </c>
      <c r="P83" t="str">
        <f>_xlfn.XLOOKUP(Orders[[#This Row],[Customer ID]],customers!$A$2:$A$1001,customers!$I$2:$I$1001,,0)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8">
        <f>INDEX(products!$A$1:$G$49,MATCH(orders!$D84,products!$A$1:$A$49,0),MATCH(orders!L$1,products!$A$1:$G$1,0))</f>
        <v>33.464999999999996</v>
      </c>
      <c r="M84" s="8">
        <f t="shared" si="1"/>
        <v>100.39499999999998</v>
      </c>
      <c r="N84" t="str" cm="1">
        <f t="array" ref="N84">_xlfn.SWITCH(I84,
"Rob","Robusta",
"Exc","Excelsa",
"Ara","Arabica",
"Lib","Librica")</f>
        <v>Librica</v>
      </c>
      <c r="O84" t="str" cm="1">
        <f t="array" ref="O84">_xlfn.SWITCH(J84,
"L","Light",
"M","Medium",
"D","Dark")</f>
        <v>Medium</v>
      </c>
      <c r="P84" t="str">
        <f>_xlfn.XLOOKUP(Orders[[#This Row],[Customer ID]],customers!$A$2:$A$1001,customers!$I$2:$I$1001,,0)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8">
        <f>INDEX(products!$A$1:$G$49,MATCH(orders!$D85,products!$A$1:$A$49,0),MATCH(orders!L$1,products!$A$1:$G$1,0))</f>
        <v>20.584999999999997</v>
      </c>
      <c r="M85" s="8">
        <f t="shared" si="1"/>
        <v>82.339999999999989</v>
      </c>
      <c r="N85" t="str" cm="1">
        <f t="array" ref="N85">_xlfn.SWITCH(I85,
"Rob","Robusta",
"Exc","Excelsa",
"Ara","Arabica",
"Lib","Librica")</f>
        <v>Robusta</v>
      </c>
      <c r="O85" t="str" cm="1">
        <f t="array" ref="O85">_xlfn.SWITCH(J85,
"L","Light",
"M","Medium",
"D","Dark")</f>
        <v>Dark</v>
      </c>
      <c r="P85" t="str">
        <f>_xlfn.XLOOKUP(Orders[[#This Row],[Customer ID]],customers!$A$2:$A$1001,customers!$I$2:$I$1001,,0)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8">
        <f>INDEX(products!$A$1:$G$49,MATCH(orders!$D86,products!$A$1:$A$49,0),MATCH(orders!L$1,products!$A$1:$G$1,0))</f>
        <v>9.51</v>
      </c>
      <c r="M86" s="8">
        <f t="shared" si="1"/>
        <v>9.51</v>
      </c>
      <c r="N86" t="str" cm="1">
        <f t="array" ref="N86">_xlfn.SWITCH(I86,
"Rob","Robusta",
"Exc","Excelsa",
"Ara","Arabica",
"Lib","Librica")</f>
        <v>Librica</v>
      </c>
      <c r="O86" t="str" cm="1">
        <f t="array" ref="O86">_xlfn.SWITCH(J86,
"L","Light",
"M","Medium",
"D","Dark")</f>
        <v>Light</v>
      </c>
      <c r="P86" t="str">
        <f>_xlfn.XLOOKUP(Orders[[#This Row],[Customer ID]],customers!$A$2:$A$1001,customers!$I$2:$I$1001,,0)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8">
        <f>INDEX(products!$A$1:$G$49,MATCH(orders!$D87,products!$A$1:$A$49,0),MATCH(orders!L$1,products!$A$1:$G$1,0))</f>
        <v>29.784999999999997</v>
      </c>
      <c r="M87" s="8">
        <f t="shared" si="1"/>
        <v>89.35499999999999</v>
      </c>
      <c r="N87" t="str" cm="1">
        <f t="array" ref="N87">_xlfn.SWITCH(I87,
"Rob","Robusta",
"Exc","Excelsa",
"Ara","Arabica",
"Lib","Librica")</f>
        <v>Arabica</v>
      </c>
      <c r="O87" t="str" cm="1">
        <f t="array" ref="O87">_xlfn.SWITCH(J87,
"L","Light",
"M","Medium",
"D","Dark")</f>
        <v>Light</v>
      </c>
      <c r="P87" t="str">
        <f>_xlfn.XLOOKUP(Orders[[#This Row],[Customer ID]],customers!$A$2:$A$1001,customers!$I$2:$I$1001,,0)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8">
        <f>INDEX(products!$A$1:$G$49,MATCH(orders!$D88,products!$A$1:$A$49,0),MATCH(orders!L$1,products!$A$1:$G$1,0))</f>
        <v>2.9849999999999999</v>
      </c>
      <c r="M88" s="8">
        <f t="shared" si="1"/>
        <v>11.94</v>
      </c>
      <c r="N88" t="str" cm="1">
        <f t="array" ref="N88">_xlfn.SWITCH(I88,
"Rob","Robusta",
"Exc","Excelsa",
"Ara","Arabica",
"Lib","Librica")</f>
        <v>Arabica</v>
      </c>
      <c r="O88" t="str" cm="1">
        <f t="array" ref="O88">_xlfn.SWITCH(J88,
"L","Light",
"M","Medium",
"D","Dark")</f>
        <v>Dark</v>
      </c>
      <c r="P88" t="str">
        <f>_xlfn.XLOOKUP(Orders[[#This Row],[Customer ID]],customers!$A$2:$A$1001,customers!$I$2:$I$1001,,0)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8">
        <f>INDEX(products!$A$1:$G$49,MATCH(orders!$D89,products!$A$1:$A$49,0),MATCH(orders!L$1,products!$A$1:$G$1,0))</f>
        <v>11.25</v>
      </c>
      <c r="M89" s="8">
        <f t="shared" si="1"/>
        <v>33.75</v>
      </c>
      <c r="N89" t="str" cm="1">
        <f t="array" ref="N89">_xlfn.SWITCH(I89,
"Rob","Robusta",
"Exc","Excelsa",
"Ara","Arabica",
"Lib","Librica")</f>
        <v>Arabica</v>
      </c>
      <c r="O89" t="str" cm="1">
        <f t="array" ref="O89">_xlfn.SWITCH(J89,
"L","Light",
"M","Medium",
"D","Dark")</f>
        <v>Medium</v>
      </c>
      <c r="P89" t="str">
        <f>_xlfn.XLOOKUP(Orders[[#This Row],[Customer ID]],customers!$A$2:$A$1001,customers!$I$2:$I$1001,,0)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8">
        <f>INDEX(products!$A$1:$G$49,MATCH(orders!$D90,products!$A$1:$A$49,0),MATCH(orders!L$1,products!$A$1:$G$1,0))</f>
        <v>11.95</v>
      </c>
      <c r="M90" s="8">
        <f t="shared" si="1"/>
        <v>35.849999999999994</v>
      </c>
      <c r="N90" t="str" cm="1">
        <f t="array" ref="N90">_xlfn.SWITCH(I90,
"Rob","Robusta",
"Exc","Excelsa",
"Ara","Arabica",
"Lib","Librica")</f>
        <v>Robusta</v>
      </c>
      <c r="O90" t="str" cm="1">
        <f t="array" ref="O90">_xlfn.SWITCH(J90,
"L","Light",
"M","Medium",
"D","Dark")</f>
        <v>Light</v>
      </c>
      <c r="P90" t="str">
        <f>_xlfn.XLOOKUP(Orders[[#This Row],[Customer ID]],customers!$A$2:$A$1001,customers!$I$2:$I$1001,,0)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8">
        <f>INDEX(products!$A$1:$G$49,MATCH(orders!$D91,products!$A$1:$A$49,0),MATCH(orders!L$1,products!$A$1:$G$1,0))</f>
        <v>12.95</v>
      </c>
      <c r="M91" s="8">
        <f t="shared" si="1"/>
        <v>77.699999999999989</v>
      </c>
      <c r="N91" t="str" cm="1">
        <f t="array" ref="N91">_xlfn.SWITCH(I91,
"Rob","Robusta",
"Exc","Excelsa",
"Ara","Arabica",
"Lib","Librica")</f>
        <v>Arabica</v>
      </c>
      <c r="O91" t="str" cm="1">
        <f t="array" ref="O91">_xlfn.SWITCH(J91,
"L","Light",
"M","Medium",
"D","Dark")</f>
        <v>Light</v>
      </c>
      <c r="P91" t="str">
        <f>_xlfn.XLOOKUP(Orders[[#This Row],[Customer ID]],customers!$A$2:$A$1001,customers!$I$2:$I$1001,,0)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8">
        <f>INDEX(products!$A$1:$G$49,MATCH(orders!$D92,products!$A$1:$A$49,0),MATCH(orders!L$1,products!$A$1:$G$1,0))</f>
        <v>12.95</v>
      </c>
      <c r="M92" s="8">
        <f t="shared" si="1"/>
        <v>51.8</v>
      </c>
      <c r="N92" t="str" cm="1">
        <f t="array" ref="N92">_xlfn.SWITCH(I92,
"Rob","Robusta",
"Exc","Excelsa",
"Ara","Arabica",
"Lib","Librica")</f>
        <v>Arabica</v>
      </c>
      <c r="O92" t="str" cm="1">
        <f t="array" ref="O92">_xlfn.SWITCH(J92,
"L","Light",
"M","Medium",
"D","Dark")</f>
        <v>Light</v>
      </c>
      <c r="P92" t="str">
        <f>_xlfn.XLOOKUP(Orders[[#This Row],[Customer ID]],customers!$A$2:$A$1001,customers!$I$2:$I$1001,,0)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8">
        <f>INDEX(products!$A$1:$G$49,MATCH(orders!$D93,products!$A$1:$A$49,0),MATCH(orders!L$1,products!$A$1:$G$1,0))</f>
        <v>25.874999999999996</v>
      </c>
      <c r="M93" s="8">
        <f t="shared" si="1"/>
        <v>103.49999999999999</v>
      </c>
      <c r="N93" t="str" cm="1">
        <f t="array" ref="N93">_xlfn.SWITCH(I93,
"Rob","Robusta",
"Exc","Excelsa",
"Ara","Arabica",
"Lib","Librica")</f>
        <v>Arabica</v>
      </c>
      <c r="O93" t="str" cm="1">
        <f t="array" ref="O93">_xlfn.SWITCH(J93,
"L","Light",
"M","Medium",
"D","Dark")</f>
        <v>Medium</v>
      </c>
      <c r="P93" t="str">
        <f>_xlfn.XLOOKUP(Orders[[#This Row],[Customer ID]],customers!$A$2:$A$1001,customers!$I$2:$I$1001,,0)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8">
        <f>INDEX(products!$A$1:$G$49,MATCH(orders!$D94,products!$A$1:$A$49,0),MATCH(orders!L$1,products!$A$1:$G$1,0))</f>
        <v>14.85</v>
      </c>
      <c r="M94" s="8">
        <f t="shared" si="1"/>
        <v>44.55</v>
      </c>
      <c r="N94" t="str" cm="1">
        <f t="array" ref="N94">_xlfn.SWITCH(I94,
"Rob","Robusta",
"Exc","Excelsa",
"Ara","Arabica",
"Lib","Librica")</f>
        <v>Excelsa</v>
      </c>
      <c r="O94" t="str" cm="1">
        <f t="array" ref="O94">_xlfn.SWITCH(J94,
"L","Light",
"M","Medium",
"D","Dark")</f>
        <v>Light</v>
      </c>
      <c r="P94" t="str">
        <f>_xlfn.XLOOKUP(Orders[[#This Row],[Customer ID]],customers!$A$2:$A$1001,customers!$I$2:$I$1001,,0)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8">
        <f>INDEX(products!$A$1:$G$49,MATCH(orders!$D95,products!$A$1:$A$49,0),MATCH(orders!L$1,products!$A$1:$G$1,0))</f>
        <v>8.91</v>
      </c>
      <c r="M95" s="8">
        <f t="shared" si="1"/>
        <v>35.64</v>
      </c>
      <c r="N95" t="str" cm="1">
        <f t="array" ref="N95">_xlfn.SWITCH(I95,
"Rob","Robusta",
"Exc","Excelsa",
"Ara","Arabica",
"Lib","Librica")</f>
        <v>Excelsa</v>
      </c>
      <c r="O95" t="str" cm="1">
        <f t="array" ref="O95">_xlfn.SWITCH(J95,
"L","Light",
"M","Medium",
"D","Dark")</f>
        <v>Light</v>
      </c>
      <c r="P95" t="str">
        <f>_xlfn.XLOOKUP(Orders[[#This Row],[Customer ID]],customers!$A$2:$A$1001,customers!$I$2:$I$1001,,0)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8">
        <f>INDEX(products!$A$1:$G$49,MATCH(orders!$D96,products!$A$1:$A$49,0),MATCH(orders!L$1,products!$A$1:$G$1,0))</f>
        <v>2.9849999999999999</v>
      </c>
      <c r="M96" s="8">
        <f t="shared" si="1"/>
        <v>17.91</v>
      </c>
      <c r="N96" t="str" cm="1">
        <f t="array" ref="N96">_xlfn.SWITCH(I96,
"Rob","Robusta",
"Exc","Excelsa",
"Ara","Arabica",
"Lib","Librica")</f>
        <v>Arabica</v>
      </c>
      <c r="O96" t="str" cm="1">
        <f t="array" ref="O96">_xlfn.SWITCH(J96,
"L","Light",
"M","Medium",
"D","Dark")</f>
        <v>Dark</v>
      </c>
      <c r="P96" t="str">
        <f>_xlfn.XLOOKUP(Orders[[#This Row],[Customer ID]],customers!$A$2:$A$1001,customers!$I$2:$I$1001,,0)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8">
        <f>INDEX(products!$A$1:$G$49,MATCH(orders!$D97,products!$A$1:$A$49,0),MATCH(orders!L$1,products!$A$1:$G$1,0))</f>
        <v>25.874999999999996</v>
      </c>
      <c r="M97" s="8">
        <f t="shared" si="1"/>
        <v>155.24999999999997</v>
      </c>
      <c r="N97" t="str" cm="1">
        <f t="array" ref="N97">_xlfn.SWITCH(I97,
"Rob","Robusta",
"Exc","Excelsa",
"Ara","Arabica",
"Lib","Librica")</f>
        <v>Arabica</v>
      </c>
      <c r="O97" t="str" cm="1">
        <f t="array" ref="O97">_xlfn.SWITCH(J97,
"L","Light",
"M","Medium",
"D","Dark")</f>
        <v>Medium</v>
      </c>
      <c r="P97" t="str">
        <f>_xlfn.XLOOKUP(Orders[[#This Row],[Customer ID]],customers!$A$2:$A$1001,customers!$I$2:$I$1001,,0)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8">
        <f>INDEX(products!$A$1:$G$49,MATCH(orders!$D98,products!$A$1:$A$49,0),MATCH(orders!L$1,products!$A$1:$G$1,0))</f>
        <v>2.9849999999999999</v>
      </c>
      <c r="M98" s="8">
        <f t="shared" si="1"/>
        <v>5.97</v>
      </c>
      <c r="N98" t="str" cm="1">
        <f t="array" ref="N98">_xlfn.SWITCH(I98,
"Rob","Robusta",
"Exc","Excelsa",
"Ara","Arabica",
"Lib","Librica")</f>
        <v>Arabica</v>
      </c>
      <c r="O98" t="str" cm="1">
        <f t="array" ref="O98">_xlfn.SWITCH(J98,
"L","Light",
"M","Medium",
"D","Dark")</f>
        <v>Dark</v>
      </c>
      <c r="P98" t="str">
        <f>_xlfn.XLOOKUP(Orders[[#This Row],[Customer ID]],customers!$A$2:$A$1001,customers!$I$2:$I$1001,,0)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8">
        <f>INDEX(products!$A$1:$G$49,MATCH(orders!$D99,products!$A$1:$A$49,0),MATCH(orders!L$1,products!$A$1:$G$1,0))</f>
        <v>6.75</v>
      </c>
      <c r="M99" s="8">
        <f t="shared" si="1"/>
        <v>13.5</v>
      </c>
      <c r="N99" t="str" cm="1">
        <f t="array" ref="N99">_xlfn.SWITCH(I99,
"Rob","Robusta",
"Exc","Excelsa",
"Ara","Arabica",
"Lib","Librica")</f>
        <v>Arabica</v>
      </c>
      <c r="O99" t="str" cm="1">
        <f t="array" ref="O99">_xlfn.SWITCH(J99,
"L","Light",
"M","Medium",
"D","Dark")</f>
        <v>Medium</v>
      </c>
      <c r="P99" t="str">
        <f>_xlfn.XLOOKUP(Orders[[#This Row],[Customer ID]],customers!$A$2:$A$1001,customers!$I$2:$I$1001,,0)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8">
        <f>INDEX(products!$A$1:$G$49,MATCH(orders!$D100,products!$A$1:$A$49,0),MATCH(orders!L$1,products!$A$1:$G$1,0))</f>
        <v>2.9849999999999999</v>
      </c>
      <c r="M100" s="8">
        <f t="shared" si="1"/>
        <v>2.9849999999999999</v>
      </c>
      <c r="N100" t="str" cm="1">
        <f t="array" ref="N100">_xlfn.SWITCH(I100,
"Rob","Robusta",
"Exc","Excelsa",
"Ara","Arabica",
"Lib","Librica")</f>
        <v>Arabica</v>
      </c>
      <c r="O100" t="str" cm="1">
        <f t="array" ref="O100">_xlfn.SWITCH(J100,
"L","Light",
"M","Medium",
"D","Dark")</f>
        <v>Dark</v>
      </c>
      <c r="P100" t="str">
        <f>_xlfn.XLOOKUP(Orders[[#This Row],[Customer ID]],customers!$A$2:$A$1001,customers!$I$2:$I$1001,,0)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8">
        <f>INDEX(products!$A$1:$G$49,MATCH(orders!$D101,products!$A$1:$A$49,0),MATCH(orders!L$1,products!$A$1:$G$1,0))</f>
        <v>4.3650000000000002</v>
      </c>
      <c r="M101" s="8">
        <f t="shared" si="1"/>
        <v>13.095000000000001</v>
      </c>
      <c r="N101" t="str" cm="1">
        <f t="array" ref="N101">_xlfn.SWITCH(I101,
"Rob","Robusta",
"Exc","Excelsa",
"Ara","Arabica",
"Lib","Librica")</f>
        <v>Librica</v>
      </c>
      <c r="O101" t="str" cm="1">
        <f t="array" ref="O101">_xlfn.SWITCH(J101,
"L","Light",
"M","Medium",
"D","Dark")</f>
        <v>Medium</v>
      </c>
      <c r="P101" t="str">
        <f>_xlfn.XLOOKUP(Orders[[#This Row],[Customer ID]],customers!$A$2:$A$1001,customers!$I$2:$I$1001,,0)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8">
        <f>INDEX(products!$A$1:$G$49,MATCH(orders!$D102,products!$A$1:$A$49,0),MATCH(orders!L$1,products!$A$1:$G$1,0))</f>
        <v>3.8849999999999998</v>
      </c>
      <c r="M102" s="8">
        <f t="shared" si="1"/>
        <v>7.77</v>
      </c>
      <c r="N102" t="str" cm="1">
        <f t="array" ref="N102">_xlfn.SWITCH(I102,
"Rob","Robusta",
"Exc","Excelsa",
"Ara","Arabica",
"Lib","Librica")</f>
        <v>Arabica</v>
      </c>
      <c r="O102" t="str" cm="1">
        <f t="array" ref="O102">_xlfn.SWITCH(J102,
"L","Light",
"M","Medium",
"D","Dark")</f>
        <v>Light</v>
      </c>
      <c r="P102" t="str">
        <f>_xlfn.XLOOKUP(Orders[[#This Row],[Customer ID]],customers!$A$2:$A$1001,customers!$I$2:$I$1001,,0)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8">
        <f>INDEX(products!$A$1:$G$49,MATCH(orders!$D103,products!$A$1:$A$49,0),MATCH(orders!L$1,products!$A$1:$G$1,0))</f>
        <v>29.784999999999997</v>
      </c>
      <c r="M103" s="8">
        <f t="shared" si="1"/>
        <v>148.92499999999998</v>
      </c>
      <c r="N103" t="str" cm="1">
        <f t="array" ref="N103">_xlfn.SWITCH(I103,
"Rob","Robusta",
"Exc","Excelsa",
"Ara","Arabica",
"Lib","Librica")</f>
        <v>Librica</v>
      </c>
      <c r="O103" t="str" cm="1">
        <f t="array" ref="O103">_xlfn.SWITCH(J103,
"L","Light",
"M","Medium",
"D","Dark")</f>
        <v>Dark</v>
      </c>
      <c r="P103" t="str">
        <f>_xlfn.XLOOKUP(Orders[[#This Row],[Customer ID]],customers!$A$2:$A$1001,customers!$I$2:$I$1001,,0)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8">
        <f>INDEX(products!$A$1:$G$49,MATCH(orders!$D104,products!$A$1:$A$49,0),MATCH(orders!L$1,products!$A$1:$G$1,0))</f>
        <v>12.95</v>
      </c>
      <c r="M104" s="8">
        <f t="shared" si="1"/>
        <v>38.849999999999994</v>
      </c>
      <c r="N104" t="str" cm="1">
        <f t="array" ref="N104">_xlfn.SWITCH(I104,
"Rob","Robusta",
"Exc","Excelsa",
"Ara","Arabica",
"Lib","Librica")</f>
        <v>Librica</v>
      </c>
      <c r="O104" t="str" cm="1">
        <f t="array" ref="O104">_xlfn.SWITCH(J104,
"L","Light",
"M","Medium",
"D","Dark")</f>
        <v>Dark</v>
      </c>
      <c r="P104" t="str">
        <f>_xlfn.XLOOKUP(Orders[[#This Row],[Customer ID]],customers!$A$2:$A$1001,customers!$I$2:$I$1001,,0)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8">
        <f>INDEX(products!$A$1:$G$49,MATCH(orders!$D105,products!$A$1:$A$49,0),MATCH(orders!L$1,products!$A$1:$G$1,0))</f>
        <v>2.9849999999999999</v>
      </c>
      <c r="M105" s="8">
        <f t="shared" si="1"/>
        <v>11.94</v>
      </c>
      <c r="N105" t="str" cm="1">
        <f t="array" ref="N105">_xlfn.SWITCH(I105,
"Rob","Robusta",
"Exc","Excelsa",
"Ara","Arabica",
"Lib","Librica")</f>
        <v>Robusta</v>
      </c>
      <c r="O105" t="str" cm="1">
        <f t="array" ref="O105">_xlfn.SWITCH(J105,
"L","Light",
"M","Medium",
"D","Dark")</f>
        <v>Medium</v>
      </c>
      <c r="P105" t="str">
        <f>_xlfn.XLOOKUP(Orders[[#This Row],[Customer ID]],customers!$A$2:$A$1001,customers!$I$2:$I$1001,,0)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8">
        <f>INDEX(products!$A$1:$G$49,MATCH(orders!$D106,products!$A$1:$A$49,0),MATCH(orders!L$1,products!$A$1:$G$1,0))</f>
        <v>14.55</v>
      </c>
      <c r="M106" s="8">
        <f t="shared" si="1"/>
        <v>87.300000000000011</v>
      </c>
      <c r="N106" t="str" cm="1">
        <f t="array" ref="N106">_xlfn.SWITCH(I106,
"Rob","Robusta",
"Exc","Excelsa",
"Ara","Arabica",
"Lib","Librica")</f>
        <v>Librica</v>
      </c>
      <c r="O106" t="str" cm="1">
        <f t="array" ref="O106">_xlfn.SWITCH(J106,
"L","Light",
"M","Medium",
"D","Dark")</f>
        <v>Medium</v>
      </c>
      <c r="P106" t="str">
        <f>_xlfn.XLOOKUP(Orders[[#This Row],[Customer ID]],customers!$A$2:$A$1001,customers!$I$2:$I$1001,,0)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8">
        <f>INDEX(products!$A$1:$G$49,MATCH(orders!$D107,products!$A$1:$A$49,0),MATCH(orders!L$1,products!$A$1:$G$1,0))</f>
        <v>6.75</v>
      </c>
      <c r="M107" s="8">
        <f t="shared" si="1"/>
        <v>40.5</v>
      </c>
      <c r="N107" t="str" cm="1">
        <f t="array" ref="N107">_xlfn.SWITCH(I107,
"Rob","Robusta",
"Exc","Excelsa",
"Ara","Arabica",
"Lib","Librica")</f>
        <v>Arabica</v>
      </c>
      <c r="O107" t="str" cm="1">
        <f t="array" ref="O107">_xlfn.SWITCH(J107,
"L","Light",
"M","Medium",
"D","Dark")</f>
        <v>Medium</v>
      </c>
      <c r="P107" t="str">
        <f>_xlfn.XLOOKUP(Orders[[#This Row],[Customer ID]],customers!$A$2:$A$1001,customers!$I$2:$I$1001,,0)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8">
        <f>INDEX(products!$A$1:$G$49,MATCH(orders!$D108,products!$A$1:$A$49,0),MATCH(orders!L$1,products!$A$1:$G$1,0))</f>
        <v>12.15</v>
      </c>
      <c r="M108" s="8">
        <f t="shared" si="1"/>
        <v>24.3</v>
      </c>
      <c r="N108" t="str" cm="1">
        <f t="array" ref="N108">_xlfn.SWITCH(I108,
"Rob","Robusta",
"Exc","Excelsa",
"Ara","Arabica",
"Lib","Librica")</f>
        <v>Excelsa</v>
      </c>
      <c r="O108" t="str" cm="1">
        <f t="array" ref="O108">_xlfn.SWITCH(J108,
"L","Light",
"M","Medium",
"D","Dark")</f>
        <v>Dark</v>
      </c>
      <c r="P108" t="str">
        <f>_xlfn.XLOOKUP(Orders[[#This Row],[Customer ID]],customers!$A$2:$A$1001,customers!$I$2:$I$1001,,0)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8">
        <f>INDEX(products!$A$1:$G$49,MATCH(orders!$D109,products!$A$1:$A$49,0),MATCH(orders!L$1,products!$A$1:$G$1,0))</f>
        <v>5.97</v>
      </c>
      <c r="M109" s="8">
        <f t="shared" si="1"/>
        <v>17.91</v>
      </c>
      <c r="N109" t="str" cm="1">
        <f t="array" ref="N109">_xlfn.SWITCH(I109,
"Rob","Robusta",
"Exc","Excelsa",
"Ara","Arabica",
"Lib","Librica")</f>
        <v>Robusta</v>
      </c>
      <c r="O109" t="str" cm="1">
        <f t="array" ref="O109">_xlfn.SWITCH(J109,
"L","Light",
"M","Medium",
"D","Dark")</f>
        <v>Medium</v>
      </c>
      <c r="P109" t="str">
        <f>_xlfn.XLOOKUP(Orders[[#This Row],[Customer ID]],customers!$A$2:$A$1001,customers!$I$2:$I$1001,,0)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8">
        <f>INDEX(products!$A$1:$G$49,MATCH(orders!$D110,products!$A$1:$A$49,0),MATCH(orders!L$1,products!$A$1:$G$1,0))</f>
        <v>6.75</v>
      </c>
      <c r="M110" s="8">
        <f t="shared" si="1"/>
        <v>27</v>
      </c>
      <c r="N110" t="str" cm="1">
        <f t="array" ref="N110">_xlfn.SWITCH(I110,
"Rob","Robusta",
"Exc","Excelsa",
"Ara","Arabica",
"Lib","Librica")</f>
        <v>Arabica</v>
      </c>
      <c r="O110" t="str" cm="1">
        <f t="array" ref="O110">_xlfn.SWITCH(J110,
"L","Light",
"M","Medium",
"D","Dark")</f>
        <v>Medium</v>
      </c>
      <c r="P110" t="str">
        <f>_xlfn.XLOOKUP(Orders[[#This Row],[Customer ID]],customers!$A$2:$A$1001,customers!$I$2:$I$1001,,0)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8">
        <f>INDEX(products!$A$1:$G$49,MATCH(orders!$D111,products!$A$1:$A$49,0),MATCH(orders!L$1,products!$A$1:$G$1,0))</f>
        <v>7.77</v>
      </c>
      <c r="M111" s="8">
        <f t="shared" si="1"/>
        <v>7.77</v>
      </c>
      <c r="N111" t="str" cm="1">
        <f t="array" ref="N111">_xlfn.SWITCH(I111,
"Rob","Robusta",
"Exc","Excelsa",
"Ara","Arabica",
"Lib","Librica")</f>
        <v>Librica</v>
      </c>
      <c r="O111" t="str" cm="1">
        <f t="array" ref="O111">_xlfn.SWITCH(J111,
"L","Light",
"M","Medium",
"D","Dark")</f>
        <v>Dark</v>
      </c>
      <c r="P111" t="str">
        <f>_xlfn.XLOOKUP(Orders[[#This Row],[Customer ID]],customers!$A$2:$A$1001,customers!$I$2:$I$1001,,0)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8">
        <f>INDEX(products!$A$1:$G$49,MATCH(orders!$D112,products!$A$1:$A$49,0),MATCH(orders!L$1,products!$A$1:$G$1,0))</f>
        <v>4.4550000000000001</v>
      </c>
      <c r="M112" s="8">
        <f t="shared" si="1"/>
        <v>13.365</v>
      </c>
      <c r="N112" t="str" cm="1">
        <f t="array" ref="N112">_xlfn.SWITCH(I112,
"Rob","Robusta",
"Exc","Excelsa",
"Ara","Arabica",
"Lib","Librica")</f>
        <v>Excelsa</v>
      </c>
      <c r="O112" t="str" cm="1">
        <f t="array" ref="O112">_xlfn.SWITCH(J112,
"L","Light",
"M","Medium",
"D","Dark")</f>
        <v>Light</v>
      </c>
      <c r="P112" t="str">
        <f>_xlfn.XLOOKUP(Orders[[#This Row],[Customer ID]],customers!$A$2:$A$1001,customers!$I$2:$I$1001,,0)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8">
        <f>INDEX(products!$A$1:$G$49,MATCH(orders!$D113,products!$A$1:$A$49,0),MATCH(orders!L$1,products!$A$1:$G$1,0))</f>
        <v>5.3699999999999992</v>
      </c>
      <c r="M113" s="8">
        <f t="shared" si="1"/>
        <v>26.849999999999994</v>
      </c>
      <c r="N113" t="str" cm="1">
        <f t="array" ref="N113">_xlfn.SWITCH(I113,
"Rob","Robusta",
"Exc","Excelsa",
"Ara","Arabica",
"Lib","Librica")</f>
        <v>Robusta</v>
      </c>
      <c r="O113" t="str" cm="1">
        <f t="array" ref="O113">_xlfn.SWITCH(J113,
"L","Light",
"M","Medium",
"D","Dark")</f>
        <v>Dark</v>
      </c>
      <c r="P113" t="str">
        <f>_xlfn.XLOOKUP(Orders[[#This Row],[Customer ID]],customers!$A$2:$A$1001,customers!$I$2:$I$1001,,0)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8">
        <f>INDEX(products!$A$1:$G$49,MATCH(orders!$D114,products!$A$1:$A$49,0),MATCH(orders!L$1,products!$A$1:$G$1,0))</f>
        <v>11.25</v>
      </c>
      <c r="M114" s="8">
        <f t="shared" si="1"/>
        <v>11.25</v>
      </c>
      <c r="N114" t="str" cm="1">
        <f t="array" ref="N114">_xlfn.SWITCH(I114,
"Rob","Robusta",
"Exc","Excelsa",
"Ara","Arabica",
"Lib","Librica")</f>
        <v>Arabica</v>
      </c>
      <c r="O114" t="str" cm="1">
        <f t="array" ref="O114">_xlfn.SWITCH(J114,
"L","Light",
"M","Medium",
"D","Dark")</f>
        <v>Medium</v>
      </c>
      <c r="P114" t="str">
        <f>_xlfn.XLOOKUP(Orders[[#This Row],[Customer ID]],customers!$A$2:$A$1001,customers!$I$2:$I$1001,,0)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8">
        <f>INDEX(products!$A$1:$G$49,MATCH(orders!$D115,products!$A$1:$A$49,0),MATCH(orders!L$1,products!$A$1:$G$1,0))</f>
        <v>14.55</v>
      </c>
      <c r="M115" s="8">
        <f t="shared" si="1"/>
        <v>14.55</v>
      </c>
      <c r="N115" t="str" cm="1">
        <f t="array" ref="N115">_xlfn.SWITCH(I115,
"Rob","Robusta",
"Exc","Excelsa",
"Ara","Arabica",
"Lib","Librica")</f>
        <v>Librica</v>
      </c>
      <c r="O115" t="str" cm="1">
        <f t="array" ref="O115">_xlfn.SWITCH(J115,
"L","Light",
"M","Medium",
"D","Dark")</f>
        <v>Medium</v>
      </c>
      <c r="P115" t="str">
        <f>_xlfn.XLOOKUP(Orders[[#This Row],[Customer ID]],customers!$A$2:$A$1001,customers!$I$2:$I$1001,,0)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8">
        <f>INDEX(products!$A$1:$G$49,MATCH(orders!$D116,products!$A$1:$A$49,0),MATCH(orders!L$1,products!$A$1:$G$1,0))</f>
        <v>3.5849999999999995</v>
      </c>
      <c r="M116" s="8">
        <f t="shared" si="1"/>
        <v>14.339999999999998</v>
      </c>
      <c r="N116" t="str" cm="1">
        <f t="array" ref="N116">_xlfn.SWITCH(I116,
"Rob","Robusta",
"Exc","Excelsa",
"Ara","Arabica",
"Lib","Librica")</f>
        <v>Robusta</v>
      </c>
      <c r="O116" t="str" cm="1">
        <f t="array" ref="O116">_xlfn.SWITCH(J116,
"L","Light",
"M","Medium",
"D","Dark")</f>
        <v>Light</v>
      </c>
      <c r="P116" t="str">
        <f>_xlfn.XLOOKUP(Orders[[#This Row],[Customer ID]],customers!$A$2:$A$1001,customers!$I$2:$I$1001,,0)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8">
        <f>INDEX(products!$A$1:$G$49,MATCH(orders!$D117,products!$A$1:$A$49,0),MATCH(orders!L$1,products!$A$1:$G$1,0))</f>
        <v>15.85</v>
      </c>
      <c r="M117" s="8">
        <f t="shared" si="1"/>
        <v>15.85</v>
      </c>
      <c r="N117" t="str" cm="1">
        <f t="array" ref="N117">_xlfn.SWITCH(I117,
"Rob","Robusta",
"Exc","Excelsa",
"Ara","Arabica",
"Lib","Librica")</f>
        <v>Librica</v>
      </c>
      <c r="O117" t="str" cm="1">
        <f t="array" ref="O117">_xlfn.SWITCH(J117,
"L","Light",
"M","Medium",
"D","Dark")</f>
        <v>Light</v>
      </c>
      <c r="P117" t="str">
        <f>_xlfn.XLOOKUP(Orders[[#This Row],[Customer ID]],customers!$A$2:$A$1001,customers!$I$2:$I$1001,,0)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8">
        <f>INDEX(products!$A$1:$G$49,MATCH(orders!$D118,products!$A$1:$A$49,0),MATCH(orders!L$1,products!$A$1:$G$1,0))</f>
        <v>4.7549999999999999</v>
      </c>
      <c r="M118" s="8">
        <f t="shared" si="1"/>
        <v>19.02</v>
      </c>
      <c r="N118" t="str" cm="1">
        <f t="array" ref="N118">_xlfn.SWITCH(I118,
"Rob","Robusta",
"Exc","Excelsa",
"Ara","Arabica",
"Lib","Librica")</f>
        <v>Librica</v>
      </c>
      <c r="O118" t="str" cm="1">
        <f t="array" ref="O118">_xlfn.SWITCH(J118,
"L","Light",
"M","Medium",
"D","Dark")</f>
        <v>Light</v>
      </c>
      <c r="P118" t="str">
        <f>_xlfn.XLOOKUP(Orders[[#This Row],[Customer ID]],customers!$A$2:$A$1001,customers!$I$2:$I$1001,,0)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8">
        <f>INDEX(products!$A$1:$G$49,MATCH(orders!$D119,products!$A$1:$A$49,0),MATCH(orders!L$1,products!$A$1:$G$1,0))</f>
        <v>9.51</v>
      </c>
      <c r="M119" s="8">
        <f t="shared" si="1"/>
        <v>38.04</v>
      </c>
      <c r="N119" t="str" cm="1">
        <f t="array" ref="N119">_xlfn.SWITCH(I119,
"Rob","Robusta",
"Exc","Excelsa",
"Ara","Arabica",
"Lib","Librica")</f>
        <v>Librica</v>
      </c>
      <c r="O119" t="str" cm="1">
        <f t="array" ref="O119">_xlfn.SWITCH(J119,
"L","Light",
"M","Medium",
"D","Dark")</f>
        <v>Light</v>
      </c>
      <c r="P119" t="str">
        <f>_xlfn.XLOOKUP(Orders[[#This Row],[Customer ID]],customers!$A$2:$A$1001,customers!$I$2:$I$1001,,0)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8">
        <f>INDEX(products!$A$1:$G$49,MATCH(orders!$D120,products!$A$1:$A$49,0),MATCH(orders!L$1,products!$A$1:$G$1,0))</f>
        <v>7.29</v>
      </c>
      <c r="M120" s="8">
        <f t="shared" si="1"/>
        <v>21.87</v>
      </c>
      <c r="N120" t="str" cm="1">
        <f t="array" ref="N120">_xlfn.SWITCH(I120,
"Rob","Robusta",
"Exc","Excelsa",
"Ara","Arabica",
"Lib","Librica")</f>
        <v>Excelsa</v>
      </c>
      <c r="O120" t="str" cm="1">
        <f t="array" ref="O120">_xlfn.SWITCH(J120,
"L","Light",
"M","Medium",
"D","Dark")</f>
        <v>Dark</v>
      </c>
      <c r="P120" t="str">
        <f>_xlfn.XLOOKUP(Orders[[#This Row],[Customer ID]],customers!$A$2:$A$1001,customers!$I$2:$I$1001,,0)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8">
        <f>INDEX(products!$A$1:$G$49,MATCH(orders!$D121,products!$A$1:$A$49,0),MATCH(orders!L$1,products!$A$1:$G$1,0))</f>
        <v>4.125</v>
      </c>
      <c r="M121" s="8">
        <f t="shared" si="1"/>
        <v>4.125</v>
      </c>
      <c r="N121" t="str" cm="1">
        <f t="array" ref="N121">_xlfn.SWITCH(I121,
"Rob","Robusta",
"Exc","Excelsa",
"Ara","Arabica",
"Lib","Librica")</f>
        <v>Excelsa</v>
      </c>
      <c r="O121" t="str" cm="1">
        <f t="array" ref="O121">_xlfn.SWITCH(J121,
"L","Light",
"M","Medium",
"D","Dark")</f>
        <v>Medium</v>
      </c>
      <c r="P121" t="str">
        <f>_xlfn.XLOOKUP(Orders[[#This Row],[Customer ID]],customers!$A$2:$A$1001,customers!$I$2:$I$1001,,0)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8">
        <f>INDEX(products!$A$1:$G$49,MATCH(orders!$D122,products!$A$1:$A$49,0),MATCH(orders!L$1,products!$A$1:$G$1,0))</f>
        <v>3.8849999999999998</v>
      </c>
      <c r="M122" s="8">
        <f t="shared" si="1"/>
        <v>3.8849999999999998</v>
      </c>
      <c r="N122" t="str" cm="1">
        <f t="array" ref="N122">_xlfn.SWITCH(I122,
"Rob","Robusta",
"Exc","Excelsa",
"Ara","Arabica",
"Lib","Librica")</f>
        <v>Arabica</v>
      </c>
      <c r="O122" t="str" cm="1">
        <f t="array" ref="O122">_xlfn.SWITCH(J122,
"L","Light",
"M","Medium",
"D","Dark")</f>
        <v>Light</v>
      </c>
      <c r="P122" t="str">
        <f>_xlfn.XLOOKUP(Orders[[#This Row],[Customer ID]],customers!$A$2:$A$1001,customers!$I$2:$I$1001,,0)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8">
        <f>INDEX(products!$A$1:$G$49,MATCH(orders!$D123,products!$A$1:$A$49,0),MATCH(orders!L$1,products!$A$1:$G$1,0))</f>
        <v>13.75</v>
      </c>
      <c r="M123" s="8">
        <f t="shared" si="1"/>
        <v>68.75</v>
      </c>
      <c r="N123" t="str" cm="1">
        <f t="array" ref="N123">_xlfn.SWITCH(I123,
"Rob","Robusta",
"Exc","Excelsa",
"Ara","Arabica",
"Lib","Librica")</f>
        <v>Excelsa</v>
      </c>
      <c r="O123" t="str" cm="1">
        <f t="array" ref="O123">_xlfn.SWITCH(J123,
"L","Light",
"M","Medium",
"D","Dark")</f>
        <v>Medium</v>
      </c>
      <c r="P123" t="str">
        <f>_xlfn.XLOOKUP(Orders[[#This Row],[Customer ID]],customers!$A$2:$A$1001,customers!$I$2:$I$1001,,0)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8">
        <f>INDEX(products!$A$1:$G$49,MATCH(orders!$D124,products!$A$1:$A$49,0),MATCH(orders!L$1,products!$A$1:$G$1,0))</f>
        <v>5.97</v>
      </c>
      <c r="M124" s="8">
        <f t="shared" si="1"/>
        <v>23.88</v>
      </c>
      <c r="N124" t="str" cm="1">
        <f t="array" ref="N124">_xlfn.SWITCH(I124,
"Rob","Robusta",
"Exc","Excelsa",
"Ara","Arabica",
"Lib","Librica")</f>
        <v>Arabica</v>
      </c>
      <c r="O124" t="str" cm="1">
        <f t="array" ref="O124">_xlfn.SWITCH(J124,
"L","Light",
"M","Medium",
"D","Dark")</f>
        <v>Dark</v>
      </c>
      <c r="P124" t="str">
        <f>_xlfn.XLOOKUP(Orders[[#This Row],[Customer ID]],customers!$A$2:$A$1001,customers!$I$2:$I$1001,,0)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8">
        <f>INDEX(products!$A$1:$G$49,MATCH(orders!$D125,products!$A$1:$A$49,0),MATCH(orders!L$1,products!$A$1:$G$1,0))</f>
        <v>36.454999999999998</v>
      </c>
      <c r="M125" s="8">
        <f t="shared" si="1"/>
        <v>145.82</v>
      </c>
      <c r="N125" t="str" cm="1">
        <f t="array" ref="N125">_xlfn.SWITCH(I125,
"Rob","Robusta",
"Exc","Excelsa",
"Ara","Arabica",
"Lib","Librica")</f>
        <v>Librica</v>
      </c>
      <c r="O125" t="str" cm="1">
        <f t="array" ref="O125">_xlfn.SWITCH(J125,
"L","Light",
"M","Medium",
"D","Dark")</f>
        <v>Light</v>
      </c>
      <c r="P125" t="str">
        <f>_xlfn.XLOOKUP(Orders[[#This Row],[Customer ID]],customers!$A$2:$A$1001,customers!$I$2:$I$1001,,0)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8">
        <f>INDEX(products!$A$1:$G$49,MATCH(orders!$D126,products!$A$1:$A$49,0),MATCH(orders!L$1,products!$A$1:$G$1,0))</f>
        <v>4.3650000000000002</v>
      </c>
      <c r="M126" s="8">
        <f t="shared" si="1"/>
        <v>21.825000000000003</v>
      </c>
      <c r="N126" t="str" cm="1">
        <f t="array" ref="N126">_xlfn.SWITCH(I126,
"Rob","Robusta",
"Exc","Excelsa",
"Ara","Arabica",
"Lib","Librica")</f>
        <v>Librica</v>
      </c>
      <c r="O126" t="str" cm="1">
        <f t="array" ref="O126">_xlfn.SWITCH(J126,
"L","Light",
"M","Medium",
"D","Dark")</f>
        <v>Medium</v>
      </c>
      <c r="P126" t="str">
        <f>_xlfn.XLOOKUP(Orders[[#This Row],[Customer ID]],customers!$A$2:$A$1001,customers!$I$2:$I$1001,,0)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8">
        <f>INDEX(products!$A$1:$G$49,MATCH(orders!$D127,products!$A$1:$A$49,0),MATCH(orders!L$1,products!$A$1:$G$1,0))</f>
        <v>8.73</v>
      </c>
      <c r="M127" s="8">
        <f t="shared" si="1"/>
        <v>26.19</v>
      </c>
      <c r="N127" t="str" cm="1">
        <f t="array" ref="N127">_xlfn.SWITCH(I127,
"Rob","Robusta",
"Exc","Excelsa",
"Ara","Arabica",
"Lib","Librica")</f>
        <v>Librica</v>
      </c>
      <c r="O127" t="str" cm="1">
        <f t="array" ref="O127">_xlfn.SWITCH(J127,
"L","Light",
"M","Medium",
"D","Dark")</f>
        <v>Medium</v>
      </c>
      <c r="P127" t="str">
        <f>_xlfn.XLOOKUP(Orders[[#This Row],[Customer ID]],customers!$A$2:$A$1001,customers!$I$2:$I$1001,,0)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8">
        <f>INDEX(products!$A$1:$G$49,MATCH(orders!$D128,products!$A$1:$A$49,0),MATCH(orders!L$1,products!$A$1:$G$1,0))</f>
        <v>11.25</v>
      </c>
      <c r="M128" s="8">
        <f t="shared" si="1"/>
        <v>11.25</v>
      </c>
      <c r="N128" t="str" cm="1">
        <f t="array" ref="N128">_xlfn.SWITCH(I128,
"Rob","Robusta",
"Exc","Excelsa",
"Ara","Arabica",
"Lib","Librica")</f>
        <v>Arabica</v>
      </c>
      <c r="O128" t="str" cm="1">
        <f t="array" ref="O128">_xlfn.SWITCH(J128,
"L","Light",
"M","Medium",
"D","Dark")</f>
        <v>Medium</v>
      </c>
      <c r="P128" t="str">
        <f>_xlfn.XLOOKUP(Orders[[#This Row],[Customer ID]],customers!$A$2:$A$1001,customers!$I$2:$I$1001,,0)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8">
        <f>INDEX(products!$A$1:$G$49,MATCH(orders!$D129,products!$A$1:$A$49,0),MATCH(orders!L$1,products!$A$1:$G$1,0))</f>
        <v>12.95</v>
      </c>
      <c r="M129" s="8">
        <f t="shared" si="1"/>
        <v>77.699999999999989</v>
      </c>
      <c r="N129" t="str" cm="1">
        <f t="array" ref="N129">_xlfn.SWITCH(I129,
"Rob","Robusta",
"Exc","Excelsa",
"Ara","Arabica",
"Lib","Librica")</f>
        <v>Librica</v>
      </c>
      <c r="O129" t="str" cm="1">
        <f t="array" ref="O129">_xlfn.SWITCH(J129,
"L","Light",
"M","Medium",
"D","Dark")</f>
        <v>Dark</v>
      </c>
      <c r="P129" t="str">
        <f>_xlfn.XLOOKUP(Orders[[#This Row],[Customer ID]],customers!$A$2:$A$1001,customers!$I$2:$I$1001,,0)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8">
        <f>INDEX(products!$A$1:$G$49,MATCH(orders!$D130,products!$A$1:$A$49,0),MATCH(orders!L$1,products!$A$1:$G$1,0))</f>
        <v>6.75</v>
      </c>
      <c r="M130" s="8">
        <f t="shared" si="1"/>
        <v>6.75</v>
      </c>
      <c r="N130" t="str" cm="1">
        <f t="array" ref="N130">_xlfn.SWITCH(I130,
"Rob","Robusta",
"Exc","Excelsa",
"Ara","Arabica",
"Lib","Librica")</f>
        <v>Arabica</v>
      </c>
      <c r="O130" t="str" cm="1">
        <f t="array" ref="O130">_xlfn.SWITCH(J130,
"L","Light",
"M","Medium",
"D","Dark")</f>
        <v>Medium</v>
      </c>
      <c r="P130" t="str">
        <f>_xlfn.XLOOKUP(Orders[[#This Row],[Customer ID]],customers!$A$2:$A$1001,customers!$I$2:$I$1001,,0)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8">
        <f>INDEX(products!$A$1:$G$49,MATCH(orders!$D131,products!$A$1:$A$49,0),MATCH(orders!L$1,products!$A$1:$G$1,0))</f>
        <v>12.15</v>
      </c>
      <c r="M131" s="8">
        <f t="shared" ref="M131:M194" si="2">E131*L131</f>
        <v>12.15</v>
      </c>
      <c r="N131" t="str" cm="1">
        <f t="array" ref="N131">_xlfn.SWITCH(I131,
"Rob","Robusta",
"Exc","Excelsa",
"Ara","Arabica",
"Lib","Librica")</f>
        <v>Excelsa</v>
      </c>
      <c r="O131" t="str" cm="1">
        <f t="array" ref="O131">_xlfn.SWITCH(J131,
"L","Light",
"M","Medium",
"D","Dark")</f>
        <v>Dark</v>
      </c>
      <c r="P131" t="str">
        <f>_xlfn.XLOOKUP(Orders[[#This Row],[Customer ID]],customers!$A$2:$A$1001,customers!$I$2:$I$1001,,0)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8">
        <f>INDEX(products!$A$1:$G$49,MATCH(orders!$D132,products!$A$1:$A$49,0),MATCH(orders!L$1,products!$A$1:$G$1,0))</f>
        <v>29.784999999999997</v>
      </c>
      <c r="M132" s="8">
        <f t="shared" si="2"/>
        <v>148.92499999999998</v>
      </c>
      <c r="N132" t="str" cm="1">
        <f t="array" ref="N132">_xlfn.SWITCH(I132,
"Rob","Robusta",
"Exc","Excelsa",
"Ara","Arabica",
"Lib","Librica")</f>
        <v>Arabica</v>
      </c>
      <c r="O132" t="str" cm="1">
        <f t="array" ref="O132">_xlfn.SWITCH(J132,
"L","Light",
"M","Medium",
"D","Dark")</f>
        <v>Light</v>
      </c>
      <c r="P132" t="str">
        <f>_xlfn.XLOOKUP(Orders[[#This Row],[Customer ID]],customers!$A$2:$A$1001,customers!$I$2:$I$1001,,0)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8">
        <f>INDEX(products!$A$1:$G$49,MATCH(orders!$D133,products!$A$1:$A$49,0),MATCH(orders!L$1,products!$A$1:$G$1,0))</f>
        <v>7.29</v>
      </c>
      <c r="M133" s="8">
        <f t="shared" si="2"/>
        <v>14.58</v>
      </c>
      <c r="N133" t="str" cm="1">
        <f t="array" ref="N133">_xlfn.SWITCH(I133,
"Rob","Robusta",
"Exc","Excelsa",
"Ara","Arabica",
"Lib","Librica")</f>
        <v>Excelsa</v>
      </c>
      <c r="O133" t="str" cm="1">
        <f t="array" ref="O133">_xlfn.SWITCH(J133,
"L","Light",
"M","Medium",
"D","Dark")</f>
        <v>Dark</v>
      </c>
      <c r="P133" t="str">
        <f>_xlfn.XLOOKUP(Orders[[#This Row],[Customer ID]],customers!$A$2:$A$1001,customers!$I$2:$I$1001,,0)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8">
        <f>INDEX(products!$A$1:$G$49,MATCH(orders!$D134,products!$A$1:$A$49,0),MATCH(orders!L$1,products!$A$1:$G$1,0))</f>
        <v>29.784999999999997</v>
      </c>
      <c r="M134" s="8">
        <f t="shared" si="2"/>
        <v>148.92499999999998</v>
      </c>
      <c r="N134" t="str" cm="1">
        <f t="array" ref="N134">_xlfn.SWITCH(I134,
"Rob","Robusta",
"Exc","Excelsa",
"Ara","Arabica",
"Lib","Librica")</f>
        <v>Arabica</v>
      </c>
      <c r="O134" t="str" cm="1">
        <f t="array" ref="O134">_xlfn.SWITCH(J134,
"L","Light",
"M","Medium",
"D","Dark")</f>
        <v>Light</v>
      </c>
      <c r="P134" t="str">
        <f>_xlfn.XLOOKUP(Orders[[#This Row],[Customer ID]],customers!$A$2:$A$1001,customers!$I$2:$I$1001,,0)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8">
        <f>INDEX(products!$A$1:$G$49,MATCH(orders!$D135,products!$A$1:$A$49,0),MATCH(orders!L$1,products!$A$1:$G$1,0))</f>
        <v>12.95</v>
      </c>
      <c r="M135" s="8">
        <f t="shared" si="2"/>
        <v>12.95</v>
      </c>
      <c r="N135" t="str" cm="1">
        <f t="array" ref="N135">_xlfn.SWITCH(I135,
"Rob","Robusta",
"Exc","Excelsa",
"Ara","Arabica",
"Lib","Librica")</f>
        <v>Librica</v>
      </c>
      <c r="O135" t="str" cm="1">
        <f t="array" ref="O135">_xlfn.SWITCH(J135,
"L","Light",
"M","Medium",
"D","Dark")</f>
        <v>Dark</v>
      </c>
      <c r="P135" t="str">
        <f>_xlfn.XLOOKUP(Orders[[#This Row],[Customer ID]],customers!$A$2:$A$1001,customers!$I$2:$I$1001,,0)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8">
        <f>INDEX(products!$A$1:$G$49,MATCH(orders!$D136,products!$A$1:$A$49,0),MATCH(orders!L$1,products!$A$1:$G$1,0))</f>
        <v>31.624999999999996</v>
      </c>
      <c r="M136" s="8">
        <f t="shared" si="2"/>
        <v>94.874999999999986</v>
      </c>
      <c r="N136" t="str" cm="1">
        <f t="array" ref="N136">_xlfn.SWITCH(I136,
"Rob","Robusta",
"Exc","Excelsa",
"Ara","Arabica",
"Lib","Librica")</f>
        <v>Excelsa</v>
      </c>
      <c r="O136" t="str" cm="1">
        <f t="array" ref="O136">_xlfn.SWITCH(J136,
"L","Light",
"M","Medium",
"D","Dark")</f>
        <v>Medium</v>
      </c>
      <c r="P136" t="str">
        <f>_xlfn.XLOOKUP(Orders[[#This Row],[Customer ID]],customers!$A$2:$A$1001,customers!$I$2:$I$1001,,0)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8">
        <f>INDEX(products!$A$1:$G$49,MATCH(orders!$D137,products!$A$1:$A$49,0),MATCH(orders!L$1,products!$A$1:$G$1,0))</f>
        <v>7.77</v>
      </c>
      <c r="M137" s="8">
        <f t="shared" si="2"/>
        <v>38.849999999999994</v>
      </c>
      <c r="N137" t="str" cm="1">
        <f t="array" ref="N137">_xlfn.SWITCH(I137,
"Rob","Robusta",
"Exc","Excelsa",
"Ara","Arabica",
"Lib","Librica")</f>
        <v>Arabica</v>
      </c>
      <c r="O137" t="str" cm="1">
        <f t="array" ref="O137">_xlfn.SWITCH(J137,
"L","Light",
"M","Medium",
"D","Dark")</f>
        <v>Light</v>
      </c>
      <c r="P137" t="str">
        <f>_xlfn.XLOOKUP(Orders[[#This Row],[Customer ID]],customers!$A$2:$A$1001,customers!$I$2:$I$1001,,0)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8">
        <f>INDEX(products!$A$1:$G$49,MATCH(orders!$D138,products!$A$1:$A$49,0),MATCH(orders!L$1,products!$A$1:$G$1,0))</f>
        <v>2.9849999999999999</v>
      </c>
      <c r="M138" s="8">
        <f t="shared" si="2"/>
        <v>11.94</v>
      </c>
      <c r="N138" t="str" cm="1">
        <f t="array" ref="N138">_xlfn.SWITCH(I138,
"Rob","Robusta",
"Exc","Excelsa",
"Ara","Arabica",
"Lib","Librica")</f>
        <v>Arabica</v>
      </c>
      <c r="O138" t="str" cm="1">
        <f t="array" ref="O138">_xlfn.SWITCH(J138,
"L","Light",
"M","Medium",
"D","Dark")</f>
        <v>Dark</v>
      </c>
      <c r="P138" t="str">
        <f>_xlfn.XLOOKUP(Orders[[#This Row],[Customer ID]],customers!$A$2:$A$1001,customers!$I$2:$I$1001,,0)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8">
        <f>INDEX(products!$A$1:$G$49,MATCH(orders!$D139,products!$A$1:$A$49,0),MATCH(orders!L$1,products!$A$1:$G$1,0))</f>
        <v>34.154999999999994</v>
      </c>
      <c r="M139" s="8">
        <f t="shared" si="2"/>
        <v>102.46499999999997</v>
      </c>
      <c r="N139" t="str" cm="1">
        <f t="array" ref="N139">_xlfn.SWITCH(I139,
"Rob","Robusta",
"Exc","Excelsa",
"Ara","Arabica",
"Lib","Librica")</f>
        <v>Excelsa</v>
      </c>
      <c r="O139" t="str" cm="1">
        <f t="array" ref="O139">_xlfn.SWITCH(J139,
"L","Light",
"M","Medium",
"D","Dark")</f>
        <v>Light</v>
      </c>
      <c r="P139" t="str">
        <f>_xlfn.XLOOKUP(Orders[[#This Row],[Customer ID]],customers!$A$2:$A$1001,customers!$I$2:$I$1001,,0)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8">
        <f>INDEX(products!$A$1:$G$49,MATCH(orders!$D140,products!$A$1:$A$49,0),MATCH(orders!L$1,products!$A$1:$G$1,0))</f>
        <v>12.15</v>
      </c>
      <c r="M140" s="8">
        <f t="shared" si="2"/>
        <v>48.6</v>
      </c>
      <c r="N140" t="str" cm="1">
        <f t="array" ref="N140">_xlfn.SWITCH(I140,
"Rob","Robusta",
"Exc","Excelsa",
"Ara","Arabica",
"Lib","Librica")</f>
        <v>Excelsa</v>
      </c>
      <c r="O140" t="str" cm="1">
        <f t="array" ref="O140">_xlfn.SWITCH(J140,
"L","Light",
"M","Medium",
"D","Dark")</f>
        <v>Dark</v>
      </c>
      <c r="P140" t="str">
        <f>_xlfn.XLOOKUP(Orders[[#This Row],[Customer ID]],customers!$A$2:$A$1001,customers!$I$2:$I$1001,,0)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8">
        <f>INDEX(products!$A$1:$G$49,MATCH(orders!$D141,products!$A$1:$A$49,0),MATCH(orders!L$1,products!$A$1:$G$1,0))</f>
        <v>12.95</v>
      </c>
      <c r="M141" s="8">
        <f t="shared" si="2"/>
        <v>77.699999999999989</v>
      </c>
      <c r="N141" t="str" cm="1">
        <f t="array" ref="N141">_xlfn.SWITCH(I141,
"Rob","Robusta",
"Exc","Excelsa",
"Ara","Arabica",
"Lib","Librica")</f>
        <v>Librica</v>
      </c>
      <c r="O141" t="str" cm="1">
        <f t="array" ref="O141">_xlfn.SWITCH(J141,
"L","Light",
"M","Medium",
"D","Dark")</f>
        <v>Dark</v>
      </c>
      <c r="P141" t="str">
        <f>_xlfn.XLOOKUP(Orders[[#This Row],[Customer ID]],customers!$A$2:$A$1001,customers!$I$2:$I$1001,,0)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8">
        <f>INDEX(products!$A$1:$G$49,MATCH(orders!$D142,products!$A$1:$A$49,0),MATCH(orders!L$1,products!$A$1:$G$1,0))</f>
        <v>29.784999999999997</v>
      </c>
      <c r="M142" s="8">
        <f t="shared" si="2"/>
        <v>29.784999999999997</v>
      </c>
      <c r="N142" t="str" cm="1">
        <f t="array" ref="N142">_xlfn.SWITCH(I142,
"Rob","Robusta",
"Exc","Excelsa",
"Ara","Arabica",
"Lib","Librica")</f>
        <v>Librica</v>
      </c>
      <c r="O142" t="str" cm="1">
        <f t="array" ref="O142">_xlfn.SWITCH(J142,
"L","Light",
"M","Medium",
"D","Dark")</f>
        <v>Dark</v>
      </c>
      <c r="P142" t="str">
        <f>_xlfn.XLOOKUP(Orders[[#This Row],[Customer ID]],customers!$A$2:$A$1001,customers!$I$2:$I$1001,,0)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8">
        <f>INDEX(products!$A$1:$G$49,MATCH(orders!$D143,products!$A$1:$A$49,0),MATCH(orders!L$1,products!$A$1:$G$1,0))</f>
        <v>3.8849999999999998</v>
      </c>
      <c r="M143" s="8">
        <f t="shared" si="2"/>
        <v>15.54</v>
      </c>
      <c r="N143" t="str" cm="1">
        <f t="array" ref="N143">_xlfn.SWITCH(I143,
"Rob","Robusta",
"Exc","Excelsa",
"Ara","Arabica",
"Lib","Librica")</f>
        <v>Arabica</v>
      </c>
      <c r="O143" t="str" cm="1">
        <f t="array" ref="O143">_xlfn.SWITCH(J143,
"L","Light",
"M","Medium",
"D","Dark")</f>
        <v>Light</v>
      </c>
      <c r="P143" t="str">
        <f>_xlfn.XLOOKUP(Orders[[#This Row],[Customer ID]],customers!$A$2:$A$1001,customers!$I$2:$I$1001,,0)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8">
        <f>INDEX(products!$A$1:$G$49,MATCH(orders!$D144,products!$A$1:$A$49,0),MATCH(orders!L$1,products!$A$1:$G$1,0))</f>
        <v>34.154999999999994</v>
      </c>
      <c r="M144" s="8">
        <f t="shared" si="2"/>
        <v>136.61999999999998</v>
      </c>
      <c r="N144" t="str" cm="1">
        <f t="array" ref="N144">_xlfn.SWITCH(I144,
"Rob","Robusta",
"Exc","Excelsa",
"Ara","Arabica",
"Lib","Librica")</f>
        <v>Excelsa</v>
      </c>
      <c r="O144" t="str" cm="1">
        <f t="array" ref="O144">_xlfn.SWITCH(J144,
"L","Light",
"M","Medium",
"D","Dark")</f>
        <v>Light</v>
      </c>
      <c r="P144" t="str">
        <f>_xlfn.XLOOKUP(Orders[[#This Row],[Customer ID]],customers!$A$2:$A$1001,customers!$I$2:$I$1001,,0)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8">
        <f>INDEX(products!$A$1:$G$49,MATCH(orders!$D145,products!$A$1:$A$49,0),MATCH(orders!L$1,products!$A$1:$G$1,0))</f>
        <v>8.73</v>
      </c>
      <c r="M145" s="8">
        <f t="shared" si="2"/>
        <v>17.46</v>
      </c>
      <c r="N145" t="str" cm="1">
        <f t="array" ref="N145">_xlfn.SWITCH(I145,
"Rob","Robusta",
"Exc","Excelsa",
"Ara","Arabica",
"Lib","Librica")</f>
        <v>Librica</v>
      </c>
      <c r="O145" t="str" cm="1">
        <f t="array" ref="O145">_xlfn.SWITCH(J145,
"L","Light",
"M","Medium",
"D","Dark")</f>
        <v>Medium</v>
      </c>
      <c r="P145" t="str">
        <f>_xlfn.XLOOKUP(Orders[[#This Row],[Customer ID]],customers!$A$2:$A$1001,customers!$I$2:$I$1001,,0)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8">
        <f>INDEX(products!$A$1:$G$49,MATCH(orders!$D146,products!$A$1:$A$49,0),MATCH(orders!L$1,products!$A$1:$G$1,0))</f>
        <v>34.154999999999994</v>
      </c>
      <c r="M146" s="8">
        <f t="shared" si="2"/>
        <v>68.309999999999988</v>
      </c>
      <c r="N146" t="str" cm="1">
        <f t="array" ref="N146">_xlfn.SWITCH(I146,
"Rob","Robusta",
"Exc","Excelsa",
"Ara","Arabica",
"Lib","Librica")</f>
        <v>Excelsa</v>
      </c>
      <c r="O146" t="str" cm="1">
        <f t="array" ref="O146">_xlfn.SWITCH(J146,
"L","Light",
"M","Medium",
"D","Dark")</f>
        <v>Light</v>
      </c>
      <c r="P146" t="str">
        <f>_xlfn.XLOOKUP(Orders[[#This Row],[Customer ID]],customers!$A$2:$A$1001,customers!$I$2:$I$1001,,0)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8">
        <f>INDEX(products!$A$1:$G$49,MATCH(orders!$D147,products!$A$1:$A$49,0),MATCH(orders!L$1,products!$A$1:$G$1,0))</f>
        <v>4.3650000000000002</v>
      </c>
      <c r="M147" s="8">
        <f t="shared" si="2"/>
        <v>17.46</v>
      </c>
      <c r="N147" t="str" cm="1">
        <f t="array" ref="N147">_xlfn.SWITCH(I147,
"Rob","Robusta",
"Exc","Excelsa",
"Ara","Arabica",
"Lib","Librica")</f>
        <v>Librica</v>
      </c>
      <c r="O147" t="str" cm="1">
        <f t="array" ref="O147">_xlfn.SWITCH(J147,
"L","Light",
"M","Medium",
"D","Dark")</f>
        <v>Medium</v>
      </c>
      <c r="P147" t="str">
        <f>_xlfn.XLOOKUP(Orders[[#This Row],[Customer ID]],customers!$A$2:$A$1001,customers!$I$2:$I$1001,,0)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8">
        <f>INDEX(products!$A$1:$G$49,MATCH(orders!$D148,products!$A$1:$A$49,0),MATCH(orders!L$1,products!$A$1:$G$1,0))</f>
        <v>14.55</v>
      </c>
      <c r="M148" s="8">
        <f t="shared" si="2"/>
        <v>43.650000000000006</v>
      </c>
      <c r="N148" t="str" cm="1">
        <f t="array" ref="N148">_xlfn.SWITCH(I148,
"Rob","Robusta",
"Exc","Excelsa",
"Ara","Arabica",
"Lib","Librica")</f>
        <v>Librica</v>
      </c>
      <c r="O148" t="str" cm="1">
        <f t="array" ref="O148">_xlfn.SWITCH(J148,
"L","Light",
"M","Medium",
"D","Dark")</f>
        <v>Medium</v>
      </c>
      <c r="P148" t="str">
        <f>_xlfn.XLOOKUP(Orders[[#This Row],[Customer ID]],customers!$A$2:$A$1001,customers!$I$2:$I$1001,,0)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8">
        <f>INDEX(products!$A$1:$G$49,MATCH(orders!$D149,products!$A$1:$A$49,0),MATCH(orders!L$1,products!$A$1:$G$1,0))</f>
        <v>13.75</v>
      </c>
      <c r="M149" s="8">
        <f t="shared" si="2"/>
        <v>27.5</v>
      </c>
      <c r="N149" t="str" cm="1">
        <f t="array" ref="N149">_xlfn.SWITCH(I149,
"Rob","Robusta",
"Exc","Excelsa",
"Ara","Arabica",
"Lib","Librica")</f>
        <v>Excelsa</v>
      </c>
      <c r="O149" t="str" cm="1">
        <f t="array" ref="O149">_xlfn.SWITCH(J149,
"L","Light",
"M","Medium",
"D","Dark")</f>
        <v>Medium</v>
      </c>
      <c r="P149" t="str">
        <f>_xlfn.XLOOKUP(Orders[[#This Row],[Customer ID]],customers!$A$2:$A$1001,customers!$I$2:$I$1001,,0)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8">
        <f>INDEX(products!$A$1:$G$49,MATCH(orders!$D150,products!$A$1:$A$49,0),MATCH(orders!L$1,products!$A$1:$G$1,0))</f>
        <v>3.645</v>
      </c>
      <c r="M150" s="8">
        <f t="shared" si="2"/>
        <v>18.225000000000001</v>
      </c>
      <c r="N150" t="str" cm="1">
        <f t="array" ref="N150">_xlfn.SWITCH(I150,
"Rob","Robusta",
"Exc","Excelsa",
"Ara","Arabica",
"Lib","Librica")</f>
        <v>Excelsa</v>
      </c>
      <c r="O150" t="str" cm="1">
        <f t="array" ref="O150">_xlfn.SWITCH(J150,
"L","Light",
"M","Medium",
"D","Dark")</f>
        <v>Dark</v>
      </c>
      <c r="P150" t="str">
        <f>_xlfn.XLOOKUP(Orders[[#This Row],[Customer ID]],customers!$A$2:$A$1001,customers!$I$2:$I$1001,,0)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8">
        <f>INDEX(products!$A$1:$G$49,MATCH(orders!$D151,products!$A$1:$A$49,0),MATCH(orders!L$1,products!$A$1:$G$1,0))</f>
        <v>25.874999999999996</v>
      </c>
      <c r="M151" s="8">
        <f t="shared" si="2"/>
        <v>51.749999999999993</v>
      </c>
      <c r="N151" t="str" cm="1">
        <f t="array" ref="N151">_xlfn.SWITCH(I151,
"Rob","Robusta",
"Exc","Excelsa",
"Ara","Arabica",
"Lib","Librica")</f>
        <v>Arabica</v>
      </c>
      <c r="O151" t="str" cm="1">
        <f t="array" ref="O151">_xlfn.SWITCH(J151,
"L","Light",
"M","Medium",
"D","Dark")</f>
        <v>Medium</v>
      </c>
      <c r="P151" t="str">
        <f>_xlfn.XLOOKUP(Orders[[#This Row],[Customer ID]],customers!$A$2:$A$1001,customers!$I$2:$I$1001,,0)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8">
        <f>INDEX(products!$A$1:$G$49,MATCH(orders!$D152,products!$A$1:$A$49,0),MATCH(orders!L$1,products!$A$1:$G$1,0))</f>
        <v>12.95</v>
      </c>
      <c r="M152" s="8">
        <f t="shared" si="2"/>
        <v>12.95</v>
      </c>
      <c r="N152" t="str" cm="1">
        <f t="array" ref="N152">_xlfn.SWITCH(I152,
"Rob","Robusta",
"Exc","Excelsa",
"Ara","Arabica",
"Lib","Librica")</f>
        <v>Librica</v>
      </c>
      <c r="O152" t="str" cm="1">
        <f t="array" ref="O152">_xlfn.SWITCH(J152,
"L","Light",
"M","Medium",
"D","Dark")</f>
        <v>Dark</v>
      </c>
      <c r="P152" t="str">
        <f>_xlfn.XLOOKUP(Orders[[#This Row],[Customer ID]],customers!$A$2:$A$1001,customers!$I$2:$I$1001,,0)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8">
        <f>INDEX(products!$A$1:$G$49,MATCH(orders!$D153,products!$A$1:$A$49,0),MATCH(orders!L$1,products!$A$1:$G$1,0))</f>
        <v>11.25</v>
      </c>
      <c r="M153" s="8">
        <f t="shared" si="2"/>
        <v>33.75</v>
      </c>
      <c r="N153" t="str" cm="1">
        <f t="array" ref="N153">_xlfn.SWITCH(I153,
"Rob","Robusta",
"Exc","Excelsa",
"Ara","Arabica",
"Lib","Librica")</f>
        <v>Arabica</v>
      </c>
      <c r="O153" t="str" cm="1">
        <f t="array" ref="O153">_xlfn.SWITCH(J153,
"L","Light",
"M","Medium",
"D","Dark")</f>
        <v>Medium</v>
      </c>
      <c r="P153" t="str">
        <f>_xlfn.XLOOKUP(Orders[[#This Row],[Customer ID]],customers!$A$2:$A$1001,customers!$I$2:$I$1001,,0)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8">
        <f>INDEX(products!$A$1:$G$49,MATCH(orders!$D154,products!$A$1:$A$49,0),MATCH(orders!L$1,products!$A$1:$G$1,0))</f>
        <v>22.884999999999998</v>
      </c>
      <c r="M154" s="8">
        <f t="shared" si="2"/>
        <v>68.655000000000001</v>
      </c>
      <c r="N154" t="str" cm="1">
        <f t="array" ref="N154">_xlfn.SWITCH(I154,
"Rob","Robusta",
"Exc","Excelsa",
"Ara","Arabica",
"Lib","Librica")</f>
        <v>Robusta</v>
      </c>
      <c r="O154" t="str" cm="1">
        <f t="array" ref="O154">_xlfn.SWITCH(J154,
"L","Light",
"M","Medium",
"D","Dark")</f>
        <v>Medium</v>
      </c>
      <c r="P154" t="str">
        <f>_xlfn.XLOOKUP(Orders[[#This Row],[Customer ID]],customers!$A$2:$A$1001,customers!$I$2:$I$1001,,0)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8">
        <f>INDEX(products!$A$1:$G$49,MATCH(orders!$D155,products!$A$1:$A$49,0),MATCH(orders!L$1,products!$A$1:$G$1,0))</f>
        <v>2.6849999999999996</v>
      </c>
      <c r="M155" s="8">
        <f t="shared" si="2"/>
        <v>2.6849999999999996</v>
      </c>
      <c r="N155" t="str" cm="1">
        <f t="array" ref="N155">_xlfn.SWITCH(I155,
"Rob","Robusta",
"Exc","Excelsa",
"Ara","Arabica",
"Lib","Librica")</f>
        <v>Robusta</v>
      </c>
      <c r="O155" t="str" cm="1">
        <f t="array" ref="O155">_xlfn.SWITCH(J155,
"L","Light",
"M","Medium",
"D","Dark")</f>
        <v>Dark</v>
      </c>
      <c r="P155" t="str">
        <f>_xlfn.XLOOKUP(Orders[[#This Row],[Customer ID]],customers!$A$2:$A$1001,customers!$I$2:$I$1001,,0)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8">
        <f>INDEX(products!$A$1:$G$49,MATCH(orders!$D156,products!$A$1:$A$49,0),MATCH(orders!L$1,products!$A$1:$G$1,0))</f>
        <v>22.884999999999998</v>
      </c>
      <c r="M156" s="8">
        <f t="shared" si="2"/>
        <v>114.42499999999998</v>
      </c>
      <c r="N156" t="str" cm="1">
        <f t="array" ref="N156">_xlfn.SWITCH(I156,
"Rob","Robusta",
"Exc","Excelsa",
"Ara","Arabica",
"Lib","Librica")</f>
        <v>Arabica</v>
      </c>
      <c r="O156" t="str" cm="1">
        <f t="array" ref="O156">_xlfn.SWITCH(J156,
"L","Light",
"M","Medium",
"D","Dark")</f>
        <v>Dark</v>
      </c>
      <c r="P156" t="str">
        <f>_xlfn.XLOOKUP(Orders[[#This Row],[Customer ID]],customers!$A$2:$A$1001,customers!$I$2:$I$1001,,0)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8">
        <f>INDEX(products!$A$1:$G$49,MATCH(orders!$D157,products!$A$1:$A$49,0),MATCH(orders!L$1,products!$A$1:$G$1,0))</f>
        <v>25.874999999999996</v>
      </c>
      <c r="M157" s="8">
        <f t="shared" si="2"/>
        <v>155.24999999999997</v>
      </c>
      <c r="N157" t="str" cm="1">
        <f t="array" ref="N157">_xlfn.SWITCH(I157,
"Rob","Robusta",
"Exc","Excelsa",
"Ara","Arabica",
"Lib","Librica")</f>
        <v>Arabica</v>
      </c>
      <c r="O157" t="str" cm="1">
        <f t="array" ref="O157">_xlfn.SWITCH(J157,
"L","Light",
"M","Medium",
"D","Dark")</f>
        <v>Medium</v>
      </c>
      <c r="P157" t="str">
        <f>_xlfn.XLOOKUP(Orders[[#This Row],[Customer ID]],customers!$A$2:$A$1001,customers!$I$2:$I$1001,,0)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8">
        <f>INDEX(products!$A$1:$G$49,MATCH(orders!$D158,products!$A$1:$A$49,0),MATCH(orders!L$1,products!$A$1:$G$1,0))</f>
        <v>25.874999999999996</v>
      </c>
      <c r="M158" s="8">
        <f t="shared" si="2"/>
        <v>77.624999999999986</v>
      </c>
      <c r="N158" t="str" cm="1">
        <f t="array" ref="N158">_xlfn.SWITCH(I158,
"Rob","Robusta",
"Exc","Excelsa",
"Ara","Arabica",
"Lib","Librica")</f>
        <v>Arabica</v>
      </c>
      <c r="O158" t="str" cm="1">
        <f t="array" ref="O158">_xlfn.SWITCH(J158,
"L","Light",
"M","Medium",
"D","Dark")</f>
        <v>Medium</v>
      </c>
      <c r="P158" t="str">
        <f>_xlfn.XLOOKUP(Orders[[#This Row],[Customer ID]],customers!$A$2:$A$1001,customers!$I$2:$I$1001,,0)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8">
        <f>INDEX(products!$A$1:$G$49,MATCH(orders!$D159,products!$A$1:$A$49,0),MATCH(orders!L$1,products!$A$1:$G$1,0))</f>
        <v>20.584999999999997</v>
      </c>
      <c r="M159" s="8">
        <f t="shared" si="2"/>
        <v>61.754999999999995</v>
      </c>
      <c r="N159" t="str" cm="1">
        <f t="array" ref="N159">_xlfn.SWITCH(I159,
"Rob","Robusta",
"Exc","Excelsa",
"Ara","Arabica",
"Lib","Librica")</f>
        <v>Robusta</v>
      </c>
      <c r="O159" t="str" cm="1">
        <f t="array" ref="O159">_xlfn.SWITCH(J159,
"L","Light",
"M","Medium",
"D","Dark")</f>
        <v>Dark</v>
      </c>
      <c r="P159" t="str">
        <f>_xlfn.XLOOKUP(Orders[[#This Row],[Customer ID]],customers!$A$2:$A$1001,customers!$I$2:$I$1001,,0)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8">
        <f>INDEX(products!$A$1:$G$49,MATCH(orders!$D160,products!$A$1:$A$49,0),MATCH(orders!L$1,products!$A$1:$G$1,0))</f>
        <v>20.584999999999997</v>
      </c>
      <c r="M160" s="8">
        <f t="shared" si="2"/>
        <v>123.50999999999999</v>
      </c>
      <c r="N160" t="str" cm="1">
        <f t="array" ref="N160">_xlfn.SWITCH(I160,
"Rob","Robusta",
"Exc","Excelsa",
"Ara","Arabica",
"Lib","Librica")</f>
        <v>Robusta</v>
      </c>
      <c r="O160" t="str" cm="1">
        <f t="array" ref="O160">_xlfn.SWITCH(J160,
"L","Light",
"M","Medium",
"D","Dark")</f>
        <v>Dark</v>
      </c>
      <c r="P160" t="str">
        <f>_xlfn.XLOOKUP(Orders[[#This Row],[Customer ID]],customers!$A$2:$A$1001,customers!$I$2:$I$1001,,0)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8">
        <f>INDEX(products!$A$1:$G$49,MATCH(orders!$D161,products!$A$1:$A$49,0),MATCH(orders!L$1,products!$A$1:$G$1,0))</f>
        <v>36.454999999999998</v>
      </c>
      <c r="M161" s="8">
        <f t="shared" si="2"/>
        <v>218.73</v>
      </c>
      <c r="N161" t="str" cm="1">
        <f t="array" ref="N161">_xlfn.SWITCH(I161,
"Rob","Robusta",
"Exc","Excelsa",
"Ara","Arabica",
"Lib","Librica")</f>
        <v>Librica</v>
      </c>
      <c r="O161" t="str" cm="1">
        <f t="array" ref="O161">_xlfn.SWITCH(J161,
"L","Light",
"M","Medium",
"D","Dark")</f>
        <v>Light</v>
      </c>
      <c r="P161" t="str">
        <f>_xlfn.XLOOKUP(Orders[[#This Row],[Customer ID]],customers!$A$2:$A$1001,customers!$I$2:$I$1001,,0)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8">
        <f>INDEX(products!$A$1:$G$49,MATCH(orders!$D162,products!$A$1:$A$49,0),MATCH(orders!L$1,products!$A$1:$G$1,0))</f>
        <v>8.25</v>
      </c>
      <c r="M162" s="8">
        <f t="shared" si="2"/>
        <v>33</v>
      </c>
      <c r="N162" t="str" cm="1">
        <f t="array" ref="N162">_xlfn.SWITCH(I162,
"Rob","Robusta",
"Exc","Excelsa",
"Ara","Arabica",
"Lib","Librica")</f>
        <v>Excelsa</v>
      </c>
      <c r="O162" t="str" cm="1">
        <f t="array" ref="O162">_xlfn.SWITCH(J162,
"L","Light",
"M","Medium",
"D","Dark")</f>
        <v>Medium</v>
      </c>
      <c r="P162" t="str">
        <f>_xlfn.XLOOKUP(Orders[[#This Row],[Customer ID]],customers!$A$2:$A$1001,customers!$I$2:$I$1001,,0)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8">
        <f>INDEX(products!$A$1:$G$49,MATCH(orders!$D163,products!$A$1:$A$49,0),MATCH(orders!L$1,products!$A$1:$G$1,0))</f>
        <v>7.77</v>
      </c>
      <c r="M163" s="8">
        <f t="shared" si="2"/>
        <v>23.31</v>
      </c>
      <c r="N163" t="str" cm="1">
        <f t="array" ref="N163">_xlfn.SWITCH(I163,
"Rob","Robusta",
"Exc","Excelsa",
"Ara","Arabica",
"Lib","Librica")</f>
        <v>Arabica</v>
      </c>
      <c r="O163" t="str" cm="1">
        <f t="array" ref="O163">_xlfn.SWITCH(J163,
"L","Light",
"M","Medium",
"D","Dark")</f>
        <v>Light</v>
      </c>
      <c r="P163" t="str">
        <f>_xlfn.XLOOKUP(Orders[[#This Row],[Customer ID]],customers!$A$2:$A$1001,customers!$I$2:$I$1001,,0)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8">
        <f>INDEX(products!$A$1:$G$49,MATCH(orders!$D164,products!$A$1:$A$49,0),MATCH(orders!L$1,products!$A$1:$G$1,0))</f>
        <v>7.29</v>
      </c>
      <c r="M164" s="8">
        <f t="shared" si="2"/>
        <v>21.87</v>
      </c>
      <c r="N164" t="str" cm="1">
        <f t="array" ref="N164">_xlfn.SWITCH(I164,
"Rob","Robusta",
"Exc","Excelsa",
"Ara","Arabica",
"Lib","Librica")</f>
        <v>Excelsa</v>
      </c>
      <c r="O164" t="str" cm="1">
        <f t="array" ref="O164">_xlfn.SWITCH(J164,
"L","Light",
"M","Medium",
"D","Dark")</f>
        <v>Dark</v>
      </c>
      <c r="P164" t="str">
        <f>_xlfn.XLOOKUP(Orders[[#This Row],[Customer ID]],customers!$A$2:$A$1001,customers!$I$2:$I$1001,,0)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8">
        <f>INDEX(products!$A$1:$G$49,MATCH(orders!$D165,products!$A$1:$A$49,0),MATCH(orders!L$1,products!$A$1:$G$1,0))</f>
        <v>2.6849999999999996</v>
      </c>
      <c r="M165" s="8">
        <f t="shared" si="2"/>
        <v>16.11</v>
      </c>
      <c r="N165" t="str" cm="1">
        <f t="array" ref="N165">_xlfn.SWITCH(I165,
"Rob","Robusta",
"Exc","Excelsa",
"Ara","Arabica",
"Lib","Librica")</f>
        <v>Robusta</v>
      </c>
      <c r="O165" t="str" cm="1">
        <f t="array" ref="O165">_xlfn.SWITCH(J165,
"L","Light",
"M","Medium",
"D","Dark")</f>
        <v>Dark</v>
      </c>
      <c r="P165" t="str">
        <f>_xlfn.XLOOKUP(Orders[[#This Row],[Customer ID]],customers!$A$2:$A$1001,customers!$I$2:$I$1001,,0)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8">
        <f>INDEX(products!$A$1:$G$49,MATCH(orders!$D166,products!$A$1:$A$49,0),MATCH(orders!L$1,products!$A$1:$G$1,0))</f>
        <v>7.29</v>
      </c>
      <c r="M166" s="8">
        <f t="shared" si="2"/>
        <v>29.16</v>
      </c>
      <c r="N166" t="str" cm="1">
        <f t="array" ref="N166">_xlfn.SWITCH(I166,
"Rob","Robusta",
"Exc","Excelsa",
"Ara","Arabica",
"Lib","Librica")</f>
        <v>Excelsa</v>
      </c>
      <c r="O166" t="str" cm="1">
        <f t="array" ref="O166">_xlfn.SWITCH(J166,
"L","Light",
"M","Medium",
"D","Dark")</f>
        <v>Dark</v>
      </c>
      <c r="P166" t="str">
        <f>_xlfn.XLOOKUP(Orders[[#This Row],[Customer ID]],customers!$A$2:$A$1001,customers!$I$2:$I$1001,,0)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8">
        <f>INDEX(products!$A$1:$G$49,MATCH(orders!$D167,products!$A$1:$A$49,0),MATCH(orders!L$1,products!$A$1:$G$1,0))</f>
        <v>8.9499999999999993</v>
      </c>
      <c r="M167" s="8">
        <f t="shared" si="2"/>
        <v>53.699999999999996</v>
      </c>
      <c r="N167" t="str" cm="1">
        <f t="array" ref="N167">_xlfn.SWITCH(I167,
"Rob","Robusta",
"Exc","Excelsa",
"Ara","Arabica",
"Lib","Librica")</f>
        <v>Robusta</v>
      </c>
      <c r="O167" t="str" cm="1">
        <f t="array" ref="O167">_xlfn.SWITCH(J167,
"L","Light",
"M","Medium",
"D","Dark")</f>
        <v>Dark</v>
      </c>
      <c r="P167" t="str">
        <f>_xlfn.XLOOKUP(Orders[[#This Row],[Customer ID]],customers!$A$2:$A$1001,customers!$I$2:$I$1001,,0)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8">
        <f>INDEX(products!$A$1:$G$49,MATCH(orders!$D168,products!$A$1:$A$49,0),MATCH(orders!L$1,products!$A$1:$G$1,0))</f>
        <v>5.3699999999999992</v>
      </c>
      <c r="M168" s="8">
        <f t="shared" si="2"/>
        <v>26.849999999999994</v>
      </c>
      <c r="N168" t="str" cm="1">
        <f t="array" ref="N168">_xlfn.SWITCH(I168,
"Rob","Robusta",
"Exc","Excelsa",
"Ara","Arabica",
"Lib","Librica")</f>
        <v>Robusta</v>
      </c>
      <c r="O168" t="str" cm="1">
        <f t="array" ref="O168">_xlfn.SWITCH(J168,
"L","Light",
"M","Medium",
"D","Dark")</f>
        <v>Dark</v>
      </c>
      <c r="P168" t="str">
        <f>_xlfn.XLOOKUP(Orders[[#This Row],[Customer ID]],customers!$A$2:$A$1001,customers!$I$2:$I$1001,,0)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8">
        <f>INDEX(products!$A$1:$G$49,MATCH(orders!$D169,products!$A$1:$A$49,0),MATCH(orders!L$1,products!$A$1:$G$1,0))</f>
        <v>8.25</v>
      </c>
      <c r="M169" s="8">
        <f t="shared" si="2"/>
        <v>41.25</v>
      </c>
      <c r="N169" t="str" cm="1">
        <f t="array" ref="N169">_xlfn.SWITCH(I169,
"Rob","Robusta",
"Exc","Excelsa",
"Ara","Arabica",
"Lib","Librica")</f>
        <v>Excelsa</v>
      </c>
      <c r="O169" t="str" cm="1">
        <f t="array" ref="O169">_xlfn.SWITCH(J169,
"L","Light",
"M","Medium",
"D","Dark")</f>
        <v>Medium</v>
      </c>
      <c r="P169" t="str">
        <f>_xlfn.XLOOKUP(Orders[[#This Row],[Customer ID]],customers!$A$2:$A$1001,customers!$I$2:$I$1001,,0)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8">
        <f>INDEX(products!$A$1:$G$49,MATCH(orders!$D170,products!$A$1:$A$49,0),MATCH(orders!L$1,products!$A$1:$G$1,0))</f>
        <v>6.75</v>
      </c>
      <c r="M170" s="8">
        <f t="shared" si="2"/>
        <v>40.5</v>
      </c>
      <c r="N170" t="str" cm="1">
        <f t="array" ref="N170">_xlfn.SWITCH(I170,
"Rob","Robusta",
"Exc","Excelsa",
"Ara","Arabica",
"Lib","Librica")</f>
        <v>Arabica</v>
      </c>
      <c r="O170" t="str" cm="1">
        <f t="array" ref="O170">_xlfn.SWITCH(J170,
"L","Light",
"M","Medium",
"D","Dark")</f>
        <v>Medium</v>
      </c>
      <c r="P170" t="str">
        <f>_xlfn.XLOOKUP(Orders[[#This Row],[Customer ID]],customers!$A$2:$A$1001,customers!$I$2:$I$1001,,0)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8">
        <f>INDEX(products!$A$1:$G$49,MATCH(orders!$D171,products!$A$1:$A$49,0),MATCH(orders!L$1,products!$A$1:$G$1,0))</f>
        <v>8.9499999999999993</v>
      </c>
      <c r="M171" s="8">
        <f t="shared" si="2"/>
        <v>17.899999999999999</v>
      </c>
      <c r="N171" t="str" cm="1">
        <f t="array" ref="N171">_xlfn.SWITCH(I171,
"Rob","Robusta",
"Exc","Excelsa",
"Ara","Arabica",
"Lib","Librica")</f>
        <v>Robusta</v>
      </c>
      <c r="O171" t="str" cm="1">
        <f t="array" ref="O171">_xlfn.SWITCH(J171,
"L","Light",
"M","Medium",
"D","Dark")</f>
        <v>Dark</v>
      </c>
      <c r="P171" t="str">
        <f>_xlfn.XLOOKUP(Orders[[#This Row],[Customer ID]],customers!$A$2:$A$1001,customers!$I$2:$I$1001,,0)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8">
        <f>INDEX(products!$A$1:$G$49,MATCH(orders!$D172,products!$A$1:$A$49,0),MATCH(orders!L$1,products!$A$1:$G$1,0))</f>
        <v>34.154999999999994</v>
      </c>
      <c r="M172" s="8">
        <f t="shared" si="2"/>
        <v>68.309999999999988</v>
      </c>
      <c r="N172" t="str" cm="1">
        <f t="array" ref="N172">_xlfn.SWITCH(I172,
"Rob","Robusta",
"Exc","Excelsa",
"Ara","Arabica",
"Lib","Librica")</f>
        <v>Excelsa</v>
      </c>
      <c r="O172" t="str" cm="1">
        <f t="array" ref="O172">_xlfn.SWITCH(J172,
"L","Light",
"M","Medium",
"D","Dark")</f>
        <v>Light</v>
      </c>
      <c r="P172" t="str">
        <f>_xlfn.XLOOKUP(Orders[[#This Row],[Customer ID]],customers!$A$2:$A$1001,customers!$I$2:$I$1001,,0)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8">
        <f>INDEX(products!$A$1:$G$49,MATCH(orders!$D173,products!$A$1:$A$49,0),MATCH(orders!L$1,products!$A$1:$G$1,0))</f>
        <v>31.624999999999996</v>
      </c>
      <c r="M173" s="8">
        <f t="shared" si="2"/>
        <v>63.249999999999993</v>
      </c>
      <c r="N173" t="str" cm="1">
        <f t="array" ref="N173">_xlfn.SWITCH(I173,
"Rob","Robusta",
"Exc","Excelsa",
"Ara","Arabica",
"Lib","Librica")</f>
        <v>Excelsa</v>
      </c>
      <c r="O173" t="str" cm="1">
        <f t="array" ref="O173">_xlfn.SWITCH(J173,
"L","Light",
"M","Medium",
"D","Dark")</f>
        <v>Medium</v>
      </c>
      <c r="P173" t="str">
        <f>_xlfn.XLOOKUP(Orders[[#This Row],[Customer ID]],customers!$A$2:$A$1001,customers!$I$2:$I$1001,,0)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8">
        <f>INDEX(products!$A$1:$G$49,MATCH(orders!$D174,products!$A$1:$A$49,0),MATCH(orders!L$1,products!$A$1:$G$1,0))</f>
        <v>7.29</v>
      </c>
      <c r="M174" s="8">
        <f t="shared" si="2"/>
        <v>21.87</v>
      </c>
      <c r="N174" t="str" cm="1">
        <f t="array" ref="N174">_xlfn.SWITCH(I174,
"Rob","Robusta",
"Exc","Excelsa",
"Ara","Arabica",
"Lib","Librica")</f>
        <v>Excelsa</v>
      </c>
      <c r="O174" t="str" cm="1">
        <f t="array" ref="O174">_xlfn.SWITCH(J174,
"L","Light",
"M","Medium",
"D","Dark")</f>
        <v>Dark</v>
      </c>
      <c r="P174" t="str">
        <f>_xlfn.XLOOKUP(Orders[[#This Row],[Customer ID]],customers!$A$2:$A$1001,customers!$I$2:$I$1001,,0)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8">
        <f>INDEX(products!$A$1:$G$49,MATCH(orders!$D175,products!$A$1:$A$49,0),MATCH(orders!L$1,products!$A$1:$G$1,0))</f>
        <v>22.884999999999998</v>
      </c>
      <c r="M175" s="8">
        <f t="shared" si="2"/>
        <v>91.539999999999992</v>
      </c>
      <c r="N175" t="str" cm="1">
        <f t="array" ref="N175">_xlfn.SWITCH(I175,
"Rob","Robusta",
"Exc","Excelsa",
"Ara","Arabica",
"Lib","Librica")</f>
        <v>Robusta</v>
      </c>
      <c r="O175" t="str" cm="1">
        <f t="array" ref="O175">_xlfn.SWITCH(J175,
"L","Light",
"M","Medium",
"D","Dark")</f>
        <v>Medium</v>
      </c>
      <c r="P175" t="str">
        <f>_xlfn.XLOOKUP(Orders[[#This Row],[Customer ID]],customers!$A$2:$A$1001,customers!$I$2:$I$1001,,0)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8">
        <f>INDEX(products!$A$1:$G$49,MATCH(orders!$D176,products!$A$1:$A$49,0),MATCH(orders!L$1,products!$A$1:$G$1,0))</f>
        <v>34.154999999999994</v>
      </c>
      <c r="M176" s="8">
        <f t="shared" si="2"/>
        <v>204.92999999999995</v>
      </c>
      <c r="N176" t="str" cm="1">
        <f t="array" ref="N176">_xlfn.SWITCH(I176,
"Rob","Robusta",
"Exc","Excelsa",
"Ara","Arabica",
"Lib","Librica")</f>
        <v>Excelsa</v>
      </c>
      <c r="O176" t="str" cm="1">
        <f t="array" ref="O176">_xlfn.SWITCH(J176,
"L","Light",
"M","Medium",
"D","Dark")</f>
        <v>Light</v>
      </c>
      <c r="P176" t="str">
        <f>_xlfn.XLOOKUP(Orders[[#This Row],[Customer ID]],customers!$A$2:$A$1001,customers!$I$2:$I$1001,,0)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8">
        <f>INDEX(products!$A$1:$G$49,MATCH(orders!$D177,products!$A$1:$A$49,0),MATCH(orders!L$1,products!$A$1:$G$1,0))</f>
        <v>31.624999999999996</v>
      </c>
      <c r="M177" s="8">
        <f t="shared" si="2"/>
        <v>63.249999999999993</v>
      </c>
      <c r="N177" t="str" cm="1">
        <f t="array" ref="N177">_xlfn.SWITCH(I177,
"Rob","Robusta",
"Exc","Excelsa",
"Ara","Arabica",
"Lib","Librica")</f>
        <v>Excelsa</v>
      </c>
      <c r="O177" t="str" cm="1">
        <f t="array" ref="O177">_xlfn.SWITCH(J177,
"L","Light",
"M","Medium",
"D","Dark")</f>
        <v>Medium</v>
      </c>
      <c r="P177" t="str">
        <f>_xlfn.XLOOKUP(Orders[[#This Row],[Customer ID]],customers!$A$2:$A$1001,customers!$I$2:$I$1001,,0)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8">
        <f>INDEX(products!$A$1:$G$49,MATCH(orders!$D178,products!$A$1:$A$49,0),MATCH(orders!L$1,products!$A$1:$G$1,0))</f>
        <v>34.154999999999994</v>
      </c>
      <c r="M178" s="8">
        <f t="shared" si="2"/>
        <v>34.154999999999994</v>
      </c>
      <c r="N178" t="str" cm="1">
        <f t="array" ref="N178">_xlfn.SWITCH(I178,
"Rob","Robusta",
"Exc","Excelsa",
"Ara","Arabica",
"Lib","Librica")</f>
        <v>Excelsa</v>
      </c>
      <c r="O178" t="str" cm="1">
        <f t="array" ref="O178">_xlfn.SWITCH(J178,
"L","Light",
"M","Medium",
"D","Dark")</f>
        <v>Light</v>
      </c>
      <c r="P178" t="str">
        <f>_xlfn.XLOOKUP(Orders[[#This Row],[Customer ID]],customers!$A$2:$A$1001,customers!$I$2:$I$1001,,0)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8">
        <f>INDEX(products!$A$1:$G$49,MATCH(orders!$D179,products!$A$1:$A$49,0),MATCH(orders!L$1,products!$A$1:$G$1,0))</f>
        <v>27.484999999999996</v>
      </c>
      <c r="M179" s="8">
        <f t="shared" si="2"/>
        <v>109.93999999999998</v>
      </c>
      <c r="N179" t="str" cm="1">
        <f t="array" ref="N179">_xlfn.SWITCH(I179,
"Rob","Robusta",
"Exc","Excelsa",
"Ara","Arabica",
"Lib","Librica")</f>
        <v>Robusta</v>
      </c>
      <c r="O179" t="str" cm="1">
        <f t="array" ref="O179">_xlfn.SWITCH(J179,
"L","Light",
"M","Medium",
"D","Dark")</f>
        <v>Light</v>
      </c>
      <c r="P179" t="str">
        <f>_xlfn.XLOOKUP(Orders[[#This Row],[Customer ID]],customers!$A$2:$A$1001,customers!$I$2:$I$1001,,0)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8">
        <f>INDEX(products!$A$1:$G$49,MATCH(orders!$D180,products!$A$1:$A$49,0),MATCH(orders!L$1,products!$A$1:$G$1,0))</f>
        <v>12.95</v>
      </c>
      <c r="M180" s="8">
        <f t="shared" si="2"/>
        <v>25.9</v>
      </c>
      <c r="N180" t="str" cm="1">
        <f t="array" ref="N180">_xlfn.SWITCH(I180,
"Rob","Robusta",
"Exc","Excelsa",
"Ara","Arabica",
"Lib","Librica")</f>
        <v>Arabica</v>
      </c>
      <c r="O180" t="str" cm="1">
        <f t="array" ref="O180">_xlfn.SWITCH(J180,
"L","Light",
"M","Medium",
"D","Dark")</f>
        <v>Light</v>
      </c>
      <c r="P180" t="str">
        <f>_xlfn.XLOOKUP(Orders[[#This Row],[Customer ID]],customers!$A$2:$A$1001,customers!$I$2:$I$1001,,0)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8">
        <f>INDEX(products!$A$1:$G$49,MATCH(orders!$D181,products!$A$1:$A$49,0),MATCH(orders!L$1,products!$A$1:$G$1,0))</f>
        <v>2.9849999999999999</v>
      </c>
      <c r="M181" s="8">
        <f t="shared" si="2"/>
        <v>2.9849999999999999</v>
      </c>
      <c r="N181" t="str" cm="1">
        <f t="array" ref="N181">_xlfn.SWITCH(I181,
"Rob","Robusta",
"Exc","Excelsa",
"Ara","Arabica",
"Lib","Librica")</f>
        <v>Arabica</v>
      </c>
      <c r="O181" t="str" cm="1">
        <f t="array" ref="O181">_xlfn.SWITCH(J181,
"L","Light",
"M","Medium",
"D","Dark")</f>
        <v>Dark</v>
      </c>
      <c r="P181" t="str">
        <f>_xlfn.XLOOKUP(Orders[[#This Row],[Customer ID]],customers!$A$2:$A$1001,customers!$I$2:$I$1001,,0)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8">
        <f>INDEX(products!$A$1:$G$49,MATCH(orders!$D182,products!$A$1:$A$49,0),MATCH(orders!L$1,products!$A$1:$G$1,0))</f>
        <v>4.4550000000000001</v>
      </c>
      <c r="M182" s="8">
        <f t="shared" si="2"/>
        <v>22.274999999999999</v>
      </c>
      <c r="N182" t="str" cm="1">
        <f t="array" ref="N182">_xlfn.SWITCH(I182,
"Rob","Robusta",
"Exc","Excelsa",
"Ara","Arabica",
"Lib","Librica")</f>
        <v>Excelsa</v>
      </c>
      <c r="O182" t="str" cm="1">
        <f t="array" ref="O182">_xlfn.SWITCH(J182,
"L","Light",
"M","Medium",
"D","Dark")</f>
        <v>Light</v>
      </c>
      <c r="P182" t="str">
        <f>_xlfn.XLOOKUP(Orders[[#This Row],[Customer ID]],customers!$A$2:$A$1001,customers!$I$2:$I$1001,,0)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8">
        <f>INDEX(products!$A$1:$G$49,MATCH(orders!$D183,products!$A$1:$A$49,0),MATCH(orders!L$1,products!$A$1:$G$1,0))</f>
        <v>5.97</v>
      </c>
      <c r="M183" s="8">
        <f t="shared" si="2"/>
        <v>29.849999999999998</v>
      </c>
      <c r="N183" t="str" cm="1">
        <f t="array" ref="N183">_xlfn.SWITCH(I183,
"Rob","Robusta",
"Exc","Excelsa",
"Ara","Arabica",
"Lib","Librica")</f>
        <v>Arabica</v>
      </c>
      <c r="O183" t="str" cm="1">
        <f t="array" ref="O183">_xlfn.SWITCH(J183,
"L","Light",
"M","Medium",
"D","Dark")</f>
        <v>Dark</v>
      </c>
      <c r="P183" t="str">
        <f>_xlfn.XLOOKUP(Orders[[#This Row],[Customer ID]],customers!$A$2:$A$1001,customers!$I$2:$I$1001,,0)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8">
        <f>INDEX(products!$A$1:$G$49,MATCH(orders!$D184,products!$A$1:$A$49,0),MATCH(orders!L$1,products!$A$1:$G$1,0))</f>
        <v>5.3699999999999992</v>
      </c>
      <c r="M184" s="8">
        <f t="shared" si="2"/>
        <v>32.22</v>
      </c>
      <c r="N184" t="str" cm="1">
        <f t="array" ref="N184">_xlfn.SWITCH(I184,
"Rob","Robusta",
"Exc","Excelsa",
"Ara","Arabica",
"Lib","Librica")</f>
        <v>Robusta</v>
      </c>
      <c r="O184" t="str" cm="1">
        <f t="array" ref="O184">_xlfn.SWITCH(J184,
"L","Light",
"M","Medium",
"D","Dark")</f>
        <v>Dark</v>
      </c>
      <c r="P184" t="str">
        <f>_xlfn.XLOOKUP(Orders[[#This Row],[Customer ID]],customers!$A$2:$A$1001,customers!$I$2:$I$1001,,0)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8">
        <f>INDEX(products!$A$1:$G$49,MATCH(orders!$D185,products!$A$1:$A$49,0),MATCH(orders!L$1,products!$A$1:$G$1,0))</f>
        <v>4.125</v>
      </c>
      <c r="M185" s="8">
        <f t="shared" si="2"/>
        <v>8.25</v>
      </c>
      <c r="N185" t="str" cm="1">
        <f t="array" ref="N185">_xlfn.SWITCH(I185,
"Rob","Robusta",
"Exc","Excelsa",
"Ara","Arabica",
"Lib","Librica")</f>
        <v>Excelsa</v>
      </c>
      <c r="O185" t="str" cm="1">
        <f t="array" ref="O185">_xlfn.SWITCH(J185,
"L","Light",
"M","Medium",
"D","Dark")</f>
        <v>Medium</v>
      </c>
      <c r="P185" t="str">
        <f>_xlfn.XLOOKUP(Orders[[#This Row],[Customer ID]],customers!$A$2:$A$1001,customers!$I$2:$I$1001,,0)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8">
        <f>INDEX(products!$A$1:$G$49,MATCH(orders!$D186,products!$A$1:$A$49,0),MATCH(orders!L$1,products!$A$1:$G$1,0))</f>
        <v>7.77</v>
      </c>
      <c r="M186" s="8">
        <f t="shared" si="2"/>
        <v>31.08</v>
      </c>
      <c r="N186" t="str" cm="1">
        <f t="array" ref="N186">_xlfn.SWITCH(I186,
"Rob","Robusta",
"Exc","Excelsa",
"Ara","Arabica",
"Lib","Librica")</f>
        <v>Arabica</v>
      </c>
      <c r="O186" t="str" cm="1">
        <f t="array" ref="O186">_xlfn.SWITCH(J186,
"L","Light",
"M","Medium",
"D","Dark")</f>
        <v>Light</v>
      </c>
      <c r="P186" t="str">
        <f>_xlfn.XLOOKUP(Orders[[#This Row],[Customer ID]],customers!$A$2:$A$1001,customers!$I$2:$I$1001,,0)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8">
        <f>INDEX(products!$A$1:$G$49,MATCH(orders!$D187,products!$A$1:$A$49,0),MATCH(orders!L$1,products!$A$1:$G$1,0))</f>
        <v>7.29</v>
      </c>
      <c r="M187" s="8">
        <f t="shared" si="2"/>
        <v>36.450000000000003</v>
      </c>
      <c r="N187" t="str" cm="1">
        <f t="array" ref="N187">_xlfn.SWITCH(I187,
"Rob","Robusta",
"Exc","Excelsa",
"Ara","Arabica",
"Lib","Librica")</f>
        <v>Excelsa</v>
      </c>
      <c r="O187" t="str" cm="1">
        <f t="array" ref="O187">_xlfn.SWITCH(J187,
"L","Light",
"M","Medium",
"D","Dark")</f>
        <v>Dark</v>
      </c>
      <c r="P187" t="str">
        <f>_xlfn.XLOOKUP(Orders[[#This Row],[Customer ID]],customers!$A$2:$A$1001,customers!$I$2:$I$1001,,0)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8">
        <f>INDEX(products!$A$1:$G$49,MATCH(orders!$D188,products!$A$1:$A$49,0),MATCH(orders!L$1,products!$A$1:$G$1,0))</f>
        <v>22.884999999999998</v>
      </c>
      <c r="M188" s="8">
        <f t="shared" si="2"/>
        <v>68.655000000000001</v>
      </c>
      <c r="N188" t="str" cm="1">
        <f t="array" ref="N188">_xlfn.SWITCH(I188,
"Rob","Robusta",
"Exc","Excelsa",
"Ara","Arabica",
"Lib","Librica")</f>
        <v>Robusta</v>
      </c>
      <c r="O188" t="str" cm="1">
        <f t="array" ref="O188">_xlfn.SWITCH(J188,
"L","Light",
"M","Medium",
"D","Dark")</f>
        <v>Medium</v>
      </c>
      <c r="P188" t="str">
        <f>_xlfn.XLOOKUP(Orders[[#This Row],[Customer ID]],customers!$A$2:$A$1001,customers!$I$2:$I$1001,,0)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8">
        <f>INDEX(products!$A$1:$G$49,MATCH(orders!$D189,products!$A$1:$A$49,0),MATCH(orders!L$1,products!$A$1:$G$1,0))</f>
        <v>8.73</v>
      </c>
      <c r="M189" s="8">
        <f t="shared" si="2"/>
        <v>43.650000000000006</v>
      </c>
      <c r="N189" t="str" cm="1">
        <f t="array" ref="N189">_xlfn.SWITCH(I189,
"Rob","Robusta",
"Exc","Excelsa",
"Ara","Arabica",
"Lib","Librica")</f>
        <v>Librica</v>
      </c>
      <c r="O189" t="str" cm="1">
        <f t="array" ref="O189">_xlfn.SWITCH(J189,
"L","Light",
"M","Medium",
"D","Dark")</f>
        <v>Medium</v>
      </c>
      <c r="P189" t="str">
        <f>_xlfn.XLOOKUP(Orders[[#This Row],[Customer ID]],customers!$A$2:$A$1001,customers!$I$2:$I$1001,,0)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8">
        <f>INDEX(products!$A$1:$G$49,MATCH(orders!$D190,products!$A$1:$A$49,0),MATCH(orders!L$1,products!$A$1:$G$1,0))</f>
        <v>4.4550000000000001</v>
      </c>
      <c r="M190" s="8">
        <f t="shared" si="2"/>
        <v>4.4550000000000001</v>
      </c>
      <c r="N190" t="str" cm="1">
        <f t="array" ref="N190">_xlfn.SWITCH(I190,
"Rob","Robusta",
"Exc","Excelsa",
"Ara","Arabica",
"Lib","Librica")</f>
        <v>Excelsa</v>
      </c>
      <c r="O190" t="str" cm="1">
        <f t="array" ref="O190">_xlfn.SWITCH(J190,
"L","Light",
"M","Medium",
"D","Dark")</f>
        <v>Light</v>
      </c>
      <c r="P190" t="str">
        <f>_xlfn.XLOOKUP(Orders[[#This Row],[Customer ID]],customers!$A$2:$A$1001,customers!$I$2:$I$1001,,0)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8">
        <f>INDEX(products!$A$1:$G$49,MATCH(orders!$D191,products!$A$1:$A$49,0),MATCH(orders!L$1,products!$A$1:$G$1,0))</f>
        <v>14.55</v>
      </c>
      <c r="M191" s="8">
        <f t="shared" si="2"/>
        <v>43.650000000000006</v>
      </c>
      <c r="N191" t="str" cm="1">
        <f t="array" ref="N191">_xlfn.SWITCH(I191,
"Rob","Robusta",
"Exc","Excelsa",
"Ara","Arabica",
"Lib","Librica")</f>
        <v>Librica</v>
      </c>
      <c r="O191" t="str" cm="1">
        <f t="array" ref="O191">_xlfn.SWITCH(J191,
"L","Light",
"M","Medium",
"D","Dark")</f>
        <v>Medium</v>
      </c>
      <c r="P191" t="str">
        <f>_xlfn.XLOOKUP(Orders[[#This Row],[Customer ID]],customers!$A$2:$A$1001,customers!$I$2:$I$1001,,0)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8">
        <f>INDEX(products!$A$1:$G$49,MATCH(orders!$D192,products!$A$1:$A$49,0),MATCH(orders!L$1,products!$A$1:$G$1,0))</f>
        <v>33.464999999999996</v>
      </c>
      <c r="M192" s="8">
        <f t="shared" si="2"/>
        <v>33.464999999999996</v>
      </c>
      <c r="N192" t="str" cm="1">
        <f t="array" ref="N192">_xlfn.SWITCH(I192,
"Rob","Robusta",
"Exc","Excelsa",
"Ara","Arabica",
"Lib","Librica")</f>
        <v>Librica</v>
      </c>
      <c r="O192" t="str" cm="1">
        <f t="array" ref="O192">_xlfn.SWITCH(J192,
"L","Light",
"M","Medium",
"D","Dark")</f>
        <v>Medium</v>
      </c>
      <c r="P192" t="str">
        <f>_xlfn.XLOOKUP(Orders[[#This Row],[Customer ID]],customers!$A$2:$A$1001,customers!$I$2:$I$1001,,0)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8">
        <f>INDEX(products!$A$1:$G$49,MATCH(orders!$D193,products!$A$1:$A$49,0),MATCH(orders!L$1,products!$A$1:$G$1,0))</f>
        <v>3.8849999999999998</v>
      </c>
      <c r="M193" s="8">
        <f t="shared" si="2"/>
        <v>19.424999999999997</v>
      </c>
      <c r="N193" t="str" cm="1">
        <f t="array" ref="N193">_xlfn.SWITCH(I193,
"Rob","Robusta",
"Exc","Excelsa",
"Ara","Arabica",
"Lib","Librica")</f>
        <v>Librica</v>
      </c>
      <c r="O193" t="str" cm="1">
        <f t="array" ref="O193">_xlfn.SWITCH(J193,
"L","Light",
"M","Medium",
"D","Dark")</f>
        <v>Dark</v>
      </c>
      <c r="P193" t="str">
        <f>_xlfn.XLOOKUP(Orders[[#This Row],[Customer ID]],customers!$A$2:$A$1001,customers!$I$2:$I$1001,,0)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8">
        <f>INDEX(products!$A$1:$G$49,MATCH(orders!$D194,products!$A$1:$A$49,0),MATCH(orders!L$1,products!$A$1:$G$1,0))</f>
        <v>12.15</v>
      </c>
      <c r="M194" s="8">
        <f t="shared" si="2"/>
        <v>72.900000000000006</v>
      </c>
      <c r="N194" t="str" cm="1">
        <f t="array" ref="N194">_xlfn.SWITCH(I194,
"Rob","Robusta",
"Exc","Excelsa",
"Ara","Arabica",
"Lib","Librica")</f>
        <v>Excelsa</v>
      </c>
      <c r="O194" t="str" cm="1">
        <f t="array" ref="O194">_xlfn.SWITCH(J194,
"L","Light",
"M","Medium",
"D","Dark")</f>
        <v>Dark</v>
      </c>
      <c r="P194" t="str">
        <f>_xlfn.XLOOKUP(Orders[[#This Row],[Customer ID]],customers!$A$2:$A$1001,customers!$I$2:$I$1001,,0)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8">
        <f>INDEX(products!$A$1:$G$49,MATCH(orders!$D195,products!$A$1:$A$49,0),MATCH(orders!L$1,products!$A$1:$G$1,0))</f>
        <v>14.85</v>
      </c>
      <c r="M195" s="8">
        <f t="shared" ref="M195:M258" si="3">E195*L195</f>
        <v>44.55</v>
      </c>
      <c r="N195" t="str" cm="1">
        <f t="array" ref="N195">_xlfn.SWITCH(I195,
"Rob","Robusta",
"Exc","Excelsa",
"Ara","Arabica",
"Lib","Librica")</f>
        <v>Excelsa</v>
      </c>
      <c r="O195" t="str" cm="1">
        <f t="array" ref="O195">_xlfn.SWITCH(J195,
"L","Light",
"M","Medium",
"D","Dark")</f>
        <v>Light</v>
      </c>
      <c r="P195" t="str">
        <f>_xlfn.XLOOKUP(Orders[[#This Row],[Customer ID]],customers!$A$2:$A$1001,customers!$I$2:$I$1001,,0)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8">
        <f>INDEX(products!$A$1:$G$49,MATCH(orders!$D196,products!$A$1:$A$49,0),MATCH(orders!L$1,products!$A$1:$G$1,0))</f>
        <v>7.29</v>
      </c>
      <c r="M196" s="8">
        <f t="shared" si="3"/>
        <v>36.450000000000003</v>
      </c>
      <c r="N196" t="str" cm="1">
        <f t="array" ref="N196">_xlfn.SWITCH(I196,
"Rob","Robusta",
"Exc","Excelsa",
"Ara","Arabica",
"Lib","Librica")</f>
        <v>Excelsa</v>
      </c>
      <c r="O196" t="str" cm="1">
        <f t="array" ref="O196">_xlfn.SWITCH(J196,
"L","Light",
"M","Medium",
"D","Dark")</f>
        <v>Dark</v>
      </c>
      <c r="P196" t="str">
        <f>_xlfn.XLOOKUP(Orders[[#This Row],[Customer ID]],customers!$A$2:$A$1001,customers!$I$2:$I$1001,,0)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8">
        <f>INDEX(products!$A$1:$G$49,MATCH(orders!$D197,products!$A$1:$A$49,0),MATCH(orders!L$1,products!$A$1:$G$1,0))</f>
        <v>12.95</v>
      </c>
      <c r="M197" s="8">
        <f t="shared" si="3"/>
        <v>38.849999999999994</v>
      </c>
      <c r="N197" t="str" cm="1">
        <f t="array" ref="N197">_xlfn.SWITCH(I197,
"Rob","Robusta",
"Exc","Excelsa",
"Ara","Arabica",
"Lib","Librica")</f>
        <v>Arabica</v>
      </c>
      <c r="O197" t="str" cm="1">
        <f t="array" ref="O197">_xlfn.SWITCH(J197,
"L","Light",
"M","Medium",
"D","Dark")</f>
        <v>Light</v>
      </c>
      <c r="P197" t="str">
        <f>_xlfn.XLOOKUP(Orders[[#This Row],[Customer ID]],customers!$A$2:$A$1001,customers!$I$2:$I$1001,,0)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8">
        <f>INDEX(products!$A$1:$G$49,MATCH(orders!$D198,products!$A$1:$A$49,0),MATCH(orders!L$1,products!$A$1:$G$1,0))</f>
        <v>8.91</v>
      </c>
      <c r="M198" s="8">
        <f t="shared" si="3"/>
        <v>53.46</v>
      </c>
      <c r="N198" t="str" cm="1">
        <f t="array" ref="N198">_xlfn.SWITCH(I198,
"Rob","Robusta",
"Exc","Excelsa",
"Ara","Arabica",
"Lib","Librica")</f>
        <v>Excelsa</v>
      </c>
      <c r="O198" t="str" cm="1">
        <f t="array" ref="O198">_xlfn.SWITCH(J198,
"L","Light",
"M","Medium",
"D","Dark")</f>
        <v>Light</v>
      </c>
      <c r="P198" t="str">
        <f>_xlfn.XLOOKUP(Orders[[#This Row],[Customer ID]],customers!$A$2:$A$1001,customers!$I$2:$I$1001,,0)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8">
        <f>INDEX(products!$A$1:$G$49,MATCH(orders!$D199,products!$A$1:$A$49,0),MATCH(orders!L$1,products!$A$1:$G$1,0))</f>
        <v>29.784999999999997</v>
      </c>
      <c r="M199" s="8">
        <f t="shared" si="3"/>
        <v>59.569999999999993</v>
      </c>
      <c r="N199" t="str" cm="1">
        <f t="array" ref="N199">_xlfn.SWITCH(I199,
"Rob","Robusta",
"Exc","Excelsa",
"Ara","Arabica",
"Lib","Librica")</f>
        <v>Librica</v>
      </c>
      <c r="O199" t="str" cm="1">
        <f t="array" ref="O199">_xlfn.SWITCH(J199,
"L","Light",
"M","Medium",
"D","Dark")</f>
        <v>Dark</v>
      </c>
      <c r="P199" t="str">
        <f>_xlfn.XLOOKUP(Orders[[#This Row],[Customer ID]],customers!$A$2:$A$1001,customers!$I$2:$I$1001,,0)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8">
        <f>INDEX(products!$A$1:$G$49,MATCH(orders!$D200,products!$A$1:$A$49,0),MATCH(orders!L$1,products!$A$1:$G$1,0))</f>
        <v>29.784999999999997</v>
      </c>
      <c r="M200" s="8">
        <f t="shared" si="3"/>
        <v>89.35499999999999</v>
      </c>
      <c r="N200" t="str" cm="1">
        <f t="array" ref="N200">_xlfn.SWITCH(I200,
"Rob","Robusta",
"Exc","Excelsa",
"Ara","Arabica",
"Lib","Librica")</f>
        <v>Librica</v>
      </c>
      <c r="O200" t="str" cm="1">
        <f t="array" ref="O200">_xlfn.SWITCH(J200,
"L","Light",
"M","Medium",
"D","Dark")</f>
        <v>Dark</v>
      </c>
      <c r="P200" t="str">
        <f>_xlfn.XLOOKUP(Orders[[#This Row],[Customer ID]],customers!$A$2:$A$1001,customers!$I$2:$I$1001,,0)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8">
        <f>INDEX(products!$A$1:$G$49,MATCH(orders!$D201,products!$A$1:$A$49,0),MATCH(orders!L$1,products!$A$1:$G$1,0))</f>
        <v>9.51</v>
      </c>
      <c r="M201" s="8">
        <f t="shared" si="3"/>
        <v>38.04</v>
      </c>
      <c r="N201" t="str" cm="1">
        <f t="array" ref="N201">_xlfn.SWITCH(I201,
"Rob","Robusta",
"Exc","Excelsa",
"Ara","Arabica",
"Lib","Librica")</f>
        <v>Librica</v>
      </c>
      <c r="O201" t="str" cm="1">
        <f t="array" ref="O201">_xlfn.SWITCH(J201,
"L","Light",
"M","Medium",
"D","Dark")</f>
        <v>Light</v>
      </c>
      <c r="P201" t="str">
        <f>_xlfn.XLOOKUP(Orders[[#This Row],[Customer ID]],customers!$A$2:$A$1001,customers!$I$2:$I$1001,,0)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8">
        <f>INDEX(products!$A$1:$G$49,MATCH(orders!$D202,products!$A$1:$A$49,0),MATCH(orders!L$1,products!$A$1:$G$1,0))</f>
        <v>13.75</v>
      </c>
      <c r="M202" s="8">
        <f t="shared" si="3"/>
        <v>41.25</v>
      </c>
      <c r="N202" t="str" cm="1">
        <f t="array" ref="N202">_xlfn.SWITCH(I202,
"Rob","Robusta",
"Exc","Excelsa",
"Ara","Arabica",
"Lib","Librica")</f>
        <v>Excelsa</v>
      </c>
      <c r="O202" t="str" cm="1">
        <f t="array" ref="O202">_xlfn.SWITCH(J202,
"L","Light",
"M","Medium",
"D","Dark")</f>
        <v>Medium</v>
      </c>
      <c r="P202" t="str">
        <f>_xlfn.XLOOKUP(Orders[[#This Row],[Customer ID]],customers!$A$2:$A$1001,customers!$I$2:$I$1001,,0)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8">
        <f>INDEX(products!$A$1:$G$49,MATCH(orders!$D203,products!$A$1:$A$49,0),MATCH(orders!L$1,products!$A$1:$G$1,0))</f>
        <v>9.51</v>
      </c>
      <c r="M203" s="8">
        <f t="shared" si="3"/>
        <v>57.06</v>
      </c>
      <c r="N203" t="str" cm="1">
        <f t="array" ref="N203">_xlfn.SWITCH(I203,
"Rob","Robusta",
"Exc","Excelsa",
"Ara","Arabica",
"Lib","Librica")</f>
        <v>Librica</v>
      </c>
      <c r="O203" t="str" cm="1">
        <f t="array" ref="O203">_xlfn.SWITCH(J203,
"L","Light",
"M","Medium",
"D","Dark")</f>
        <v>Light</v>
      </c>
      <c r="P203" t="str">
        <f>_xlfn.XLOOKUP(Orders[[#This Row],[Customer ID]],customers!$A$2:$A$1001,customers!$I$2:$I$1001,,0)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8">
        <f>INDEX(products!$A$1:$G$49,MATCH(orders!$D204,products!$A$1:$A$49,0),MATCH(orders!L$1,products!$A$1:$G$1,0))</f>
        <v>29.784999999999997</v>
      </c>
      <c r="M204" s="8">
        <f t="shared" si="3"/>
        <v>178.70999999999998</v>
      </c>
      <c r="N204" t="str" cm="1">
        <f t="array" ref="N204">_xlfn.SWITCH(I204,
"Rob","Robusta",
"Exc","Excelsa",
"Ara","Arabica",
"Lib","Librica")</f>
        <v>Librica</v>
      </c>
      <c r="O204" t="str" cm="1">
        <f t="array" ref="O204">_xlfn.SWITCH(J204,
"L","Light",
"M","Medium",
"D","Dark")</f>
        <v>Dark</v>
      </c>
      <c r="P204" t="str">
        <f>_xlfn.XLOOKUP(Orders[[#This Row],[Customer ID]],customers!$A$2:$A$1001,customers!$I$2:$I$1001,,0)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8">
        <f>INDEX(products!$A$1:$G$49,MATCH(orders!$D205,products!$A$1:$A$49,0),MATCH(orders!L$1,products!$A$1:$G$1,0))</f>
        <v>4.7549999999999999</v>
      </c>
      <c r="M205" s="8">
        <f t="shared" si="3"/>
        <v>4.7549999999999999</v>
      </c>
      <c r="N205" t="str" cm="1">
        <f t="array" ref="N205">_xlfn.SWITCH(I205,
"Rob","Robusta",
"Exc","Excelsa",
"Ara","Arabica",
"Lib","Librica")</f>
        <v>Librica</v>
      </c>
      <c r="O205" t="str" cm="1">
        <f t="array" ref="O205">_xlfn.SWITCH(J205,
"L","Light",
"M","Medium",
"D","Dark")</f>
        <v>Light</v>
      </c>
      <c r="P205" t="str">
        <f>_xlfn.XLOOKUP(Orders[[#This Row],[Customer ID]],customers!$A$2:$A$1001,customers!$I$2:$I$1001,,0)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8">
        <f>INDEX(products!$A$1:$G$49,MATCH(orders!$D206,products!$A$1:$A$49,0),MATCH(orders!L$1,products!$A$1:$G$1,0))</f>
        <v>13.75</v>
      </c>
      <c r="M206" s="8">
        <f t="shared" si="3"/>
        <v>82.5</v>
      </c>
      <c r="N206" t="str" cm="1">
        <f t="array" ref="N206">_xlfn.SWITCH(I206,
"Rob","Robusta",
"Exc","Excelsa",
"Ara","Arabica",
"Lib","Librica")</f>
        <v>Excelsa</v>
      </c>
      <c r="O206" t="str" cm="1">
        <f t="array" ref="O206">_xlfn.SWITCH(J206,
"L","Light",
"M","Medium",
"D","Dark")</f>
        <v>Medium</v>
      </c>
      <c r="P206" t="str">
        <f>_xlfn.XLOOKUP(Orders[[#This Row],[Customer ID]],customers!$A$2:$A$1001,customers!$I$2:$I$1001,,0)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8">
        <f>INDEX(products!$A$1:$G$49,MATCH(orders!$D207,products!$A$1:$A$49,0),MATCH(orders!L$1,products!$A$1:$G$1,0))</f>
        <v>2.6849999999999996</v>
      </c>
      <c r="M207" s="8">
        <f t="shared" si="3"/>
        <v>8.0549999999999997</v>
      </c>
      <c r="N207" t="str" cm="1">
        <f t="array" ref="N207">_xlfn.SWITCH(I207,
"Rob","Robusta",
"Exc","Excelsa",
"Ara","Arabica",
"Lib","Librica")</f>
        <v>Robusta</v>
      </c>
      <c r="O207" t="str" cm="1">
        <f t="array" ref="O207">_xlfn.SWITCH(J207,
"L","Light",
"M","Medium",
"D","Dark")</f>
        <v>Dark</v>
      </c>
      <c r="P207" t="str">
        <f>_xlfn.XLOOKUP(Orders[[#This Row],[Customer ID]],customers!$A$2:$A$1001,customers!$I$2:$I$1001,,0)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8">
        <f>INDEX(products!$A$1:$G$49,MATCH(orders!$D208,products!$A$1:$A$49,0),MATCH(orders!L$1,products!$A$1:$G$1,0))</f>
        <v>11.25</v>
      </c>
      <c r="M208" s="8">
        <f t="shared" si="3"/>
        <v>22.5</v>
      </c>
      <c r="N208" t="str" cm="1">
        <f t="array" ref="N208">_xlfn.SWITCH(I208,
"Rob","Robusta",
"Exc","Excelsa",
"Ara","Arabica",
"Lib","Librica")</f>
        <v>Arabica</v>
      </c>
      <c r="O208" t="str" cm="1">
        <f t="array" ref="O208">_xlfn.SWITCH(J208,
"L","Light",
"M","Medium",
"D","Dark")</f>
        <v>Medium</v>
      </c>
      <c r="P208" t="str">
        <f>_xlfn.XLOOKUP(Orders[[#This Row],[Customer ID]],customers!$A$2:$A$1001,customers!$I$2:$I$1001,,0)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8">
        <f>INDEX(products!$A$1:$G$49,MATCH(orders!$D209,products!$A$1:$A$49,0),MATCH(orders!L$1,products!$A$1:$G$1,0))</f>
        <v>6.75</v>
      </c>
      <c r="M209" s="8">
        <f t="shared" si="3"/>
        <v>40.5</v>
      </c>
      <c r="N209" t="str" cm="1">
        <f t="array" ref="N209">_xlfn.SWITCH(I209,
"Rob","Robusta",
"Exc","Excelsa",
"Ara","Arabica",
"Lib","Librica")</f>
        <v>Arabica</v>
      </c>
      <c r="O209" t="str" cm="1">
        <f t="array" ref="O209">_xlfn.SWITCH(J209,
"L","Light",
"M","Medium",
"D","Dark")</f>
        <v>Medium</v>
      </c>
      <c r="P209" t="str">
        <f>_xlfn.XLOOKUP(Orders[[#This Row],[Customer ID]],customers!$A$2:$A$1001,customers!$I$2:$I$1001,,0)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8">
        <f>INDEX(products!$A$1:$G$49,MATCH(orders!$D210,products!$A$1:$A$49,0),MATCH(orders!L$1,products!$A$1:$G$1,0))</f>
        <v>7.29</v>
      </c>
      <c r="M210" s="8">
        <f t="shared" si="3"/>
        <v>29.16</v>
      </c>
      <c r="N210" t="str" cm="1">
        <f t="array" ref="N210">_xlfn.SWITCH(I210,
"Rob","Robusta",
"Exc","Excelsa",
"Ara","Arabica",
"Lib","Librica")</f>
        <v>Excelsa</v>
      </c>
      <c r="O210" t="str" cm="1">
        <f t="array" ref="O210">_xlfn.SWITCH(J210,
"L","Light",
"M","Medium",
"D","Dark")</f>
        <v>Dark</v>
      </c>
      <c r="P210" t="str">
        <f>_xlfn.XLOOKUP(Orders[[#This Row],[Customer ID]],customers!$A$2:$A$1001,customers!$I$2:$I$1001,,0)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8">
        <f>INDEX(products!$A$1:$G$49,MATCH(orders!$D211,products!$A$1:$A$49,0),MATCH(orders!L$1,products!$A$1:$G$1,0))</f>
        <v>6.75</v>
      </c>
      <c r="M211" s="8">
        <f t="shared" si="3"/>
        <v>6.75</v>
      </c>
      <c r="N211" t="str" cm="1">
        <f t="array" ref="N211">_xlfn.SWITCH(I211,
"Rob","Robusta",
"Exc","Excelsa",
"Ara","Arabica",
"Lib","Librica")</f>
        <v>Arabica</v>
      </c>
      <c r="O211" t="str" cm="1">
        <f t="array" ref="O211">_xlfn.SWITCH(J211,
"L","Light",
"M","Medium",
"D","Dark")</f>
        <v>Medium</v>
      </c>
      <c r="P211" t="str">
        <f>_xlfn.XLOOKUP(Orders[[#This Row],[Customer ID]],customers!$A$2:$A$1001,customers!$I$2:$I$1001,,0)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8">
        <f>INDEX(products!$A$1:$G$49,MATCH(orders!$D212,products!$A$1:$A$49,0),MATCH(orders!L$1,products!$A$1:$G$1,0))</f>
        <v>12.95</v>
      </c>
      <c r="M212" s="8">
        <f t="shared" si="3"/>
        <v>51.8</v>
      </c>
      <c r="N212" t="str" cm="1">
        <f t="array" ref="N212">_xlfn.SWITCH(I212,
"Rob","Robusta",
"Exc","Excelsa",
"Ara","Arabica",
"Lib","Librica")</f>
        <v>Librica</v>
      </c>
      <c r="O212" t="str" cm="1">
        <f t="array" ref="O212">_xlfn.SWITCH(J212,
"L","Light",
"M","Medium",
"D","Dark")</f>
        <v>Dark</v>
      </c>
      <c r="P212" t="str">
        <f>_xlfn.XLOOKUP(Orders[[#This Row],[Customer ID]],customers!$A$2:$A$1001,customers!$I$2:$I$1001,,0)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8">
        <f>INDEX(products!$A$1:$G$49,MATCH(orders!$D213,products!$A$1:$A$49,0),MATCH(orders!L$1,products!$A$1:$G$1,0))</f>
        <v>8.91</v>
      </c>
      <c r="M213" s="8">
        <f t="shared" si="3"/>
        <v>53.46</v>
      </c>
      <c r="N213" t="str" cm="1">
        <f t="array" ref="N213">_xlfn.SWITCH(I213,
"Rob","Robusta",
"Exc","Excelsa",
"Ara","Arabica",
"Lib","Librica")</f>
        <v>Excelsa</v>
      </c>
      <c r="O213" t="str" cm="1">
        <f t="array" ref="O213">_xlfn.SWITCH(J213,
"L","Light",
"M","Medium",
"D","Dark")</f>
        <v>Light</v>
      </c>
      <c r="P213" t="str">
        <f>_xlfn.XLOOKUP(Orders[[#This Row],[Customer ID]],customers!$A$2:$A$1001,customers!$I$2:$I$1001,,0)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8">
        <f>INDEX(products!$A$1:$G$49,MATCH(orders!$D214,products!$A$1:$A$49,0),MATCH(orders!L$1,products!$A$1:$G$1,0))</f>
        <v>3.645</v>
      </c>
      <c r="M214" s="8">
        <f t="shared" si="3"/>
        <v>14.58</v>
      </c>
      <c r="N214" t="str" cm="1">
        <f t="array" ref="N214">_xlfn.SWITCH(I214,
"Rob","Robusta",
"Exc","Excelsa",
"Ara","Arabica",
"Lib","Librica")</f>
        <v>Excelsa</v>
      </c>
      <c r="O214" t="str" cm="1">
        <f t="array" ref="O214">_xlfn.SWITCH(J214,
"L","Light",
"M","Medium",
"D","Dark")</f>
        <v>Dark</v>
      </c>
      <c r="P214" t="str">
        <f>_xlfn.XLOOKUP(Orders[[#This Row],[Customer ID]],customers!$A$2:$A$1001,customers!$I$2:$I$1001,,0)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8">
        <f>INDEX(products!$A$1:$G$49,MATCH(orders!$D215,products!$A$1:$A$49,0),MATCH(orders!L$1,products!$A$1:$G$1,0))</f>
        <v>20.584999999999997</v>
      </c>
      <c r="M215" s="8">
        <f t="shared" si="3"/>
        <v>20.584999999999997</v>
      </c>
      <c r="N215" t="str" cm="1">
        <f t="array" ref="N215">_xlfn.SWITCH(I215,
"Rob","Robusta",
"Exc","Excelsa",
"Ara","Arabica",
"Lib","Librica")</f>
        <v>Robusta</v>
      </c>
      <c r="O215" t="str" cm="1">
        <f t="array" ref="O215">_xlfn.SWITCH(J215,
"L","Light",
"M","Medium",
"D","Dark")</f>
        <v>Dark</v>
      </c>
      <c r="P215" t="str">
        <f>_xlfn.XLOOKUP(Orders[[#This Row],[Customer ID]],customers!$A$2:$A$1001,customers!$I$2:$I$1001,,0)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8">
        <f>INDEX(products!$A$1:$G$49,MATCH(orders!$D216,products!$A$1:$A$49,0),MATCH(orders!L$1,products!$A$1:$G$1,0))</f>
        <v>15.85</v>
      </c>
      <c r="M216" s="8">
        <f t="shared" si="3"/>
        <v>31.7</v>
      </c>
      <c r="N216" t="str" cm="1">
        <f t="array" ref="N216">_xlfn.SWITCH(I216,
"Rob","Robusta",
"Exc","Excelsa",
"Ara","Arabica",
"Lib","Librica")</f>
        <v>Librica</v>
      </c>
      <c r="O216" t="str" cm="1">
        <f t="array" ref="O216">_xlfn.SWITCH(J216,
"L","Light",
"M","Medium",
"D","Dark")</f>
        <v>Light</v>
      </c>
      <c r="P216" t="str">
        <f>_xlfn.XLOOKUP(Orders[[#This Row],[Customer ID]],customers!$A$2:$A$1001,customers!$I$2:$I$1001,,0)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8">
        <f>INDEX(products!$A$1:$G$49,MATCH(orders!$D217,products!$A$1:$A$49,0),MATCH(orders!L$1,products!$A$1:$G$1,0))</f>
        <v>3.8849999999999998</v>
      </c>
      <c r="M217" s="8">
        <f t="shared" si="3"/>
        <v>23.31</v>
      </c>
      <c r="N217" t="str" cm="1">
        <f t="array" ref="N217">_xlfn.SWITCH(I217,
"Rob","Robusta",
"Exc","Excelsa",
"Ara","Arabica",
"Lib","Librica")</f>
        <v>Librica</v>
      </c>
      <c r="O217" t="str" cm="1">
        <f t="array" ref="O217">_xlfn.SWITCH(J217,
"L","Light",
"M","Medium",
"D","Dark")</f>
        <v>Dark</v>
      </c>
      <c r="P217" t="str">
        <f>_xlfn.XLOOKUP(Orders[[#This Row],[Customer ID]],customers!$A$2:$A$1001,customers!$I$2:$I$1001,,0)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8">
        <f>INDEX(products!$A$1:$G$49,MATCH(orders!$D218,products!$A$1:$A$49,0),MATCH(orders!L$1,products!$A$1:$G$1,0))</f>
        <v>14.55</v>
      </c>
      <c r="M218" s="8">
        <f t="shared" si="3"/>
        <v>58.2</v>
      </c>
      <c r="N218" t="str" cm="1">
        <f t="array" ref="N218">_xlfn.SWITCH(I218,
"Rob","Robusta",
"Exc","Excelsa",
"Ara","Arabica",
"Lib","Librica")</f>
        <v>Librica</v>
      </c>
      <c r="O218" t="str" cm="1">
        <f t="array" ref="O218">_xlfn.SWITCH(J218,
"L","Light",
"M","Medium",
"D","Dark")</f>
        <v>Medium</v>
      </c>
      <c r="P218" t="str">
        <f>_xlfn.XLOOKUP(Orders[[#This Row],[Customer ID]],customers!$A$2:$A$1001,customers!$I$2:$I$1001,,0)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8">
        <f>INDEX(products!$A$1:$G$49,MATCH(orders!$D219,products!$A$1:$A$49,0),MATCH(orders!L$1,products!$A$1:$G$1,0))</f>
        <v>8.91</v>
      </c>
      <c r="M219" s="8">
        <f t="shared" si="3"/>
        <v>35.64</v>
      </c>
      <c r="N219" t="str" cm="1">
        <f t="array" ref="N219">_xlfn.SWITCH(I219,
"Rob","Robusta",
"Exc","Excelsa",
"Ara","Arabica",
"Lib","Librica")</f>
        <v>Excelsa</v>
      </c>
      <c r="O219" t="str" cm="1">
        <f t="array" ref="O219">_xlfn.SWITCH(J219,
"L","Light",
"M","Medium",
"D","Dark")</f>
        <v>Light</v>
      </c>
      <c r="P219" t="str">
        <f>_xlfn.XLOOKUP(Orders[[#This Row],[Customer ID]],customers!$A$2:$A$1001,customers!$I$2:$I$1001,,0)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8">
        <f>INDEX(products!$A$1:$G$49,MATCH(orders!$D220,products!$A$1:$A$49,0),MATCH(orders!L$1,products!$A$1:$G$1,0))</f>
        <v>11.25</v>
      </c>
      <c r="M220" s="8">
        <f t="shared" si="3"/>
        <v>56.25</v>
      </c>
      <c r="N220" t="str" cm="1">
        <f t="array" ref="N220">_xlfn.SWITCH(I220,
"Rob","Robusta",
"Exc","Excelsa",
"Ara","Arabica",
"Lib","Librica")</f>
        <v>Arabica</v>
      </c>
      <c r="O220" t="str" cm="1">
        <f t="array" ref="O220">_xlfn.SWITCH(J220,
"L","Light",
"M","Medium",
"D","Dark")</f>
        <v>Medium</v>
      </c>
      <c r="P220" t="str">
        <f>_xlfn.XLOOKUP(Orders[[#This Row],[Customer ID]],customers!$A$2:$A$1001,customers!$I$2:$I$1001,,0)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8">
        <f>INDEX(products!$A$1:$G$49,MATCH(orders!$D221,products!$A$1:$A$49,0),MATCH(orders!L$1,products!$A$1:$G$1,0))</f>
        <v>3.5849999999999995</v>
      </c>
      <c r="M221" s="8">
        <f t="shared" si="3"/>
        <v>10.754999999999999</v>
      </c>
      <c r="N221" t="str" cm="1">
        <f t="array" ref="N221">_xlfn.SWITCH(I221,
"Rob","Robusta",
"Exc","Excelsa",
"Ara","Arabica",
"Lib","Librica")</f>
        <v>Robusta</v>
      </c>
      <c r="O221" t="str" cm="1">
        <f t="array" ref="O221">_xlfn.SWITCH(J221,
"L","Light",
"M","Medium",
"D","Dark")</f>
        <v>Light</v>
      </c>
      <c r="P221" t="str">
        <f>_xlfn.XLOOKUP(Orders[[#This Row],[Customer ID]],customers!$A$2:$A$1001,customers!$I$2:$I$1001,,0)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8">
        <f>INDEX(products!$A$1:$G$49,MATCH(orders!$D222,products!$A$1:$A$49,0),MATCH(orders!L$1,products!$A$1:$G$1,0))</f>
        <v>2.9849999999999999</v>
      </c>
      <c r="M222" s="8">
        <f t="shared" si="3"/>
        <v>14.924999999999999</v>
      </c>
      <c r="N222" t="str" cm="1">
        <f t="array" ref="N222">_xlfn.SWITCH(I222,
"Rob","Robusta",
"Exc","Excelsa",
"Ara","Arabica",
"Lib","Librica")</f>
        <v>Robusta</v>
      </c>
      <c r="O222" t="str" cm="1">
        <f t="array" ref="O222">_xlfn.SWITCH(J222,
"L","Light",
"M","Medium",
"D","Dark")</f>
        <v>Medium</v>
      </c>
      <c r="P222" t="str">
        <f>_xlfn.XLOOKUP(Orders[[#This Row],[Customer ID]],customers!$A$2:$A$1001,customers!$I$2:$I$1001,,0)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8">
        <f>INDEX(products!$A$1:$G$49,MATCH(orders!$D223,products!$A$1:$A$49,0),MATCH(orders!L$1,products!$A$1:$G$1,0))</f>
        <v>12.95</v>
      </c>
      <c r="M223" s="8">
        <f t="shared" si="3"/>
        <v>77.699999999999989</v>
      </c>
      <c r="N223" t="str" cm="1">
        <f t="array" ref="N223">_xlfn.SWITCH(I223,
"Rob","Robusta",
"Exc","Excelsa",
"Ara","Arabica",
"Lib","Librica")</f>
        <v>Arabica</v>
      </c>
      <c r="O223" t="str" cm="1">
        <f t="array" ref="O223">_xlfn.SWITCH(J223,
"L","Light",
"M","Medium",
"D","Dark")</f>
        <v>Light</v>
      </c>
      <c r="P223" t="str">
        <f>_xlfn.XLOOKUP(Orders[[#This Row],[Customer ID]],customers!$A$2:$A$1001,customers!$I$2:$I$1001,,0)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8">
        <f>INDEX(products!$A$1:$G$49,MATCH(orders!$D224,products!$A$1:$A$49,0),MATCH(orders!L$1,products!$A$1:$G$1,0))</f>
        <v>7.77</v>
      </c>
      <c r="M224" s="8">
        <f t="shared" si="3"/>
        <v>23.31</v>
      </c>
      <c r="N224" t="str" cm="1">
        <f t="array" ref="N224">_xlfn.SWITCH(I224,
"Rob","Robusta",
"Exc","Excelsa",
"Ara","Arabica",
"Lib","Librica")</f>
        <v>Librica</v>
      </c>
      <c r="O224" t="str" cm="1">
        <f t="array" ref="O224">_xlfn.SWITCH(J224,
"L","Light",
"M","Medium",
"D","Dark")</f>
        <v>Dark</v>
      </c>
      <c r="P224" t="str">
        <f>_xlfn.XLOOKUP(Orders[[#This Row],[Customer ID]],customers!$A$2:$A$1001,customers!$I$2:$I$1001,,0)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8">
        <f>INDEX(products!$A$1:$G$49,MATCH(orders!$D225,products!$A$1:$A$49,0),MATCH(orders!L$1,products!$A$1:$G$1,0))</f>
        <v>14.85</v>
      </c>
      <c r="M225" s="8">
        <f t="shared" si="3"/>
        <v>59.4</v>
      </c>
      <c r="N225" t="str" cm="1">
        <f t="array" ref="N225">_xlfn.SWITCH(I225,
"Rob","Robusta",
"Exc","Excelsa",
"Ara","Arabica",
"Lib","Librica")</f>
        <v>Excelsa</v>
      </c>
      <c r="O225" t="str" cm="1">
        <f t="array" ref="O225">_xlfn.SWITCH(J225,
"L","Light",
"M","Medium",
"D","Dark")</f>
        <v>Light</v>
      </c>
      <c r="P225" t="str">
        <f>_xlfn.XLOOKUP(Orders[[#This Row],[Customer ID]],customers!$A$2:$A$1001,customers!$I$2:$I$1001,,0)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8">
        <f>INDEX(products!$A$1:$G$49,MATCH(orders!$D226,products!$A$1:$A$49,0),MATCH(orders!L$1,products!$A$1:$G$1,0))</f>
        <v>29.784999999999997</v>
      </c>
      <c r="M226" s="8">
        <f t="shared" si="3"/>
        <v>119.13999999999999</v>
      </c>
      <c r="N226" t="str" cm="1">
        <f t="array" ref="N226">_xlfn.SWITCH(I226,
"Rob","Robusta",
"Exc","Excelsa",
"Ara","Arabica",
"Lib","Librica")</f>
        <v>Librica</v>
      </c>
      <c r="O226" t="str" cm="1">
        <f t="array" ref="O226">_xlfn.SWITCH(J226,
"L","Light",
"M","Medium",
"D","Dark")</f>
        <v>Dark</v>
      </c>
      <c r="P226" t="str">
        <f>_xlfn.XLOOKUP(Orders[[#This Row],[Customer ID]],customers!$A$2:$A$1001,customers!$I$2:$I$1001,,0)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8">
        <f>INDEX(products!$A$1:$G$49,MATCH(orders!$D227,products!$A$1:$A$49,0),MATCH(orders!L$1,products!$A$1:$G$1,0))</f>
        <v>3.5849999999999995</v>
      </c>
      <c r="M227" s="8">
        <f t="shared" si="3"/>
        <v>14.339999999999998</v>
      </c>
      <c r="N227" t="str" cm="1">
        <f t="array" ref="N227">_xlfn.SWITCH(I227,
"Rob","Robusta",
"Exc","Excelsa",
"Ara","Arabica",
"Lib","Librica")</f>
        <v>Robusta</v>
      </c>
      <c r="O227" t="str" cm="1">
        <f t="array" ref="O227">_xlfn.SWITCH(J227,
"L","Light",
"M","Medium",
"D","Dark")</f>
        <v>Light</v>
      </c>
      <c r="P227" t="str">
        <f>_xlfn.XLOOKUP(Orders[[#This Row],[Customer ID]],customers!$A$2:$A$1001,customers!$I$2:$I$1001,,0)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8">
        <f>INDEX(products!$A$1:$G$49,MATCH(orders!$D228,products!$A$1:$A$49,0),MATCH(orders!L$1,products!$A$1:$G$1,0))</f>
        <v>25.874999999999996</v>
      </c>
      <c r="M228" s="8">
        <f t="shared" si="3"/>
        <v>129.37499999999997</v>
      </c>
      <c r="N228" t="str" cm="1">
        <f t="array" ref="N228">_xlfn.SWITCH(I228,
"Rob","Robusta",
"Exc","Excelsa",
"Ara","Arabica",
"Lib","Librica")</f>
        <v>Arabica</v>
      </c>
      <c r="O228" t="str" cm="1">
        <f t="array" ref="O228">_xlfn.SWITCH(J228,
"L","Light",
"M","Medium",
"D","Dark")</f>
        <v>Medium</v>
      </c>
      <c r="P228" t="str">
        <f>_xlfn.XLOOKUP(Orders[[#This Row],[Customer ID]],customers!$A$2:$A$1001,customers!$I$2:$I$1001,,0)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8">
        <f>INDEX(products!$A$1:$G$49,MATCH(orders!$D229,products!$A$1:$A$49,0),MATCH(orders!L$1,products!$A$1:$G$1,0))</f>
        <v>2.6849999999999996</v>
      </c>
      <c r="M229" s="8">
        <f t="shared" si="3"/>
        <v>16.11</v>
      </c>
      <c r="N229" t="str" cm="1">
        <f t="array" ref="N229">_xlfn.SWITCH(I229,
"Rob","Robusta",
"Exc","Excelsa",
"Ara","Arabica",
"Lib","Librica")</f>
        <v>Robusta</v>
      </c>
      <c r="O229" t="str" cm="1">
        <f t="array" ref="O229">_xlfn.SWITCH(J229,
"L","Light",
"M","Medium",
"D","Dark")</f>
        <v>Dark</v>
      </c>
      <c r="P229" t="str">
        <f>_xlfn.XLOOKUP(Orders[[#This Row],[Customer ID]],customers!$A$2:$A$1001,customers!$I$2:$I$1001,,0)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8">
        <f>INDEX(products!$A$1:$G$49,MATCH(orders!$D230,products!$A$1:$A$49,0),MATCH(orders!L$1,products!$A$1:$G$1,0))</f>
        <v>3.5849999999999995</v>
      </c>
      <c r="M230" s="8">
        <f t="shared" si="3"/>
        <v>17.924999999999997</v>
      </c>
      <c r="N230" t="str" cm="1">
        <f t="array" ref="N230">_xlfn.SWITCH(I230,
"Rob","Robusta",
"Exc","Excelsa",
"Ara","Arabica",
"Lib","Librica")</f>
        <v>Robusta</v>
      </c>
      <c r="O230" t="str" cm="1">
        <f t="array" ref="O230">_xlfn.SWITCH(J230,
"L","Light",
"M","Medium",
"D","Dark")</f>
        <v>Light</v>
      </c>
      <c r="P230" t="str">
        <f>_xlfn.XLOOKUP(Orders[[#This Row],[Customer ID]],customers!$A$2:$A$1001,customers!$I$2:$I$1001,,0)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8">
        <f>INDEX(products!$A$1:$G$49,MATCH(orders!$D231,products!$A$1:$A$49,0),MATCH(orders!L$1,products!$A$1:$G$1,0))</f>
        <v>4.3650000000000002</v>
      </c>
      <c r="M231" s="8">
        <f t="shared" si="3"/>
        <v>8.73</v>
      </c>
      <c r="N231" t="str" cm="1">
        <f t="array" ref="N231">_xlfn.SWITCH(I231,
"Rob","Robusta",
"Exc","Excelsa",
"Ara","Arabica",
"Lib","Librica")</f>
        <v>Librica</v>
      </c>
      <c r="O231" t="str" cm="1">
        <f t="array" ref="O231">_xlfn.SWITCH(J231,
"L","Light",
"M","Medium",
"D","Dark")</f>
        <v>Medium</v>
      </c>
      <c r="P231" t="str">
        <f>_xlfn.XLOOKUP(Orders[[#This Row],[Customer ID]],customers!$A$2:$A$1001,customers!$I$2:$I$1001,,0)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8">
        <f>INDEX(products!$A$1:$G$49,MATCH(orders!$D232,products!$A$1:$A$49,0),MATCH(orders!L$1,products!$A$1:$G$1,0))</f>
        <v>25.874999999999996</v>
      </c>
      <c r="M232" s="8">
        <f t="shared" si="3"/>
        <v>51.749999999999993</v>
      </c>
      <c r="N232" t="str" cm="1">
        <f t="array" ref="N232">_xlfn.SWITCH(I232,
"Rob","Robusta",
"Exc","Excelsa",
"Ara","Arabica",
"Lib","Librica")</f>
        <v>Arabica</v>
      </c>
      <c r="O232" t="str" cm="1">
        <f t="array" ref="O232">_xlfn.SWITCH(J232,
"L","Light",
"M","Medium",
"D","Dark")</f>
        <v>Medium</v>
      </c>
      <c r="P232" t="str">
        <f>_xlfn.XLOOKUP(Orders[[#This Row],[Customer ID]],customers!$A$2:$A$1001,customers!$I$2:$I$1001,,0)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8">
        <f>INDEX(products!$A$1:$G$49,MATCH(orders!$D233,products!$A$1:$A$49,0),MATCH(orders!L$1,products!$A$1:$G$1,0))</f>
        <v>4.3650000000000002</v>
      </c>
      <c r="M233" s="8">
        <f t="shared" si="3"/>
        <v>8.73</v>
      </c>
      <c r="N233" t="str" cm="1">
        <f t="array" ref="N233">_xlfn.SWITCH(I233,
"Rob","Robusta",
"Exc","Excelsa",
"Ara","Arabica",
"Lib","Librica")</f>
        <v>Librica</v>
      </c>
      <c r="O233" t="str" cm="1">
        <f t="array" ref="O233">_xlfn.SWITCH(J233,
"L","Light",
"M","Medium",
"D","Dark")</f>
        <v>Medium</v>
      </c>
      <c r="P233" t="str">
        <f>_xlfn.XLOOKUP(Orders[[#This Row],[Customer ID]],customers!$A$2:$A$1001,customers!$I$2:$I$1001,,0)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8">
        <f>INDEX(products!$A$1:$G$49,MATCH(orders!$D234,products!$A$1:$A$49,0),MATCH(orders!L$1,products!$A$1:$G$1,0))</f>
        <v>4.7549999999999999</v>
      </c>
      <c r="M234" s="8">
        <f t="shared" si="3"/>
        <v>23.774999999999999</v>
      </c>
      <c r="N234" t="str" cm="1">
        <f t="array" ref="N234">_xlfn.SWITCH(I234,
"Rob","Robusta",
"Exc","Excelsa",
"Ara","Arabica",
"Lib","Librica")</f>
        <v>Librica</v>
      </c>
      <c r="O234" t="str" cm="1">
        <f t="array" ref="O234">_xlfn.SWITCH(J234,
"L","Light",
"M","Medium",
"D","Dark")</f>
        <v>Light</v>
      </c>
      <c r="P234" t="str">
        <f>_xlfn.XLOOKUP(Orders[[#This Row],[Customer ID]],customers!$A$2:$A$1001,customers!$I$2:$I$1001,,0)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8">
        <f>INDEX(products!$A$1:$G$49,MATCH(orders!$D235,products!$A$1:$A$49,0),MATCH(orders!L$1,products!$A$1:$G$1,0))</f>
        <v>4.125</v>
      </c>
      <c r="M235" s="8">
        <f t="shared" si="3"/>
        <v>20.625</v>
      </c>
      <c r="N235" t="str" cm="1">
        <f t="array" ref="N235">_xlfn.SWITCH(I235,
"Rob","Robusta",
"Exc","Excelsa",
"Ara","Arabica",
"Lib","Librica")</f>
        <v>Excelsa</v>
      </c>
      <c r="O235" t="str" cm="1">
        <f t="array" ref="O235">_xlfn.SWITCH(J235,
"L","Light",
"M","Medium",
"D","Dark")</f>
        <v>Medium</v>
      </c>
      <c r="P235" t="str">
        <f>_xlfn.XLOOKUP(Orders[[#This Row],[Customer ID]],customers!$A$2:$A$1001,customers!$I$2:$I$1001,,0)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8">
        <f>INDEX(products!$A$1:$G$49,MATCH(orders!$D236,products!$A$1:$A$49,0),MATCH(orders!L$1,products!$A$1:$G$1,0))</f>
        <v>36.454999999999998</v>
      </c>
      <c r="M236" s="8">
        <f t="shared" si="3"/>
        <v>36.454999999999998</v>
      </c>
      <c r="N236" t="str" cm="1">
        <f t="array" ref="N236">_xlfn.SWITCH(I236,
"Rob","Robusta",
"Exc","Excelsa",
"Ara","Arabica",
"Lib","Librica")</f>
        <v>Librica</v>
      </c>
      <c r="O236" t="str" cm="1">
        <f t="array" ref="O236">_xlfn.SWITCH(J236,
"L","Light",
"M","Medium",
"D","Dark")</f>
        <v>Light</v>
      </c>
      <c r="P236" t="str">
        <f>_xlfn.XLOOKUP(Orders[[#This Row],[Customer ID]],customers!$A$2:$A$1001,customers!$I$2:$I$1001,,0)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8">
        <f>INDEX(products!$A$1:$G$49,MATCH(orders!$D237,products!$A$1:$A$49,0),MATCH(orders!L$1,products!$A$1:$G$1,0))</f>
        <v>36.454999999999998</v>
      </c>
      <c r="M237" s="8">
        <f t="shared" si="3"/>
        <v>182.27499999999998</v>
      </c>
      <c r="N237" t="str" cm="1">
        <f t="array" ref="N237">_xlfn.SWITCH(I237,
"Rob","Robusta",
"Exc","Excelsa",
"Ara","Arabica",
"Lib","Librica")</f>
        <v>Librica</v>
      </c>
      <c r="O237" t="str" cm="1">
        <f t="array" ref="O237">_xlfn.SWITCH(J237,
"L","Light",
"M","Medium",
"D","Dark")</f>
        <v>Light</v>
      </c>
      <c r="P237" t="str">
        <f>_xlfn.XLOOKUP(Orders[[#This Row],[Customer ID]],customers!$A$2:$A$1001,customers!$I$2:$I$1001,,0)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8">
        <f>INDEX(products!$A$1:$G$49,MATCH(orders!$D238,products!$A$1:$A$49,0),MATCH(orders!L$1,products!$A$1:$G$1,0))</f>
        <v>29.784999999999997</v>
      </c>
      <c r="M238" s="8">
        <f t="shared" si="3"/>
        <v>89.35499999999999</v>
      </c>
      <c r="N238" t="str" cm="1">
        <f t="array" ref="N238">_xlfn.SWITCH(I238,
"Rob","Robusta",
"Exc","Excelsa",
"Ara","Arabica",
"Lib","Librica")</f>
        <v>Librica</v>
      </c>
      <c r="O238" t="str" cm="1">
        <f t="array" ref="O238">_xlfn.SWITCH(J238,
"L","Light",
"M","Medium",
"D","Dark")</f>
        <v>Dark</v>
      </c>
      <c r="P238" t="str">
        <f>_xlfn.XLOOKUP(Orders[[#This Row],[Customer ID]],customers!$A$2:$A$1001,customers!$I$2:$I$1001,,0)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8">
        <f>INDEX(products!$A$1:$G$49,MATCH(orders!$D239,products!$A$1:$A$49,0),MATCH(orders!L$1,products!$A$1:$G$1,0))</f>
        <v>3.5849999999999995</v>
      </c>
      <c r="M239" s="8">
        <f t="shared" si="3"/>
        <v>3.5849999999999995</v>
      </c>
      <c r="N239" t="str" cm="1">
        <f t="array" ref="N239">_xlfn.SWITCH(I239,
"Rob","Robusta",
"Exc","Excelsa",
"Ara","Arabica",
"Lib","Librica")</f>
        <v>Robusta</v>
      </c>
      <c r="O239" t="str" cm="1">
        <f t="array" ref="O239">_xlfn.SWITCH(J239,
"L","Light",
"M","Medium",
"D","Dark")</f>
        <v>Light</v>
      </c>
      <c r="P239" t="str">
        <f>_xlfn.XLOOKUP(Orders[[#This Row],[Customer ID]],customers!$A$2:$A$1001,customers!$I$2:$I$1001,,0)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8">
        <f>INDEX(products!$A$1:$G$49,MATCH(orders!$D240,products!$A$1:$A$49,0),MATCH(orders!L$1,products!$A$1:$G$1,0))</f>
        <v>22.884999999999998</v>
      </c>
      <c r="M240" s="8">
        <f t="shared" si="3"/>
        <v>45.769999999999996</v>
      </c>
      <c r="N240" t="str" cm="1">
        <f t="array" ref="N240">_xlfn.SWITCH(I240,
"Rob","Robusta",
"Exc","Excelsa",
"Ara","Arabica",
"Lib","Librica")</f>
        <v>Robusta</v>
      </c>
      <c r="O240" t="str" cm="1">
        <f t="array" ref="O240">_xlfn.SWITCH(J240,
"L","Light",
"M","Medium",
"D","Dark")</f>
        <v>Medium</v>
      </c>
      <c r="P240" t="str">
        <f>_xlfn.XLOOKUP(Orders[[#This Row],[Customer ID]],customers!$A$2:$A$1001,customers!$I$2:$I$1001,,0)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8">
        <f>INDEX(products!$A$1:$G$49,MATCH(orders!$D241,products!$A$1:$A$49,0),MATCH(orders!L$1,products!$A$1:$G$1,0))</f>
        <v>14.85</v>
      </c>
      <c r="M241" s="8">
        <f t="shared" si="3"/>
        <v>59.4</v>
      </c>
      <c r="N241" t="str" cm="1">
        <f t="array" ref="N241">_xlfn.SWITCH(I241,
"Rob","Robusta",
"Exc","Excelsa",
"Ara","Arabica",
"Lib","Librica")</f>
        <v>Excelsa</v>
      </c>
      <c r="O241" t="str" cm="1">
        <f t="array" ref="O241">_xlfn.SWITCH(J241,
"L","Light",
"M","Medium",
"D","Dark")</f>
        <v>Light</v>
      </c>
      <c r="P241" t="str">
        <f>_xlfn.XLOOKUP(Orders[[#This Row],[Customer ID]],customers!$A$2:$A$1001,customers!$I$2:$I$1001,,0)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8">
        <f>INDEX(products!$A$1:$G$49,MATCH(orders!$D242,products!$A$1:$A$49,0),MATCH(orders!L$1,products!$A$1:$G$1,0))</f>
        <v>25.874999999999996</v>
      </c>
      <c r="M242" s="8">
        <f t="shared" si="3"/>
        <v>155.24999999999997</v>
      </c>
      <c r="N242" t="str" cm="1">
        <f t="array" ref="N242">_xlfn.SWITCH(I242,
"Rob","Robusta",
"Exc","Excelsa",
"Ara","Arabica",
"Lib","Librica")</f>
        <v>Arabica</v>
      </c>
      <c r="O242" t="str" cm="1">
        <f t="array" ref="O242">_xlfn.SWITCH(J242,
"L","Light",
"M","Medium",
"D","Dark")</f>
        <v>Medium</v>
      </c>
      <c r="P242" t="str">
        <f>_xlfn.XLOOKUP(Orders[[#This Row],[Customer ID]],customers!$A$2:$A$1001,customers!$I$2:$I$1001,,0)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8">
        <f>INDEX(products!$A$1:$G$49,MATCH(orders!$D243,products!$A$1:$A$49,0),MATCH(orders!L$1,products!$A$1:$G$1,0))</f>
        <v>22.884999999999998</v>
      </c>
      <c r="M243" s="8">
        <f t="shared" si="3"/>
        <v>45.769999999999996</v>
      </c>
      <c r="N243" t="str" cm="1">
        <f t="array" ref="N243">_xlfn.SWITCH(I243,
"Rob","Robusta",
"Exc","Excelsa",
"Ara","Arabica",
"Lib","Librica")</f>
        <v>Robusta</v>
      </c>
      <c r="O243" t="str" cm="1">
        <f t="array" ref="O243">_xlfn.SWITCH(J243,
"L","Light",
"M","Medium",
"D","Dark")</f>
        <v>Medium</v>
      </c>
      <c r="P243" t="str">
        <f>_xlfn.XLOOKUP(Orders[[#This Row],[Customer ID]],customers!$A$2:$A$1001,customers!$I$2:$I$1001,,0)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8">
        <f>INDEX(products!$A$1:$G$49,MATCH(orders!$D244,products!$A$1:$A$49,0),MATCH(orders!L$1,products!$A$1:$G$1,0))</f>
        <v>12.15</v>
      </c>
      <c r="M244" s="8">
        <f t="shared" si="3"/>
        <v>36.450000000000003</v>
      </c>
      <c r="N244" t="str" cm="1">
        <f t="array" ref="N244">_xlfn.SWITCH(I244,
"Rob","Robusta",
"Exc","Excelsa",
"Ara","Arabica",
"Lib","Librica")</f>
        <v>Excelsa</v>
      </c>
      <c r="O244" t="str" cm="1">
        <f t="array" ref="O244">_xlfn.SWITCH(J244,
"L","Light",
"M","Medium",
"D","Dark")</f>
        <v>Dark</v>
      </c>
      <c r="P244" t="str">
        <f>_xlfn.XLOOKUP(Orders[[#This Row],[Customer ID]],customers!$A$2:$A$1001,customers!$I$2:$I$1001,,0)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8">
        <f>INDEX(products!$A$1:$G$49,MATCH(orders!$D245,products!$A$1:$A$49,0),MATCH(orders!L$1,products!$A$1:$G$1,0))</f>
        <v>7.29</v>
      </c>
      <c r="M245" s="8">
        <f t="shared" si="3"/>
        <v>29.16</v>
      </c>
      <c r="N245" t="str" cm="1">
        <f t="array" ref="N245">_xlfn.SWITCH(I245,
"Rob","Robusta",
"Exc","Excelsa",
"Ara","Arabica",
"Lib","Librica")</f>
        <v>Excelsa</v>
      </c>
      <c r="O245" t="str" cm="1">
        <f t="array" ref="O245">_xlfn.SWITCH(J245,
"L","Light",
"M","Medium",
"D","Dark")</f>
        <v>Dark</v>
      </c>
      <c r="P245" t="str">
        <f>_xlfn.XLOOKUP(Orders[[#This Row],[Customer ID]],customers!$A$2:$A$1001,customers!$I$2:$I$1001,,0)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8">
        <f>INDEX(products!$A$1:$G$49,MATCH(orders!$D246,products!$A$1:$A$49,0),MATCH(orders!L$1,products!$A$1:$G$1,0))</f>
        <v>33.464999999999996</v>
      </c>
      <c r="M246" s="8">
        <f t="shared" si="3"/>
        <v>133.85999999999999</v>
      </c>
      <c r="N246" t="str" cm="1">
        <f t="array" ref="N246">_xlfn.SWITCH(I246,
"Rob","Robusta",
"Exc","Excelsa",
"Ara","Arabica",
"Lib","Librica")</f>
        <v>Librica</v>
      </c>
      <c r="O246" t="str" cm="1">
        <f t="array" ref="O246">_xlfn.SWITCH(J246,
"L","Light",
"M","Medium",
"D","Dark")</f>
        <v>Medium</v>
      </c>
      <c r="P246" t="str">
        <f>_xlfn.XLOOKUP(Orders[[#This Row],[Customer ID]],customers!$A$2:$A$1001,customers!$I$2:$I$1001,,0)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8">
        <f>INDEX(products!$A$1:$G$49,MATCH(orders!$D247,products!$A$1:$A$49,0),MATCH(orders!L$1,products!$A$1:$G$1,0))</f>
        <v>4.7549999999999999</v>
      </c>
      <c r="M247" s="8">
        <f t="shared" si="3"/>
        <v>23.774999999999999</v>
      </c>
      <c r="N247" t="str" cm="1">
        <f t="array" ref="N247">_xlfn.SWITCH(I247,
"Rob","Robusta",
"Exc","Excelsa",
"Ara","Arabica",
"Lib","Librica")</f>
        <v>Librica</v>
      </c>
      <c r="O247" t="str" cm="1">
        <f t="array" ref="O247">_xlfn.SWITCH(J247,
"L","Light",
"M","Medium",
"D","Dark")</f>
        <v>Light</v>
      </c>
      <c r="P247" t="str">
        <f>_xlfn.XLOOKUP(Orders[[#This Row],[Customer ID]],customers!$A$2:$A$1001,customers!$I$2:$I$1001,,0)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8">
        <f>INDEX(products!$A$1:$G$49,MATCH(orders!$D248,products!$A$1:$A$49,0),MATCH(orders!L$1,products!$A$1:$G$1,0))</f>
        <v>12.95</v>
      </c>
      <c r="M248" s="8">
        <f t="shared" si="3"/>
        <v>38.849999999999994</v>
      </c>
      <c r="N248" t="str" cm="1">
        <f t="array" ref="N248">_xlfn.SWITCH(I248,
"Rob","Robusta",
"Exc","Excelsa",
"Ara","Arabica",
"Lib","Librica")</f>
        <v>Librica</v>
      </c>
      <c r="O248" t="str" cm="1">
        <f t="array" ref="O248">_xlfn.SWITCH(J248,
"L","Light",
"M","Medium",
"D","Dark")</f>
        <v>Dark</v>
      </c>
      <c r="P248" t="str">
        <f>_xlfn.XLOOKUP(Orders[[#This Row],[Customer ID]],customers!$A$2:$A$1001,customers!$I$2:$I$1001,,0)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8">
        <f>INDEX(products!$A$1:$G$49,MATCH(orders!$D249,products!$A$1:$A$49,0),MATCH(orders!L$1,products!$A$1:$G$1,0))</f>
        <v>3.5849999999999995</v>
      </c>
      <c r="M249" s="8">
        <f t="shared" si="3"/>
        <v>21.509999999999998</v>
      </c>
      <c r="N249" t="str" cm="1">
        <f t="array" ref="N249">_xlfn.SWITCH(I249,
"Rob","Robusta",
"Exc","Excelsa",
"Ara","Arabica",
"Lib","Librica")</f>
        <v>Robusta</v>
      </c>
      <c r="O249" t="str" cm="1">
        <f t="array" ref="O249">_xlfn.SWITCH(J249,
"L","Light",
"M","Medium",
"D","Dark")</f>
        <v>Light</v>
      </c>
      <c r="P249" t="str">
        <f>_xlfn.XLOOKUP(Orders[[#This Row],[Customer ID]],customers!$A$2:$A$1001,customers!$I$2:$I$1001,,0)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8">
        <f>INDEX(products!$A$1:$G$49,MATCH(orders!$D250,products!$A$1:$A$49,0),MATCH(orders!L$1,products!$A$1:$G$1,0))</f>
        <v>9.9499999999999993</v>
      </c>
      <c r="M250" s="8">
        <f t="shared" si="3"/>
        <v>9.9499999999999993</v>
      </c>
      <c r="N250" t="str" cm="1">
        <f t="array" ref="N250">_xlfn.SWITCH(I250,
"Rob","Robusta",
"Exc","Excelsa",
"Ara","Arabica",
"Lib","Librica")</f>
        <v>Arabica</v>
      </c>
      <c r="O250" t="str" cm="1">
        <f t="array" ref="O250">_xlfn.SWITCH(J250,
"L","Light",
"M","Medium",
"D","Dark")</f>
        <v>Dark</v>
      </c>
      <c r="P250" t="str">
        <f>_xlfn.XLOOKUP(Orders[[#This Row],[Customer ID]],customers!$A$2:$A$1001,customers!$I$2:$I$1001,,0)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8">
        <f>INDEX(products!$A$1:$G$49,MATCH(orders!$D251,products!$A$1:$A$49,0),MATCH(orders!L$1,products!$A$1:$G$1,0))</f>
        <v>15.85</v>
      </c>
      <c r="M251" s="8">
        <f t="shared" si="3"/>
        <v>15.85</v>
      </c>
      <c r="N251" t="str" cm="1">
        <f t="array" ref="N251">_xlfn.SWITCH(I251,
"Rob","Robusta",
"Exc","Excelsa",
"Ara","Arabica",
"Lib","Librica")</f>
        <v>Librica</v>
      </c>
      <c r="O251" t="str" cm="1">
        <f t="array" ref="O251">_xlfn.SWITCH(J251,
"L","Light",
"M","Medium",
"D","Dark")</f>
        <v>Light</v>
      </c>
      <c r="P251" t="str">
        <f>_xlfn.XLOOKUP(Orders[[#This Row],[Customer ID]],customers!$A$2:$A$1001,customers!$I$2:$I$1001,,0)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8">
        <f>INDEX(products!$A$1:$G$49,MATCH(orders!$D252,products!$A$1:$A$49,0),MATCH(orders!L$1,products!$A$1:$G$1,0))</f>
        <v>2.9849999999999999</v>
      </c>
      <c r="M252" s="8">
        <f t="shared" si="3"/>
        <v>2.9849999999999999</v>
      </c>
      <c r="N252" t="str" cm="1">
        <f t="array" ref="N252">_xlfn.SWITCH(I252,
"Rob","Robusta",
"Exc","Excelsa",
"Ara","Arabica",
"Lib","Librica")</f>
        <v>Robusta</v>
      </c>
      <c r="O252" t="str" cm="1">
        <f t="array" ref="O252">_xlfn.SWITCH(J252,
"L","Light",
"M","Medium",
"D","Dark")</f>
        <v>Medium</v>
      </c>
      <c r="P252" t="str">
        <f>_xlfn.XLOOKUP(Orders[[#This Row],[Customer ID]],customers!$A$2:$A$1001,customers!$I$2:$I$1001,,0)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8">
        <f>INDEX(products!$A$1:$G$49,MATCH(orders!$D253,products!$A$1:$A$49,0),MATCH(orders!L$1,products!$A$1:$G$1,0))</f>
        <v>13.75</v>
      </c>
      <c r="M253" s="8">
        <f t="shared" si="3"/>
        <v>68.75</v>
      </c>
      <c r="N253" t="str" cm="1">
        <f t="array" ref="N253">_xlfn.SWITCH(I253,
"Rob","Robusta",
"Exc","Excelsa",
"Ara","Arabica",
"Lib","Librica")</f>
        <v>Excelsa</v>
      </c>
      <c r="O253" t="str" cm="1">
        <f t="array" ref="O253">_xlfn.SWITCH(J253,
"L","Light",
"M","Medium",
"D","Dark")</f>
        <v>Medium</v>
      </c>
      <c r="P253" t="str">
        <f>_xlfn.XLOOKUP(Orders[[#This Row],[Customer ID]],customers!$A$2:$A$1001,customers!$I$2:$I$1001,,0)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8">
        <f>INDEX(products!$A$1:$G$49,MATCH(orders!$D254,products!$A$1:$A$49,0),MATCH(orders!L$1,products!$A$1:$G$1,0))</f>
        <v>9.9499999999999993</v>
      </c>
      <c r="M254" s="8">
        <f t="shared" si="3"/>
        <v>29.849999999999998</v>
      </c>
      <c r="N254" t="str" cm="1">
        <f t="array" ref="N254">_xlfn.SWITCH(I254,
"Rob","Robusta",
"Exc","Excelsa",
"Ara","Arabica",
"Lib","Librica")</f>
        <v>Arabica</v>
      </c>
      <c r="O254" t="str" cm="1">
        <f t="array" ref="O254">_xlfn.SWITCH(J254,
"L","Light",
"M","Medium",
"D","Dark")</f>
        <v>Dark</v>
      </c>
      <c r="P254" t="str">
        <f>_xlfn.XLOOKUP(Orders[[#This Row],[Customer ID]],customers!$A$2:$A$1001,customers!$I$2:$I$1001,,0)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8">
        <f>INDEX(products!$A$1:$G$49,MATCH(orders!$D255,products!$A$1:$A$49,0),MATCH(orders!L$1,products!$A$1:$G$1,0))</f>
        <v>14.55</v>
      </c>
      <c r="M255" s="8">
        <f t="shared" si="3"/>
        <v>58.2</v>
      </c>
      <c r="N255" t="str" cm="1">
        <f t="array" ref="N255">_xlfn.SWITCH(I255,
"Rob","Robusta",
"Exc","Excelsa",
"Ara","Arabica",
"Lib","Librica")</f>
        <v>Librica</v>
      </c>
      <c r="O255" t="str" cm="1">
        <f t="array" ref="O255">_xlfn.SWITCH(J255,
"L","Light",
"M","Medium",
"D","Dark")</f>
        <v>Medium</v>
      </c>
      <c r="P255" t="str">
        <f>_xlfn.XLOOKUP(Orders[[#This Row],[Customer ID]],customers!$A$2:$A$1001,customers!$I$2:$I$1001,,0)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8">
        <f>INDEX(products!$A$1:$G$49,MATCH(orders!$D256,products!$A$1:$A$49,0),MATCH(orders!L$1,products!$A$1:$G$1,0))</f>
        <v>7.169999999999999</v>
      </c>
      <c r="M256" s="8">
        <f t="shared" si="3"/>
        <v>28.679999999999996</v>
      </c>
      <c r="N256" t="str" cm="1">
        <f t="array" ref="N256">_xlfn.SWITCH(I256,
"Rob","Robusta",
"Exc","Excelsa",
"Ara","Arabica",
"Lib","Librica")</f>
        <v>Robusta</v>
      </c>
      <c r="O256" t="str" cm="1">
        <f t="array" ref="O256">_xlfn.SWITCH(J256,
"L","Light",
"M","Medium",
"D","Dark")</f>
        <v>Light</v>
      </c>
      <c r="P256" t="str">
        <f>_xlfn.XLOOKUP(Orders[[#This Row],[Customer ID]],customers!$A$2:$A$1001,customers!$I$2:$I$1001,,0)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8">
        <f>INDEX(products!$A$1:$G$49,MATCH(orders!$D257,products!$A$1:$A$49,0),MATCH(orders!L$1,products!$A$1:$G$1,0))</f>
        <v>7.169999999999999</v>
      </c>
      <c r="M257" s="8">
        <f t="shared" si="3"/>
        <v>21.509999999999998</v>
      </c>
      <c r="N257" t="str" cm="1">
        <f t="array" ref="N257">_xlfn.SWITCH(I257,
"Rob","Robusta",
"Exc","Excelsa",
"Ara","Arabica",
"Lib","Librica")</f>
        <v>Robusta</v>
      </c>
      <c r="O257" t="str" cm="1">
        <f t="array" ref="O257">_xlfn.SWITCH(J257,
"L","Light",
"M","Medium",
"D","Dark")</f>
        <v>Light</v>
      </c>
      <c r="P257" t="str">
        <f>_xlfn.XLOOKUP(Orders[[#This Row],[Customer ID]],customers!$A$2:$A$1001,customers!$I$2:$I$1001,,0)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8">
        <f>INDEX(products!$A$1:$G$49,MATCH(orders!$D258,products!$A$1:$A$49,0),MATCH(orders!L$1,products!$A$1:$G$1,0))</f>
        <v>8.73</v>
      </c>
      <c r="M258" s="8">
        <f t="shared" si="3"/>
        <v>17.46</v>
      </c>
      <c r="N258" t="str" cm="1">
        <f t="array" ref="N258">_xlfn.SWITCH(I258,
"Rob","Robusta",
"Exc","Excelsa",
"Ara","Arabica",
"Lib","Librica")</f>
        <v>Librica</v>
      </c>
      <c r="O258" t="str" cm="1">
        <f t="array" ref="O258">_xlfn.SWITCH(J258,
"L","Light",
"M","Medium",
"D","Dark")</f>
        <v>Medium</v>
      </c>
      <c r="P258" t="str">
        <f>_xlfn.XLOOKUP(Orders[[#This Row],[Customer ID]],customers!$A$2:$A$1001,customers!$I$2:$I$1001,,0)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8">
        <f>INDEX(products!$A$1:$G$49,MATCH(orders!$D259,products!$A$1:$A$49,0),MATCH(orders!L$1,products!$A$1:$G$1,0))</f>
        <v>27.945</v>
      </c>
      <c r="M259" s="8">
        <f t="shared" ref="M259:M322" si="4">E259*L259</f>
        <v>27.945</v>
      </c>
      <c r="N259" t="str" cm="1">
        <f t="array" ref="N259">_xlfn.SWITCH(I259,
"Rob","Robusta",
"Exc","Excelsa",
"Ara","Arabica",
"Lib","Librica")</f>
        <v>Excelsa</v>
      </c>
      <c r="O259" t="str" cm="1">
        <f t="array" ref="O259">_xlfn.SWITCH(J259,
"L","Light",
"M","Medium",
"D","Dark")</f>
        <v>Dark</v>
      </c>
      <c r="P259" t="str">
        <f>_xlfn.XLOOKUP(Orders[[#This Row],[Customer ID]],customers!$A$2:$A$1001,customers!$I$2:$I$1001,,0)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8">
        <f>INDEX(products!$A$1:$G$49,MATCH(orders!$D260,products!$A$1:$A$49,0),MATCH(orders!L$1,products!$A$1:$G$1,0))</f>
        <v>27.945</v>
      </c>
      <c r="M260" s="8">
        <f t="shared" si="4"/>
        <v>139.72499999999999</v>
      </c>
      <c r="N260" t="str" cm="1">
        <f t="array" ref="N260">_xlfn.SWITCH(I260,
"Rob","Robusta",
"Exc","Excelsa",
"Ara","Arabica",
"Lib","Librica")</f>
        <v>Excelsa</v>
      </c>
      <c r="O260" t="str" cm="1">
        <f t="array" ref="O260">_xlfn.SWITCH(J260,
"L","Light",
"M","Medium",
"D","Dark")</f>
        <v>Dark</v>
      </c>
      <c r="P260" t="str">
        <f>_xlfn.XLOOKUP(Orders[[#This Row],[Customer ID]],customers!$A$2:$A$1001,customers!$I$2:$I$1001,,0)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8">
        <f>INDEX(products!$A$1:$G$49,MATCH(orders!$D261,products!$A$1:$A$49,0),MATCH(orders!L$1,products!$A$1:$G$1,0))</f>
        <v>2.9849999999999999</v>
      </c>
      <c r="M261" s="8">
        <f t="shared" si="4"/>
        <v>5.97</v>
      </c>
      <c r="N261" t="str" cm="1">
        <f t="array" ref="N261">_xlfn.SWITCH(I261,
"Rob","Robusta",
"Exc","Excelsa",
"Ara","Arabica",
"Lib","Librica")</f>
        <v>Robusta</v>
      </c>
      <c r="O261" t="str" cm="1">
        <f t="array" ref="O261">_xlfn.SWITCH(J261,
"L","Light",
"M","Medium",
"D","Dark")</f>
        <v>Medium</v>
      </c>
      <c r="P261" t="str">
        <f>_xlfn.XLOOKUP(Orders[[#This Row],[Customer ID]],customers!$A$2:$A$1001,customers!$I$2:$I$1001,,0)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8">
        <f>INDEX(products!$A$1:$G$49,MATCH(orders!$D262,products!$A$1:$A$49,0),MATCH(orders!L$1,products!$A$1:$G$1,0))</f>
        <v>27.484999999999996</v>
      </c>
      <c r="M262" s="8">
        <f t="shared" si="4"/>
        <v>27.484999999999996</v>
      </c>
      <c r="N262" t="str" cm="1">
        <f t="array" ref="N262">_xlfn.SWITCH(I262,
"Rob","Robusta",
"Exc","Excelsa",
"Ara","Arabica",
"Lib","Librica")</f>
        <v>Robusta</v>
      </c>
      <c r="O262" t="str" cm="1">
        <f t="array" ref="O262">_xlfn.SWITCH(J262,
"L","Light",
"M","Medium",
"D","Dark")</f>
        <v>Light</v>
      </c>
      <c r="P262" t="str">
        <f>_xlfn.XLOOKUP(Orders[[#This Row],[Customer ID]],customers!$A$2:$A$1001,customers!$I$2:$I$1001,,0)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8">
        <f>INDEX(products!$A$1:$G$49,MATCH(orders!$D263,products!$A$1:$A$49,0),MATCH(orders!L$1,products!$A$1:$G$1,0))</f>
        <v>11.95</v>
      </c>
      <c r="M263" s="8">
        <f t="shared" si="4"/>
        <v>59.75</v>
      </c>
      <c r="N263" t="str" cm="1">
        <f t="array" ref="N263">_xlfn.SWITCH(I263,
"Rob","Robusta",
"Exc","Excelsa",
"Ara","Arabica",
"Lib","Librica")</f>
        <v>Robusta</v>
      </c>
      <c r="O263" t="str" cm="1">
        <f t="array" ref="O263">_xlfn.SWITCH(J263,
"L","Light",
"M","Medium",
"D","Dark")</f>
        <v>Light</v>
      </c>
      <c r="P263" t="str">
        <f>_xlfn.XLOOKUP(Orders[[#This Row],[Customer ID]],customers!$A$2:$A$1001,customers!$I$2:$I$1001,,0)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8">
        <f>INDEX(products!$A$1:$G$49,MATCH(orders!$D264,products!$A$1:$A$49,0),MATCH(orders!L$1,products!$A$1:$G$1,0))</f>
        <v>13.75</v>
      </c>
      <c r="M264" s="8">
        <f t="shared" si="4"/>
        <v>41.25</v>
      </c>
      <c r="N264" t="str" cm="1">
        <f t="array" ref="N264">_xlfn.SWITCH(I264,
"Rob","Robusta",
"Exc","Excelsa",
"Ara","Arabica",
"Lib","Librica")</f>
        <v>Excelsa</v>
      </c>
      <c r="O264" t="str" cm="1">
        <f t="array" ref="O264">_xlfn.SWITCH(J264,
"L","Light",
"M","Medium",
"D","Dark")</f>
        <v>Medium</v>
      </c>
      <c r="P264" t="str">
        <f>_xlfn.XLOOKUP(Orders[[#This Row],[Customer ID]],customers!$A$2:$A$1001,customers!$I$2:$I$1001,,0)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8">
        <f>INDEX(products!$A$1:$G$49,MATCH(orders!$D265,products!$A$1:$A$49,0),MATCH(orders!L$1,products!$A$1:$G$1,0))</f>
        <v>33.464999999999996</v>
      </c>
      <c r="M265" s="8">
        <f t="shared" si="4"/>
        <v>133.85999999999999</v>
      </c>
      <c r="N265" t="str" cm="1">
        <f t="array" ref="N265">_xlfn.SWITCH(I265,
"Rob","Robusta",
"Exc","Excelsa",
"Ara","Arabica",
"Lib","Librica")</f>
        <v>Librica</v>
      </c>
      <c r="O265" t="str" cm="1">
        <f t="array" ref="O265">_xlfn.SWITCH(J265,
"L","Light",
"M","Medium",
"D","Dark")</f>
        <v>Medium</v>
      </c>
      <c r="P265" t="str">
        <f>_xlfn.XLOOKUP(Orders[[#This Row],[Customer ID]],customers!$A$2:$A$1001,customers!$I$2:$I$1001,,0)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8">
        <f>INDEX(products!$A$1:$G$49,MATCH(orders!$D266,products!$A$1:$A$49,0),MATCH(orders!L$1,products!$A$1:$G$1,0))</f>
        <v>11.95</v>
      </c>
      <c r="M266" s="8">
        <f t="shared" si="4"/>
        <v>59.75</v>
      </c>
      <c r="N266" t="str" cm="1">
        <f t="array" ref="N266">_xlfn.SWITCH(I266,
"Rob","Robusta",
"Exc","Excelsa",
"Ara","Arabica",
"Lib","Librica")</f>
        <v>Robusta</v>
      </c>
      <c r="O266" t="str" cm="1">
        <f t="array" ref="O266">_xlfn.SWITCH(J266,
"L","Light",
"M","Medium",
"D","Dark")</f>
        <v>Light</v>
      </c>
      <c r="P266" t="str">
        <f>_xlfn.XLOOKUP(Orders[[#This Row],[Customer ID]],customers!$A$2:$A$1001,customers!$I$2:$I$1001,,0)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8">
        <f>INDEX(products!$A$1:$G$49,MATCH(orders!$D267,products!$A$1:$A$49,0),MATCH(orders!L$1,products!$A$1:$G$1,0))</f>
        <v>5.97</v>
      </c>
      <c r="M267" s="8">
        <f t="shared" si="4"/>
        <v>5.97</v>
      </c>
      <c r="N267" t="str" cm="1">
        <f t="array" ref="N267">_xlfn.SWITCH(I267,
"Rob","Robusta",
"Exc","Excelsa",
"Ara","Arabica",
"Lib","Librica")</f>
        <v>Arabica</v>
      </c>
      <c r="O267" t="str" cm="1">
        <f t="array" ref="O267">_xlfn.SWITCH(J267,
"L","Light",
"M","Medium",
"D","Dark")</f>
        <v>Dark</v>
      </c>
      <c r="P267" t="str">
        <f>_xlfn.XLOOKUP(Orders[[#This Row],[Customer ID]],customers!$A$2:$A$1001,customers!$I$2:$I$1001,,0)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8">
        <f>INDEX(products!$A$1:$G$49,MATCH(orders!$D268,products!$A$1:$A$49,0),MATCH(orders!L$1,products!$A$1:$G$1,0))</f>
        <v>12.15</v>
      </c>
      <c r="M268" s="8">
        <f t="shared" si="4"/>
        <v>24.3</v>
      </c>
      <c r="N268" t="str" cm="1">
        <f t="array" ref="N268">_xlfn.SWITCH(I268,
"Rob","Robusta",
"Exc","Excelsa",
"Ara","Arabica",
"Lib","Librica")</f>
        <v>Excelsa</v>
      </c>
      <c r="O268" t="str" cm="1">
        <f t="array" ref="O268">_xlfn.SWITCH(J268,
"L","Light",
"M","Medium",
"D","Dark")</f>
        <v>Dark</v>
      </c>
      <c r="P268" t="str">
        <f>_xlfn.XLOOKUP(Orders[[#This Row],[Customer ID]],customers!$A$2:$A$1001,customers!$I$2:$I$1001,,0)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8">
        <f>INDEX(products!$A$1:$G$49,MATCH(orders!$D269,products!$A$1:$A$49,0),MATCH(orders!L$1,products!$A$1:$G$1,0))</f>
        <v>3.645</v>
      </c>
      <c r="M269" s="8">
        <f t="shared" si="4"/>
        <v>21.87</v>
      </c>
      <c r="N269" t="str" cm="1">
        <f t="array" ref="N269">_xlfn.SWITCH(I269,
"Rob","Robusta",
"Exc","Excelsa",
"Ara","Arabica",
"Lib","Librica")</f>
        <v>Excelsa</v>
      </c>
      <c r="O269" t="str" cm="1">
        <f t="array" ref="O269">_xlfn.SWITCH(J269,
"L","Light",
"M","Medium",
"D","Dark")</f>
        <v>Dark</v>
      </c>
      <c r="P269" t="str">
        <f>_xlfn.XLOOKUP(Orders[[#This Row],[Customer ID]],customers!$A$2:$A$1001,customers!$I$2:$I$1001,,0)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8">
        <f>INDEX(products!$A$1:$G$49,MATCH(orders!$D270,products!$A$1:$A$49,0),MATCH(orders!L$1,products!$A$1:$G$1,0))</f>
        <v>9.9499999999999993</v>
      </c>
      <c r="M270" s="8">
        <f t="shared" si="4"/>
        <v>19.899999999999999</v>
      </c>
      <c r="N270" t="str" cm="1">
        <f t="array" ref="N270">_xlfn.SWITCH(I270,
"Rob","Robusta",
"Exc","Excelsa",
"Ara","Arabica",
"Lib","Librica")</f>
        <v>Arabica</v>
      </c>
      <c r="O270" t="str" cm="1">
        <f t="array" ref="O270">_xlfn.SWITCH(J270,
"L","Light",
"M","Medium",
"D","Dark")</f>
        <v>Dark</v>
      </c>
      <c r="P270" t="str">
        <f>_xlfn.XLOOKUP(Orders[[#This Row],[Customer ID]],customers!$A$2:$A$1001,customers!$I$2:$I$1001,,0)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8">
        <f>INDEX(products!$A$1:$G$49,MATCH(orders!$D271,products!$A$1:$A$49,0),MATCH(orders!L$1,products!$A$1:$G$1,0))</f>
        <v>2.9849999999999999</v>
      </c>
      <c r="M271" s="8">
        <f t="shared" si="4"/>
        <v>5.97</v>
      </c>
      <c r="N271" t="str" cm="1">
        <f t="array" ref="N271">_xlfn.SWITCH(I271,
"Rob","Robusta",
"Exc","Excelsa",
"Ara","Arabica",
"Lib","Librica")</f>
        <v>Arabica</v>
      </c>
      <c r="O271" t="str" cm="1">
        <f t="array" ref="O271">_xlfn.SWITCH(J271,
"L","Light",
"M","Medium",
"D","Dark")</f>
        <v>Dark</v>
      </c>
      <c r="P271" t="str">
        <f>_xlfn.XLOOKUP(Orders[[#This Row],[Customer ID]],customers!$A$2:$A$1001,customers!$I$2:$I$1001,,0)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8">
        <f>INDEX(products!$A$1:$G$49,MATCH(orders!$D272,products!$A$1:$A$49,0),MATCH(orders!L$1,products!$A$1:$G$1,0))</f>
        <v>7.29</v>
      </c>
      <c r="M272" s="8">
        <f t="shared" si="4"/>
        <v>7.29</v>
      </c>
      <c r="N272" t="str" cm="1">
        <f t="array" ref="N272">_xlfn.SWITCH(I272,
"Rob","Robusta",
"Exc","Excelsa",
"Ara","Arabica",
"Lib","Librica")</f>
        <v>Excelsa</v>
      </c>
      <c r="O272" t="str" cm="1">
        <f t="array" ref="O272">_xlfn.SWITCH(J272,
"L","Light",
"M","Medium",
"D","Dark")</f>
        <v>Dark</v>
      </c>
      <c r="P272" t="str">
        <f>_xlfn.XLOOKUP(Orders[[#This Row],[Customer ID]],customers!$A$2:$A$1001,customers!$I$2:$I$1001,,0)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8">
        <f>INDEX(products!$A$1:$G$49,MATCH(orders!$D273,products!$A$1:$A$49,0),MATCH(orders!L$1,products!$A$1:$G$1,0))</f>
        <v>2.9849999999999999</v>
      </c>
      <c r="M273" s="8">
        <f t="shared" si="4"/>
        <v>11.94</v>
      </c>
      <c r="N273" t="str" cm="1">
        <f t="array" ref="N273">_xlfn.SWITCH(I273,
"Rob","Robusta",
"Exc","Excelsa",
"Ara","Arabica",
"Lib","Librica")</f>
        <v>Arabica</v>
      </c>
      <c r="O273" t="str" cm="1">
        <f t="array" ref="O273">_xlfn.SWITCH(J273,
"L","Light",
"M","Medium",
"D","Dark")</f>
        <v>Dark</v>
      </c>
      <c r="P273" t="str">
        <f>_xlfn.XLOOKUP(Orders[[#This Row],[Customer ID]],customers!$A$2:$A$1001,customers!$I$2:$I$1001,,0)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8">
        <f>INDEX(products!$A$1:$G$49,MATCH(orders!$D274,products!$A$1:$A$49,0),MATCH(orders!L$1,products!$A$1:$G$1,0))</f>
        <v>11.95</v>
      </c>
      <c r="M274" s="8">
        <f t="shared" si="4"/>
        <v>71.699999999999989</v>
      </c>
      <c r="N274" t="str" cm="1">
        <f t="array" ref="N274">_xlfn.SWITCH(I274,
"Rob","Robusta",
"Exc","Excelsa",
"Ara","Arabica",
"Lib","Librica")</f>
        <v>Robusta</v>
      </c>
      <c r="O274" t="str" cm="1">
        <f t="array" ref="O274">_xlfn.SWITCH(J274,
"L","Light",
"M","Medium",
"D","Dark")</f>
        <v>Light</v>
      </c>
      <c r="P274" t="str">
        <f>_xlfn.XLOOKUP(Orders[[#This Row],[Customer ID]],customers!$A$2:$A$1001,customers!$I$2:$I$1001,,0)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8">
        <f>INDEX(products!$A$1:$G$49,MATCH(orders!$D275,products!$A$1:$A$49,0),MATCH(orders!L$1,products!$A$1:$G$1,0))</f>
        <v>3.8849999999999998</v>
      </c>
      <c r="M275" s="8">
        <f t="shared" si="4"/>
        <v>7.77</v>
      </c>
      <c r="N275" t="str" cm="1">
        <f t="array" ref="N275">_xlfn.SWITCH(I275,
"Rob","Robusta",
"Exc","Excelsa",
"Ara","Arabica",
"Lib","Librica")</f>
        <v>Arabica</v>
      </c>
      <c r="O275" t="str" cm="1">
        <f t="array" ref="O275">_xlfn.SWITCH(J275,
"L","Light",
"M","Medium",
"D","Dark")</f>
        <v>Light</v>
      </c>
      <c r="P275" t="str">
        <f>_xlfn.XLOOKUP(Orders[[#This Row],[Customer ID]],customers!$A$2:$A$1001,customers!$I$2:$I$1001,,0)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8">
        <f>INDEX(products!$A$1:$G$49,MATCH(orders!$D276,products!$A$1:$A$49,0),MATCH(orders!L$1,products!$A$1:$G$1,0))</f>
        <v>25.874999999999996</v>
      </c>
      <c r="M276" s="8">
        <f t="shared" si="4"/>
        <v>25.874999999999996</v>
      </c>
      <c r="N276" t="str" cm="1">
        <f t="array" ref="N276">_xlfn.SWITCH(I276,
"Rob","Robusta",
"Exc","Excelsa",
"Ara","Arabica",
"Lib","Librica")</f>
        <v>Arabica</v>
      </c>
      <c r="O276" t="str" cm="1">
        <f t="array" ref="O276">_xlfn.SWITCH(J276,
"L","Light",
"M","Medium",
"D","Dark")</f>
        <v>Medium</v>
      </c>
      <c r="P276" t="str">
        <f>_xlfn.XLOOKUP(Orders[[#This Row],[Customer ID]],customers!$A$2:$A$1001,customers!$I$2:$I$1001,,0)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8">
        <f>INDEX(products!$A$1:$G$49,MATCH(orders!$D277,products!$A$1:$A$49,0),MATCH(orders!L$1,products!$A$1:$G$1,0))</f>
        <v>34.154999999999994</v>
      </c>
      <c r="M277" s="8">
        <f t="shared" si="4"/>
        <v>204.92999999999995</v>
      </c>
      <c r="N277" t="str" cm="1">
        <f t="array" ref="N277">_xlfn.SWITCH(I277,
"Rob","Robusta",
"Exc","Excelsa",
"Ara","Arabica",
"Lib","Librica")</f>
        <v>Excelsa</v>
      </c>
      <c r="O277" t="str" cm="1">
        <f t="array" ref="O277">_xlfn.SWITCH(J277,
"L","Light",
"M","Medium",
"D","Dark")</f>
        <v>Light</v>
      </c>
      <c r="P277" t="str">
        <f>_xlfn.XLOOKUP(Orders[[#This Row],[Customer ID]],customers!$A$2:$A$1001,customers!$I$2:$I$1001,,0)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8">
        <f>INDEX(products!$A$1:$G$49,MATCH(orders!$D278,products!$A$1:$A$49,0),MATCH(orders!L$1,products!$A$1:$G$1,0))</f>
        <v>27.484999999999996</v>
      </c>
      <c r="M278" s="8">
        <f t="shared" si="4"/>
        <v>109.93999999999998</v>
      </c>
      <c r="N278" t="str" cm="1">
        <f t="array" ref="N278">_xlfn.SWITCH(I278,
"Rob","Robusta",
"Exc","Excelsa",
"Ara","Arabica",
"Lib","Librica")</f>
        <v>Robusta</v>
      </c>
      <c r="O278" t="str" cm="1">
        <f t="array" ref="O278">_xlfn.SWITCH(J278,
"L","Light",
"M","Medium",
"D","Dark")</f>
        <v>Light</v>
      </c>
      <c r="P278" t="str">
        <f>_xlfn.XLOOKUP(Orders[[#This Row],[Customer ID]],customers!$A$2:$A$1001,customers!$I$2:$I$1001,,0)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8">
        <f>INDEX(products!$A$1:$G$49,MATCH(orders!$D279,products!$A$1:$A$49,0),MATCH(orders!L$1,products!$A$1:$G$1,0))</f>
        <v>14.85</v>
      </c>
      <c r="M279" s="8">
        <f t="shared" si="4"/>
        <v>89.1</v>
      </c>
      <c r="N279" t="str" cm="1">
        <f t="array" ref="N279">_xlfn.SWITCH(I279,
"Rob","Robusta",
"Exc","Excelsa",
"Ara","Arabica",
"Lib","Librica")</f>
        <v>Excelsa</v>
      </c>
      <c r="O279" t="str" cm="1">
        <f t="array" ref="O279">_xlfn.SWITCH(J279,
"L","Light",
"M","Medium",
"D","Dark")</f>
        <v>Light</v>
      </c>
      <c r="P279" t="str">
        <f>_xlfn.XLOOKUP(Orders[[#This Row],[Customer ID]],customers!$A$2:$A$1001,customers!$I$2:$I$1001,,0)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8">
        <f>INDEX(products!$A$1:$G$49,MATCH(orders!$D280,products!$A$1:$A$49,0),MATCH(orders!L$1,products!$A$1:$G$1,0))</f>
        <v>3.8849999999999998</v>
      </c>
      <c r="M280" s="8">
        <f t="shared" si="4"/>
        <v>7.77</v>
      </c>
      <c r="N280" t="str" cm="1">
        <f t="array" ref="N280">_xlfn.SWITCH(I280,
"Rob","Robusta",
"Exc","Excelsa",
"Ara","Arabica",
"Lib","Librica")</f>
        <v>Arabica</v>
      </c>
      <c r="O280" t="str" cm="1">
        <f t="array" ref="O280">_xlfn.SWITCH(J280,
"L","Light",
"M","Medium",
"D","Dark")</f>
        <v>Light</v>
      </c>
      <c r="P280" t="str">
        <f>_xlfn.XLOOKUP(Orders[[#This Row],[Customer ID]],customers!$A$2:$A$1001,customers!$I$2:$I$1001,,0)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8">
        <f>INDEX(products!$A$1:$G$49,MATCH(orders!$D281,products!$A$1:$A$49,0),MATCH(orders!L$1,products!$A$1:$G$1,0))</f>
        <v>33.464999999999996</v>
      </c>
      <c r="M281" s="8">
        <f t="shared" si="4"/>
        <v>33.464999999999996</v>
      </c>
      <c r="N281" t="str" cm="1">
        <f t="array" ref="N281">_xlfn.SWITCH(I281,
"Rob","Robusta",
"Exc","Excelsa",
"Ara","Arabica",
"Lib","Librica")</f>
        <v>Librica</v>
      </c>
      <c r="O281" t="str" cm="1">
        <f t="array" ref="O281">_xlfn.SWITCH(J281,
"L","Light",
"M","Medium",
"D","Dark")</f>
        <v>Medium</v>
      </c>
      <c r="P281" t="str">
        <f>_xlfn.XLOOKUP(Orders[[#This Row],[Customer ID]],customers!$A$2:$A$1001,customers!$I$2:$I$1001,,0)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8">
        <f>INDEX(products!$A$1:$G$49,MATCH(orders!$D282,products!$A$1:$A$49,0),MATCH(orders!L$1,products!$A$1:$G$1,0))</f>
        <v>8.25</v>
      </c>
      <c r="M282" s="8">
        <f t="shared" si="4"/>
        <v>41.25</v>
      </c>
      <c r="N282" t="str" cm="1">
        <f t="array" ref="N282">_xlfn.SWITCH(I282,
"Rob","Robusta",
"Exc","Excelsa",
"Ara","Arabica",
"Lib","Librica")</f>
        <v>Excelsa</v>
      </c>
      <c r="O282" t="str" cm="1">
        <f t="array" ref="O282">_xlfn.SWITCH(J282,
"L","Light",
"M","Medium",
"D","Dark")</f>
        <v>Medium</v>
      </c>
      <c r="P282" t="str">
        <f>_xlfn.XLOOKUP(Orders[[#This Row],[Customer ID]],customers!$A$2:$A$1001,customers!$I$2:$I$1001,,0)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8">
        <f>INDEX(products!$A$1:$G$49,MATCH(orders!$D283,products!$A$1:$A$49,0),MATCH(orders!L$1,products!$A$1:$G$1,0))</f>
        <v>14.85</v>
      </c>
      <c r="M283" s="8">
        <f t="shared" si="4"/>
        <v>59.4</v>
      </c>
      <c r="N283" t="str" cm="1">
        <f t="array" ref="N283">_xlfn.SWITCH(I283,
"Rob","Robusta",
"Exc","Excelsa",
"Ara","Arabica",
"Lib","Librica")</f>
        <v>Excelsa</v>
      </c>
      <c r="O283" t="str" cm="1">
        <f t="array" ref="O283">_xlfn.SWITCH(J283,
"L","Light",
"M","Medium",
"D","Dark")</f>
        <v>Light</v>
      </c>
      <c r="P283" t="str">
        <f>_xlfn.XLOOKUP(Orders[[#This Row],[Customer ID]],customers!$A$2:$A$1001,customers!$I$2:$I$1001,,0)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8">
        <f>INDEX(products!$A$1:$G$49,MATCH(orders!$D284,products!$A$1:$A$49,0),MATCH(orders!L$1,products!$A$1:$G$1,0))</f>
        <v>7.77</v>
      </c>
      <c r="M284" s="8">
        <f t="shared" si="4"/>
        <v>7.77</v>
      </c>
      <c r="N284" t="str" cm="1">
        <f t="array" ref="N284">_xlfn.SWITCH(I284,
"Rob","Robusta",
"Exc","Excelsa",
"Ara","Arabica",
"Lib","Librica")</f>
        <v>Arabica</v>
      </c>
      <c r="O284" t="str" cm="1">
        <f t="array" ref="O284">_xlfn.SWITCH(J284,
"L","Light",
"M","Medium",
"D","Dark")</f>
        <v>Light</v>
      </c>
      <c r="P284" t="str">
        <f>_xlfn.XLOOKUP(Orders[[#This Row],[Customer ID]],customers!$A$2:$A$1001,customers!$I$2:$I$1001,,0)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8">
        <f>INDEX(products!$A$1:$G$49,MATCH(orders!$D285,products!$A$1:$A$49,0),MATCH(orders!L$1,products!$A$1:$G$1,0))</f>
        <v>5.3699999999999992</v>
      </c>
      <c r="M285" s="8">
        <f t="shared" si="4"/>
        <v>5.3699999999999992</v>
      </c>
      <c r="N285" t="str" cm="1">
        <f t="array" ref="N285">_xlfn.SWITCH(I285,
"Rob","Robusta",
"Exc","Excelsa",
"Ara","Arabica",
"Lib","Librica")</f>
        <v>Robusta</v>
      </c>
      <c r="O285" t="str" cm="1">
        <f t="array" ref="O285">_xlfn.SWITCH(J285,
"L","Light",
"M","Medium",
"D","Dark")</f>
        <v>Dark</v>
      </c>
      <c r="P285" t="str">
        <f>_xlfn.XLOOKUP(Orders[[#This Row],[Customer ID]],customers!$A$2:$A$1001,customers!$I$2:$I$1001,,0)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8">
        <f>INDEX(products!$A$1:$G$49,MATCH(orders!$D286,products!$A$1:$A$49,0),MATCH(orders!L$1,products!$A$1:$G$1,0))</f>
        <v>31.624999999999996</v>
      </c>
      <c r="M286" s="8">
        <f t="shared" si="4"/>
        <v>94.874999999999986</v>
      </c>
      <c r="N286" t="str" cm="1">
        <f t="array" ref="N286">_xlfn.SWITCH(I286,
"Rob","Robusta",
"Exc","Excelsa",
"Ara","Arabica",
"Lib","Librica")</f>
        <v>Excelsa</v>
      </c>
      <c r="O286" t="str" cm="1">
        <f t="array" ref="O286">_xlfn.SWITCH(J286,
"L","Light",
"M","Medium",
"D","Dark")</f>
        <v>Medium</v>
      </c>
      <c r="P286" t="str">
        <f>_xlfn.XLOOKUP(Orders[[#This Row],[Customer ID]],customers!$A$2:$A$1001,customers!$I$2:$I$1001,,0)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8">
        <f>INDEX(products!$A$1:$G$49,MATCH(orders!$D287,products!$A$1:$A$49,0),MATCH(orders!L$1,products!$A$1:$G$1,0))</f>
        <v>36.454999999999998</v>
      </c>
      <c r="M287" s="8">
        <f t="shared" si="4"/>
        <v>36.454999999999998</v>
      </c>
      <c r="N287" t="str" cm="1">
        <f t="array" ref="N287">_xlfn.SWITCH(I287,
"Rob","Robusta",
"Exc","Excelsa",
"Ara","Arabica",
"Lib","Librica")</f>
        <v>Librica</v>
      </c>
      <c r="O287" t="str" cm="1">
        <f t="array" ref="O287">_xlfn.SWITCH(J287,
"L","Light",
"M","Medium",
"D","Dark")</f>
        <v>Light</v>
      </c>
      <c r="P287" t="str">
        <f>_xlfn.XLOOKUP(Orders[[#This Row],[Customer ID]],customers!$A$2:$A$1001,customers!$I$2:$I$1001,,0)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8">
        <f>INDEX(products!$A$1:$G$49,MATCH(orders!$D288,products!$A$1:$A$49,0),MATCH(orders!L$1,products!$A$1:$G$1,0))</f>
        <v>3.375</v>
      </c>
      <c r="M288" s="8">
        <f t="shared" si="4"/>
        <v>13.5</v>
      </c>
      <c r="N288" t="str" cm="1">
        <f t="array" ref="N288">_xlfn.SWITCH(I288,
"Rob","Robusta",
"Exc","Excelsa",
"Ara","Arabica",
"Lib","Librica")</f>
        <v>Arabica</v>
      </c>
      <c r="O288" t="str" cm="1">
        <f t="array" ref="O288">_xlfn.SWITCH(J288,
"L","Light",
"M","Medium",
"D","Dark")</f>
        <v>Medium</v>
      </c>
      <c r="P288" t="str">
        <f>_xlfn.XLOOKUP(Orders[[#This Row],[Customer ID]],customers!$A$2:$A$1001,customers!$I$2:$I$1001,,0)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8">
        <f>INDEX(products!$A$1:$G$49,MATCH(orders!$D289,products!$A$1:$A$49,0),MATCH(orders!L$1,products!$A$1:$G$1,0))</f>
        <v>3.5849999999999995</v>
      </c>
      <c r="M289" s="8">
        <f t="shared" si="4"/>
        <v>14.339999999999998</v>
      </c>
      <c r="N289" t="str" cm="1">
        <f t="array" ref="N289">_xlfn.SWITCH(I289,
"Rob","Robusta",
"Exc","Excelsa",
"Ara","Arabica",
"Lib","Librica")</f>
        <v>Robusta</v>
      </c>
      <c r="O289" t="str" cm="1">
        <f t="array" ref="O289">_xlfn.SWITCH(J289,
"L","Light",
"M","Medium",
"D","Dark")</f>
        <v>Light</v>
      </c>
      <c r="P289" t="str">
        <f>_xlfn.XLOOKUP(Orders[[#This Row],[Customer ID]],customers!$A$2:$A$1001,customers!$I$2:$I$1001,,0)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8">
        <f>INDEX(products!$A$1:$G$49,MATCH(orders!$D290,products!$A$1:$A$49,0),MATCH(orders!L$1,products!$A$1:$G$1,0))</f>
        <v>8.25</v>
      </c>
      <c r="M290" s="8">
        <f t="shared" si="4"/>
        <v>8.25</v>
      </c>
      <c r="N290" t="str" cm="1">
        <f t="array" ref="N290">_xlfn.SWITCH(I290,
"Rob","Robusta",
"Exc","Excelsa",
"Ara","Arabica",
"Lib","Librica")</f>
        <v>Excelsa</v>
      </c>
      <c r="O290" t="str" cm="1">
        <f t="array" ref="O290">_xlfn.SWITCH(J290,
"L","Light",
"M","Medium",
"D","Dark")</f>
        <v>Medium</v>
      </c>
      <c r="P290" t="str">
        <f>_xlfn.XLOOKUP(Orders[[#This Row],[Customer ID]],customers!$A$2:$A$1001,customers!$I$2:$I$1001,,0)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8">
        <f>INDEX(products!$A$1:$G$49,MATCH(orders!$D291,products!$A$1:$A$49,0),MATCH(orders!L$1,products!$A$1:$G$1,0))</f>
        <v>2.6849999999999996</v>
      </c>
      <c r="M291" s="8">
        <f t="shared" si="4"/>
        <v>13.424999999999997</v>
      </c>
      <c r="N291" t="str" cm="1">
        <f t="array" ref="N291">_xlfn.SWITCH(I291,
"Rob","Robusta",
"Exc","Excelsa",
"Ara","Arabica",
"Lib","Librica")</f>
        <v>Robusta</v>
      </c>
      <c r="O291" t="str" cm="1">
        <f t="array" ref="O291">_xlfn.SWITCH(J291,
"L","Light",
"M","Medium",
"D","Dark")</f>
        <v>Dark</v>
      </c>
      <c r="P291" t="str">
        <f>_xlfn.XLOOKUP(Orders[[#This Row],[Customer ID]],customers!$A$2:$A$1001,customers!$I$2:$I$1001,,0)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8">
        <f>INDEX(products!$A$1:$G$49,MATCH(orders!$D292,products!$A$1:$A$49,0),MATCH(orders!L$1,products!$A$1:$G$1,0))</f>
        <v>9.9499999999999993</v>
      </c>
      <c r="M292" s="8">
        <f t="shared" si="4"/>
        <v>49.75</v>
      </c>
      <c r="N292" t="str" cm="1">
        <f t="array" ref="N292">_xlfn.SWITCH(I292,
"Rob","Robusta",
"Exc","Excelsa",
"Ara","Arabica",
"Lib","Librica")</f>
        <v>Arabica</v>
      </c>
      <c r="O292" t="str" cm="1">
        <f t="array" ref="O292">_xlfn.SWITCH(J292,
"L","Light",
"M","Medium",
"D","Dark")</f>
        <v>Dark</v>
      </c>
      <c r="P292" t="str">
        <f>_xlfn.XLOOKUP(Orders[[#This Row],[Customer ID]],customers!$A$2:$A$1001,customers!$I$2:$I$1001,,0)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8">
        <f>INDEX(products!$A$1:$G$49,MATCH(orders!$D293,products!$A$1:$A$49,0),MATCH(orders!L$1,products!$A$1:$G$1,0))</f>
        <v>8.25</v>
      </c>
      <c r="M293" s="8">
        <f t="shared" si="4"/>
        <v>16.5</v>
      </c>
      <c r="N293" t="str" cm="1">
        <f t="array" ref="N293">_xlfn.SWITCH(I293,
"Rob","Robusta",
"Exc","Excelsa",
"Ara","Arabica",
"Lib","Librica")</f>
        <v>Excelsa</v>
      </c>
      <c r="O293" t="str" cm="1">
        <f t="array" ref="O293">_xlfn.SWITCH(J293,
"L","Light",
"M","Medium",
"D","Dark")</f>
        <v>Medium</v>
      </c>
      <c r="P293" t="str">
        <f>_xlfn.XLOOKUP(Orders[[#This Row],[Customer ID]],customers!$A$2:$A$1001,customers!$I$2:$I$1001,,0)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8">
        <f>INDEX(products!$A$1:$G$49,MATCH(orders!$D294,products!$A$1:$A$49,0),MATCH(orders!L$1,products!$A$1:$G$1,0))</f>
        <v>5.97</v>
      </c>
      <c r="M294" s="8">
        <f t="shared" si="4"/>
        <v>17.91</v>
      </c>
      <c r="N294" t="str" cm="1">
        <f t="array" ref="N294">_xlfn.SWITCH(I294,
"Rob","Robusta",
"Exc","Excelsa",
"Ara","Arabica",
"Lib","Librica")</f>
        <v>Arabica</v>
      </c>
      <c r="O294" t="str" cm="1">
        <f t="array" ref="O294">_xlfn.SWITCH(J294,
"L","Light",
"M","Medium",
"D","Dark")</f>
        <v>Dark</v>
      </c>
      <c r="P294" t="str">
        <f>_xlfn.XLOOKUP(Orders[[#This Row],[Customer ID]],customers!$A$2:$A$1001,customers!$I$2:$I$1001,,0)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8">
        <f>INDEX(products!$A$1:$G$49,MATCH(orders!$D295,products!$A$1:$A$49,0),MATCH(orders!L$1,products!$A$1:$G$1,0))</f>
        <v>5.97</v>
      </c>
      <c r="M295" s="8">
        <f t="shared" si="4"/>
        <v>29.849999999999998</v>
      </c>
      <c r="N295" t="str" cm="1">
        <f t="array" ref="N295">_xlfn.SWITCH(I295,
"Rob","Robusta",
"Exc","Excelsa",
"Ara","Arabica",
"Lib","Librica")</f>
        <v>Arabica</v>
      </c>
      <c r="O295" t="str" cm="1">
        <f t="array" ref="O295">_xlfn.SWITCH(J295,
"L","Light",
"M","Medium",
"D","Dark")</f>
        <v>Dark</v>
      </c>
      <c r="P295" t="str">
        <f>_xlfn.XLOOKUP(Orders[[#This Row],[Customer ID]],customers!$A$2:$A$1001,customers!$I$2:$I$1001,,0)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8">
        <f>INDEX(products!$A$1:$G$49,MATCH(orders!$D296,products!$A$1:$A$49,0),MATCH(orders!L$1,products!$A$1:$G$1,0))</f>
        <v>14.85</v>
      </c>
      <c r="M296" s="8">
        <f t="shared" si="4"/>
        <v>44.55</v>
      </c>
      <c r="N296" t="str" cm="1">
        <f t="array" ref="N296">_xlfn.SWITCH(I296,
"Rob","Robusta",
"Exc","Excelsa",
"Ara","Arabica",
"Lib","Librica")</f>
        <v>Excelsa</v>
      </c>
      <c r="O296" t="str" cm="1">
        <f t="array" ref="O296">_xlfn.SWITCH(J296,
"L","Light",
"M","Medium",
"D","Dark")</f>
        <v>Light</v>
      </c>
      <c r="P296" t="str">
        <f>_xlfn.XLOOKUP(Orders[[#This Row],[Customer ID]],customers!$A$2:$A$1001,customers!$I$2:$I$1001,,0)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8">
        <f>INDEX(products!$A$1:$G$49,MATCH(orders!$D297,products!$A$1:$A$49,0),MATCH(orders!L$1,products!$A$1:$G$1,0))</f>
        <v>13.75</v>
      </c>
      <c r="M297" s="8">
        <f t="shared" si="4"/>
        <v>27.5</v>
      </c>
      <c r="N297" t="str" cm="1">
        <f t="array" ref="N297">_xlfn.SWITCH(I297,
"Rob","Robusta",
"Exc","Excelsa",
"Ara","Arabica",
"Lib","Librica")</f>
        <v>Excelsa</v>
      </c>
      <c r="O297" t="str" cm="1">
        <f t="array" ref="O297">_xlfn.SWITCH(J297,
"L","Light",
"M","Medium",
"D","Dark")</f>
        <v>Medium</v>
      </c>
      <c r="P297" t="str">
        <f>_xlfn.XLOOKUP(Orders[[#This Row],[Customer ID]],customers!$A$2:$A$1001,customers!$I$2:$I$1001,,0)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8">
        <f>INDEX(products!$A$1:$G$49,MATCH(orders!$D298,products!$A$1:$A$49,0),MATCH(orders!L$1,products!$A$1:$G$1,0))</f>
        <v>5.97</v>
      </c>
      <c r="M298" s="8">
        <f t="shared" si="4"/>
        <v>35.82</v>
      </c>
      <c r="N298" t="str" cm="1">
        <f t="array" ref="N298">_xlfn.SWITCH(I298,
"Rob","Robusta",
"Exc","Excelsa",
"Ara","Arabica",
"Lib","Librica")</f>
        <v>Robusta</v>
      </c>
      <c r="O298" t="str" cm="1">
        <f t="array" ref="O298">_xlfn.SWITCH(J298,
"L","Light",
"M","Medium",
"D","Dark")</f>
        <v>Medium</v>
      </c>
      <c r="P298" t="str">
        <f>_xlfn.XLOOKUP(Orders[[#This Row],[Customer ID]],customers!$A$2:$A$1001,customers!$I$2:$I$1001,,0)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8">
        <f>INDEX(products!$A$1:$G$49,MATCH(orders!$D299,products!$A$1:$A$49,0),MATCH(orders!L$1,products!$A$1:$G$1,0))</f>
        <v>5.3699999999999992</v>
      </c>
      <c r="M299" s="8">
        <f t="shared" si="4"/>
        <v>16.11</v>
      </c>
      <c r="N299" t="str" cm="1">
        <f t="array" ref="N299">_xlfn.SWITCH(I299,
"Rob","Robusta",
"Exc","Excelsa",
"Ara","Arabica",
"Lib","Librica")</f>
        <v>Robusta</v>
      </c>
      <c r="O299" t="str" cm="1">
        <f t="array" ref="O299">_xlfn.SWITCH(J299,
"L","Light",
"M","Medium",
"D","Dark")</f>
        <v>Dark</v>
      </c>
      <c r="P299" t="str">
        <f>_xlfn.XLOOKUP(Orders[[#This Row],[Customer ID]],customers!$A$2:$A$1001,customers!$I$2:$I$1001,,0)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8">
        <f>INDEX(products!$A$1:$G$49,MATCH(orders!$D300,products!$A$1:$A$49,0),MATCH(orders!L$1,products!$A$1:$G$1,0))</f>
        <v>4.4550000000000001</v>
      </c>
      <c r="M300" s="8">
        <f t="shared" si="4"/>
        <v>26.73</v>
      </c>
      <c r="N300" t="str" cm="1">
        <f t="array" ref="N300">_xlfn.SWITCH(I300,
"Rob","Robusta",
"Exc","Excelsa",
"Ara","Arabica",
"Lib","Librica")</f>
        <v>Excelsa</v>
      </c>
      <c r="O300" t="str" cm="1">
        <f t="array" ref="O300">_xlfn.SWITCH(J300,
"L","Light",
"M","Medium",
"D","Dark")</f>
        <v>Light</v>
      </c>
      <c r="P300" t="str">
        <f>_xlfn.XLOOKUP(Orders[[#This Row],[Customer ID]],customers!$A$2:$A$1001,customers!$I$2:$I$1001,,0)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8">
        <f>INDEX(products!$A$1:$G$49,MATCH(orders!$D301,products!$A$1:$A$49,0),MATCH(orders!L$1,products!$A$1:$G$1,0))</f>
        <v>34.154999999999994</v>
      </c>
      <c r="M301" s="8">
        <f t="shared" si="4"/>
        <v>204.92999999999995</v>
      </c>
      <c r="N301" t="str" cm="1">
        <f t="array" ref="N301">_xlfn.SWITCH(I301,
"Rob","Robusta",
"Exc","Excelsa",
"Ara","Arabica",
"Lib","Librica")</f>
        <v>Excelsa</v>
      </c>
      <c r="O301" t="str" cm="1">
        <f t="array" ref="O301">_xlfn.SWITCH(J301,
"L","Light",
"M","Medium",
"D","Dark")</f>
        <v>Light</v>
      </c>
      <c r="P301" t="str">
        <f>_xlfn.XLOOKUP(Orders[[#This Row],[Customer ID]],customers!$A$2:$A$1001,customers!$I$2:$I$1001,,0)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8">
        <f>INDEX(products!$A$1:$G$49,MATCH(orders!$D302,products!$A$1:$A$49,0),MATCH(orders!L$1,products!$A$1:$G$1,0))</f>
        <v>12.95</v>
      </c>
      <c r="M302" s="8">
        <f t="shared" si="4"/>
        <v>38.849999999999994</v>
      </c>
      <c r="N302" t="str" cm="1">
        <f t="array" ref="N302">_xlfn.SWITCH(I302,
"Rob","Robusta",
"Exc","Excelsa",
"Ara","Arabica",
"Lib","Librica")</f>
        <v>Arabica</v>
      </c>
      <c r="O302" t="str" cm="1">
        <f t="array" ref="O302">_xlfn.SWITCH(J302,
"L","Light",
"M","Medium",
"D","Dark")</f>
        <v>Light</v>
      </c>
      <c r="P302" t="str">
        <f>_xlfn.XLOOKUP(Orders[[#This Row],[Customer ID]],customers!$A$2:$A$1001,customers!$I$2:$I$1001,,0)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8">
        <f>INDEX(products!$A$1:$G$49,MATCH(orders!$D303,products!$A$1:$A$49,0),MATCH(orders!L$1,products!$A$1:$G$1,0))</f>
        <v>3.8849999999999998</v>
      </c>
      <c r="M303" s="8">
        <f t="shared" si="4"/>
        <v>15.54</v>
      </c>
      <c r="N303" t="str" cm="1">
        <f t="array" ref="N303">_xlfn.SWITCH(I303,
"Rob","Robusta",
"Exc","Excelsa",
"Ara","Arabica",
"Lib","Librica")</f>
        <v>Librica</v>
      </c>
      <c r="O303" t="str" cm="1">
        <f t="array" ref="O303">_xlfn.SWITCH(J303,
"L","Light",
"M","Medium",
"D","Dark")</f>
        <v>Dark</v>
      </c>
      <c r="P303" t="str">
        <f>_xlfn.XLOOKUP(Orders[[#This Row],[Customer ID]],customers!$A$2:$A$1001,customers!$I$2:$I$1001,,0)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8">
        <f>INDEX(products!$A$1:$G$49,MATCH(orders!$D304,products!$A$1:$A$49,0),MATCH(orders!L$1,products!$A$1:$G$1,0))</f>
        <v>6.75</v>
      </c>
      <c r="M304" s="8">
        <f t="shared" si="4"/>
        <v>6.75</v>
      </c>
      <c r="N304" t="str" cm="1">
        <f t="array" ref="N304">_xlfn.SWITCH(I304,
"Rob","Robusta",
"Exc","Excelsa",
"Ara","Arabica",
"Lib","Librica")</f>
        <v>Arabica</v>
      </c>
      <c r="O304" t="str" cm="1">
        <f t="array" ref="O304">_xlfn.SWITCH(J304,
"L","Light",
"M","Medium",
"D","Dark")</f>
        <v>Medium</v>
      </c>
      <c r="P304" t="str">
        <f>_xlfn.XLOOKUP(Orders[[#This Row],[Customer ID]],customers!$A$2:$A$1001,customers!$I$2:$I$1001,,0)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8">
        <f>INDEX(products!$A$1:$G$49,MATCH(orders!$D305,products!$A$1:$A$49,0),MATCH(orders!L$1,products!$A$1:$G$1,0))</f>
        <v>27.945</v>
      </c>
      <c r="M305" s="8">
        <f t="shared" si="4"/>
        <v>111.78</v>
      </c>
      <c r="N305" t="str" cm="1">
        <f t="array" ref="N305">_xlfn.SWITCH(I305,
"Rob","Robusta",
"Exc","Excelsa",
"Ara","Arabica",
"Lib","Librica")</f>
        <v>Excelsa</v>
      </c>
      <c r="O305" t="str" cm="1">
        <f t="array" ref="O305">_xlfn.SWITCH(J305,
"L","Light",
"M","Medium",
"D","Dark")</f>
        <v>Dark</v>
      </c>
      <c r="P305" t="str">
        <f>_xlfn.XLOOKUP(Orders[[#This Row],[Customer ID]],customers!$A$2:$A$1001,customers!$I$2:$I$1001,,0)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8">
        <f>INDEX(products!$A$1:$G$49,MATCH(orders!$D306,products!$A$1:$A$49,0),MATCH(orders!L$1,products!$A$1:$G$1,0))</f>
        <v>3.8849999999999998</v>
      </c>
      <c r="M306" s="8">
        <f t="shared" si="4"/>
        <v>3.8849999999999998</v>
      </c>
      <c r="N306" t="str" cm="1">
        <f t="array" ref="N306">_xlfn.SWITCH(I306,
"Rob","Robusta",
"Exc","Excelsa",
"Ara","Arabica",
"Lib","Librica")</f>
        <v>Arabica</v>
      </c>
      <c r="O306" t="str" cm="1">
        <f t="array" ref="O306">_xlfn.SWITCH(J306,
"L","Light",
"M","Medium",
"D","Dark")</f>
        <v>Light</v>
      </c>
      <c r="P306" t="str">
        <f>_xlfn.XLOOKUP(Orders[[#This Row],[Customer ID]],customers!$A$2:$A$1001,customers!$I$2:$I$1001,,0)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8">
        <f>INDEX(products!$A$1:$G$49,MATCH(orders!$D307,products!$A$1:$A$49,0),MATCH(orders!L$1,products!$A$1:$G$1,0))</f>
        <v>4.3650000000000002</v>
      </c>
      <c r="M307" s="8">
        <f t="shared" si="4"/>
        <v>21.825000000000003</v>
      </c>
      <c r="N307" t="str" cm="1">
        <f t="array" ref="N307">_xlfn.SWITCH(I307,
"Rob","Robusta",
"Exc","Excelsa",
"Ara","Arabica",
"Lib","Librica")</f>
        <v>Librica</v>
      </c>
      <c r="O307" t="str" cm="1">
        <f t="array" ref="O307">_xlfn.SWITCH(J307,
"L","Light",
"M","Medium",
"D","Dark")</f>
        <v>Medium</v>
      </c>
      <c r="P307" t="str">
        <f>_xlfn.XLOOKUP(Orders[[#This Row],[Customer ID]],customers!$A$2:$A$1001,customers!$I$2:$I$1001,,0)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8">
        <f>INDEX(products!$A$1:$G$49,MATCH(orders!$D308,products!$A$1:$A$49,0),MATCH(orders!L$1,products!$A$1:$G$1,0))</f>
        <v>2.9849999999999999</v>
      </c>
      <c r="M308" s="8">
        <f t="shared" si="4"/>
        <v>14.924999999999999</v>
      </c>
      <c r="N308" t="str" cm="1">
        <f t="array" ref="N308">_xlfn.SWITCH(I308,
"Rob","Robusta",
"Exc","Excelsa",
"Ara","Arabica",
"Lib","Librica")</f>
        <v>Robusta</v>
      </c>
      <c r="O308" t="str" cm="1">
        <f t="array" ref="O308">_xlfn.SWITCH(J308,
"L","Light",
"M","Medium",
"D","Dark")</f>
        <v>Medium</v>
      </c>
      <c r="P308" t="str">
        <f>_xlfn.XLOOKUP(Orders[[#This Row],[Customer ID]],customers!$A$2:$A$1001,customers!$I$2:$I$1001,,0)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8">
        <f>INDEX(products!$A$1:$G$49,MATCH(orders!$D309,products!$A$1:$A$49,0),MATCH(orders!L$1,products!$A$1:$G$1,0))</f>
        <v>11.25</v>
      </c>
      <c r="M309" s="8">
        <f t="shared" si="4"/>
        <v>33.75</v>
      </c>
      <c r="N309" t="str" cm="1">
        <f t="array" ref="N309">_xlfn.SWITCH(I309,
"Rob","Robusta",
"Exc","Excelsa",
"Ara","Arabica",
"Lib","Librica")</f>
        <v>Arabica</v>
      </c>
      <c r="O309" t="str" cm="1">
        <f t="array" ref="O309">_xlfn.SWITCH(J309,
"L","Light",
"M","Medium",
"D","Dark")</f>
        <v>Medium</v>
      </c>
      <c r="P309" t="str">
        <f>_xlfn.XLOOKUP(Orders[[#This Row],[Customer ID]],customers!$A$2:$A$1001,customers!$I$2:$I$1001,,0)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8">
        <f>INDEX(products!$A$1:$G$49,MATCH(orders!$D310,products!$A$1:$A$49,0),MATCH(orders!L$1,products!$A$1:$G$1,0))</f>
        <v>11.25</v>
      </c>
      <c r="M310" s="8">
        <f t="shared" si="4"/>
        <v>33.75</v>
      </c>
      <c r="N310" t="str" cm="1">
        <f t="array" ref="N310">_xlfn.SWITCH(I310,
"Rob","Robusta",
"Exc","Excelsa",
"Ara","Arabica",
"Lib","Librica")</f>
        <v>Arabica</v>
      </c>
      <c r="O310" t="str" cm="1">
        <f t="array" ref="O310">_xlfn.SWITCH(J310,
"L","Light",
"M","Medium",
"D","Dark")</f>
        <v>Medium</v>
      </c>
      <c r="P310" t="str">
        <f>_xlfn.XLOOKUP(Orders[[#This Row],[Customer ID]],customers!$A$2:$A$1001,customers!$I$2:$I$1001,,0)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8">
        <f>INDEX(products!$A$1:$G$49,MATCH(orders!$D311,products!$A$1:$A$49,0),MATCH(orders!L$1,products!$A$1:$G$1,0))</f>
        <v>4.3650000000000002</v>
      </c>
      <c r="M311" s="8">
        <f t="shared" si="4"/>
        <v>26.19</v>
      </c>
      <c r="N311" t="str" cm="1">
        <f t="array" ref="N311">_xlfn.SWITCH(I311,
"Rob","Robusta",
"Exc","Excelsa",
"Ara","Arabica",
"Lib","Librica")</f>
        <v>Librica</v>
      </c>
      <c r="O311" t="str" cm="1">
        <f t="array" ref="O311">_xlfn.SWITCH(J311,
"L","Light",
"M","Medium",
"D","Dark")</f>
        <v>Medium</v>
      </c>
      <c r="P311" t="str">
        <f>_xlfn.XLOOKUP(Orders[[#This Row],[Customer ID]],customers!$A$2:$A$1001,customers!$I$2:$I$1001,,0)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8">
        <f>INDEX(products!$A$1:$G$49,MATCH(orders!$D312,products!$A$1:$A$49,0),MATCH(orders!L$1,products!$A$1:$G$1,0))</f>
        <v>14.85</v>
      </c>
      <c r="M312" s="8">
        <f t="shared" si="4"/>
        <v>14.85</v>
      </c>
      <c r="N312" t="str" cm="1">
        <f t="array" ref="N312">_xlfn.SWITCH(I312,
"Rob","Robusta",
"Exc","Excelsa",
"Ara","Arabica",
"Lib","Librica")</f>
        <v>Excelsa</v>
      </c>
      <c r="O312" t="str" cm="1">
        <f t="array" ref="O312">_xlfn.SWITCH(J312,
"L","Light",
"M","Medium",
"D","Dark")</f>
        <v>Light</v>
      </c>
      <c r="P312" t="str">
        <f>_xlfn.XLOOKUP(Orders[[#This Row],[Customer ID]],customers!$A$2:$A$1001,customers!$I$2:$I$1001,,0)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8">
        <f>INDEX(products!$A$1:$G$49,MATCH(orders!$D313,products!$A$1:$A$49,0),MATCH(orders!L$1,products!$A$1:$G$1,0))</f>
        <v>31.624999999999996</v>
      </c>
      <c r="M313" s="8">
        <f t="shared" si="4"/>
        <v>189.74999999999997</v>
      </c>
      <c r="N313" t="str" cm="1">
        <f t="array" ref="N313">_xlfn.SWITCH(I313,
"Rob","Robusta",
"Exc","Excelsa",
"Ara","Arabica",
"Lib","Librica")</f>
        <v>Excelsa</v>
      </c>
      <c r="O313" t="str" cm="1">
        <f t="array" ref="O313">_xlfn.SWITCH(J313,
"L","Light",
"M","Medium",
"D","Dark")</f>
        <v>Medium</v>
      </c>
      <c r="P313" t="str">
        <f>_xlfn.XLOOKUP(Orders[[#This Row],[Customer ID]],customers!$A$2:$A$1001,customers!$I$2:$I$1001,,0)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8">
        <f>INDEX(products!$A$1:$G$49,MATCH(orders!$D314,products!$A$1:$A$49,0),MATCH(orders!L$1,products!$A$1:$G$1,0))</f>
        <v>5.97</v>
      </c>
      <c r="M314" s="8">
        <f t="shared" si="4"/>
        <v>5.97</v>
      </c>
      <c r="N314" t="str" cm="1">
        <f t="array" ref="N314">_xlfn.SWITCH(I314,
"Rob","Robusta",
"Exc","Excelsa",
"Ara","Arabica",
"Lib","Librica")</f>
        <v>Robusta</v>
      </c>
      <c r="O314" t="str" cm="1">
        <f t="array" ref="O314">_xlfn.SWITCH(J314,
"L","Light",
"M","Medium",
"D","Dark")</f>
        <v>Medium</v>
      </c>
      <c r="P314" t="str">
        <f>_xlfn.XLOOKUP(Orders[[#This Row],[Customer ID]],customers!$A$2:$A$1001,customers!$I$2:$I$1001,,0)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8">
        <f>INDEX(products!$A$1:$G$49,MATCH(orders!$D315,products!$A$1:$A$49,0),MATCH(orders!L$1,products!$A$1:$G$1,0))</f>
        <v>9.9499999999999993</v>
      </c>
      <c r="M315" s="8">
        <f t="shared" si="4"/>
        <v>29.849999999999998</v>
      </c>
      <c r="N315" t="str" cm="1">
        <f t="array" ref="N315">_xlfn.SWITCH(I315,
"Rob","Robusta",
"Exc","Excelsa",
"Ara","Arabica",
"Lib","Librica")</f>
        <v>Robusta</v>
      </c>
      <c r="O315" t="str" cm="1">
        <f t="array" ref="O315">_xlfn.SWITCH(J315,
"L","Light",
"M","Medium",
"D","Dark")</f>
        <v>Medium</v>
      </c>
      <c r="P315" t="str">
        <f>_xlfn.XLOOKUP(Orders[[#This Row],[Customer ID]],customers!$A$2:$A$1001,customers!$I$2:$I$1001,,0)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8">
        <f>INDEX(products!$A$1:$G$49,MATCH(orders!$D316,products!$A$1:$A$49,0),MATCH(orders!L$1,products!$A$1:$G$1,0))</f>
        <v>8.9499999999999993</v>
      </c>
      <c r="M316" s="8">
        <f t="shared" si="4"/>
        <v>44.75</v>
      </c>
      <c r="N316" t="str" cm="1">
        <f t="array" ref="N316">_xlfn.SWITCH(I316,
"Rob","Robusta",
"Exc","Excelsa",
"Ara","Arabica",
"Lib","Librica")</f>
        <v>Robusta</v>
      </c>
      <c r="O316" t="str" cm="1">
        <f t="array" ref="O316">_xlfn.SWITCH(J316,
"L","Light",
"M","Medium",
"D","Dark")</f>
        <v>Dark</v>
      </c>
      <c r="P316" t="str">
        <f>_xlfn.XLOOKUP(Orders[[#This Row],[Customer ID]],customers!$A$2:$A$1001,customers!$I$2:$I$1001,,0)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8">
        <f>INDEX(products!$A$1:$G$49,MATCH(orders!$D317,products!$A$1:$A$49,0),MATCH(orders!L$1,products!$A$1:$G$1,0))</f>
        <v>34.154999999999994</v>
      </c>
      <c r="M317" s="8">
        <f t="shared" si="4"/>
        <v>34.154999999999994</v>
      </c>
      <c r="N317" t="str" cm="1">
        <f t="array" ref="N317">_xlfn.SWITCH(I317,
"Rob","Robusta",
"Exc","Excelsa",
"Ara","Arabica",
"Lib","Librica")</f>
        <v>Excelsa</v>
      </c>
      <c r="O317" t="str" cm="1">
        <f t="array" ref="O317">_xlfn.SWITCH(J317,
"L","Light",
"M","Medium",
"D","Dark")</f>
        <v>Light</v>
      </c>
      <c r="P317" t="str">
        <f>_xlfn.XLOOKUP(Orders[[#This Row],[Customer ID]],customers!$A$2:$A$1001,customers!$I$2:$I$1001,,0)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8">
        <f>INDEX(products!$A$1:$G$49,MATCH(orders!$D318,products!$A$1:$A$49,0),MATCH(orders!L$1,products!$A$1:$G$1,0))</f>
        <v>34.154999999999994</v>
      </c>
      <c r="M318" s="8">
        <f t="shared" si="4"/>
        <v>204.92999999999995</v>
      </c>
      <c r="N318" t="str" cm="1">
        <f t="array" ref="N318">_xlfn.SWITCH(I318,
"Rob","Robusta",
"Exc","Excelsa",
"Ara","Arabica",
"Lib","Librica")</f>
        <v>Excelsa</v>
      </c>
      <c r="O318" t="str" cm="1">
        <f t="array" ref="O318">_xlfn.SWITCH(J318,
"L","Light",
"M","Medium",
"D","Dark")</f>
        <v>Light</v>
      </c>
      <c r="P318" t="str">
        <f>_xlfn.XLOOKUP(Orders[[#This Row],[Customer ID]],customers!$A$2:$A$1001,customers!$I$2:$I$1001,,0)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8">
        <f>INDEX(products!$A$1:$G$49,MATCH(orders!$D319,products!$A$1:$A$49,0),MATCH(orders!L$1,products!$A$1:$G$1,0))</f>
        <v>7.29</v>
      </c>
      <c r="M319" s="8">
        <f t="shared" si="4"/>
        <v>21.87</v>
      </c>
      <c r="N319" t="str" cm="1">
        <f t="array" ref="N319">_xlfn.SWITCH(I319,
"Rob","Robusta",
"Exc","Excelsa",
"Ara","Arabica",
"Lib","Librica")</f>
        <v>Excelsa</v>
      </c>
      <c r="O319" t="str" cm="1">
        <f t="array" ref="O319">_xlfn.SWITCH(J319,
"L","Light",
"M","Medium",
"D","Dark")</f>
        <v>Dark</v>
      </c>
      <c r="P319" t="str">
        <f>_xlfn.XLOOKUP(Orders[[#This Row],[Customer ID]],customers!$A$2:$A$1001,customers!$I$2:$I$1001,,0)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8">
        <f>INDEX(products!$A$1:$G$49,MATCH(orders!$D320,products!$A$1:$A$49,0),MATCH(orders!L$1,products!$A$1:$G$1,0))</f>
        <v>25.874999999999996</v>
      </c>
      <c r="M320" s="8">
        <f t="shared" si="4"/>
        <v>51.749999999999993</v>
      </c>
      <c r="N320" t="str" cm="1">
        <f t="array" ref="N320">_xlfn.SWITCH(I320,
"Rob","Robusta",
"Exc","Excelsa",
"Ara","Arabica",
"Lib","Librica")</f>
        <v>Arabica</v>
      </c>
      <c r="O320" t="str" cm="1">
        <f t="array" ref="O320">_xlfn.SWITCH(J320,
"L","Light",
"M","Medium",
"D","Dark")</f>
        <v>Medium</v>
      </c>
      <c r="P320" t="str">
        <f>_xlfn.XLOOKUP(Orders[[#This Row],[Customer ID]],customers!$A$2:$A$1001,customers!$I$2:$I$1001,,0)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8">
        <f>INDEX(products!$A$1:$G$49,MATCH(orders!$D321,products!$A$1:$A$49,0),MATCH(orders!L$1,products!$A$1:$G$1,0))</f>
        <v>4.125</v>
      </c>
      <c r="M321" s="8">
        <f t="shared" si="4"/>
        <v>8.25</v>
      </c>
      <c r="N321" t="str" cm="1">
        <f t="array" ref="N321">_xlfn.SWITCH(I321,
"Rob","Robusta",
"Exc","Excelsa",
"Ara","Arabica",
"Lib","Librica")</f>
        <v>Excelsa</v>
      </c>
      <c r="O321" t="str" cm="1">
        <f t="array" ref="O321">_xlfn.SWITCH(J321,
"L","Light",
"M","Medium",
"D","Dark")</f>
        <v>Medium</v>
      </c>
      <c r="P321" t="str">
        <f>_xlfn.XLOOKUP(Orders[[#This Row],[Customer ID]],customers!$A$2:$A$1001,customers!$I$2:$I$1001,,0)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8">
        <f>INDEX(products!$A$1:$G$49,MATCH(orders!$D322,products!$A$1:$A$49,0),MATCH(orders!L$1,products!$A$1:$G$1,0))</f>
        <v>3.8849999999999998</v>
      </c>
      <c r="M322" s="8">
        <f t="shared" si="4"/>
        <v>19.424999999999997</v>
      </c>
      <c r="N322" t="str" cm="1">
        <f t="array" ref="N322">_xlfn.SWITCH(I322,
"Rob","Robusta",
"Exc","Excelsa",
"Ara","Arabica",
"Lib","Librica")</f>
        <v>Arabica</v>
      </c>
      <c r="O322" t="str" cm="1">
        <f t="array" ref="O322">_xlfn.SWITCH(J322,
"L","Light",
"M","Medium",
"D","Dark")</f>
        <v>Light</v>
      </c>
      <c r="P322" t="str">
        <f>_xlfn.XLOOKUP(Orders[[#This Row],[Customer ID]],customers!$A$2:$A$1001,customers!$I$2:$I$1001,,0)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8">
        <f>INDEX(products!$A$1:$G$49,MATCH(orders!$D323,products!$A$1:$A$49,0),MATCH(orders!L$1,products!$A$1:$G$1,0))</f>
        <v>3.375</v>
      </c>
      <c r="M323" s="8">
        <f t="shared" ref="M323:M386" si="5">E323*L323</f>
        <v>20.25</v>
      </c>
      <c r="N323" t="str" cm="1">
        <f t="array" ref="N323">_xlfn.SWITCH(I323,
"Rob","Robusta",
"Exc","Excelsa",
"Ara","Arabica",
"Lib","Librica")</f>
        <v>Arabica</v>
      </c>
      <c r="O323" t="str" cm="1">
        <f t="array" ref="O323">_xlfn.SWITCH(J323,
"L","Light",
"M","Medium",
"D","Dark")</f>
        <v>Medium</v>
      </c>
      <c r="P323" t="str">
        <f>_xlfn.XLOOKUP(Orders[[#This Row],[Customer ID]],customers!$A$2:$A$1001,customers!$I$2:$I$1001,,0)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8">
        <f>INDEX(products!$A$1:$G$49,MATCH(orders!$D324,products!$A$1:$A$49,0),MATCH(orders!L$1,products!$A$1:$G$1,0))</f>
        <v>7.77</v>
      </c>
      <c r="M324" s="8">
        <f t="shared" si="5"/>
        <v>23.31</v>
      </c>
      <c r="N324" t="str" cm="1">
        <f t="array" ref="N324">_xlfn.SWITCH(I324,
"Rob","Robusta",
"Exc","Excelsa",
"Ara","Arabica",
"Lib","Librica")</f>
        <v>Librica</v>
      </c>
      <c r="O324" t="str" cm="1">
        <f t="array" ref="O324">_xlfn.SWITCH(J324,
"L","Light",
"M","Medium",
"D","Dark")</f>
        <v>Dark</v>
      </c>
      <c r="P324" t="str">
        <f>_xlfn.XLOOKUP(Orders[[#This Row],[Customer ID]],customers!$A$2:$A$1001,customers!$I$2:$I$1001,,0)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8">
        <f>INDEX(products!$A$1:$G$49,MATCH(orders!$D325,products!$A$1:$A$49,0),MATCH(orders!L$1,products!$A$1:$G$1,0))</f>
        <v>3.645</v>
      </c>
      <c r="M325" s="8">
        <f t="shared" si="5"/>
        <v>18.225000000000001</v>
      </c>
      <c r="N325" t="str" cm="1">
        <f t="array" ref="N325">_xlfn.SWITCH(I325,
"Rob","Robusta",
"Exc","Excelsa",
"Ara","Arabica",
"Lib","Librica")</f>
        <v>Excelsa</v>
      </c>
      <c r="O325" t="str" cm="1">
        <f t="array" ref="O325">_xlfn.SWITCH(J325,
"L","Light",
"M","Medium",
"D","Dark")</f>
        <v>Dark</v>
      </c>
      <c r="P325" t="str">
        <f>_xlfn.XLOOKUP(Orders[[#This Row],[Customer ID]],customers!$A$2:$A$1001,customers!$I$2:$I$1001,,0)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8">
        <f>INDEX(products!$A$1:$G$49,MATCH(orders!$D326,products!$A$1:$A$49,0),MATCH(orders!L$1,products!$A$1:$G$1,0))</f>
        <v>13.75</v>
      </c>
      <c r="M326" s="8">
        <f t="shared" si="5"/>
        <v>13.75</v>
      </c>
      <c r="N326" t="str" cm="1">
        <f t="array" ref="N326">_xlfn.SWITCH(I326,
"Rob","Robusta",
"Exc","Excelsa",
"Ara","Arabica",
"Lib","Librica")</f>
        <v>Excelsa</v>
      </c>
      <c r="O326" t="str" cm="1">
        <f t="array" ref="O326">_xlfn.SWITCH(J326,
"L","Light",
"M","Medium",
"D","Dark")</f>
        <v>Medium</v>
      </c>
      <c r="P326" t="str">
        <f>_xlfn.XLOOKUP(Orders[[#This Row],[Customer ID]],customers!$A$2:$A$1001,customers!$I$2:$I$1001,,0)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8">
        <f>INDEX(products!$A$1:$G$49,MATCH(orders!$D327,products!$A$1:$A$49,0),MATCH(orders!L$1,products!$A$1:$G$1,0))</f>
        <v>29.784999999999997</v>
      </c>
      <c r="M327" s="8">
        <f t="shared" si="5"/>
        <v>29.784999999999997</v>
      </c>
      <c r="N327" t="str" cm="1">
        <f t="array" ref="N327">_xlfn.SWITCH(I327,
"Rob","Robusta",
"Exc","Excelsa",
"Ara","Arabica",
"Lib","Librica")</f>
        <v>Arabica</v>
      </c>
      <c r="O327" t="str" cm="1">
        <f t="array" ref="O327">_xlfn.SWITCH(J327,
"L","Light",
"M","Medium",
"D","Dark")</f>
        <v>Light</v>
      </c>
      <c r="P327" t="str">
        <f>_xlfn.XLOOKUP(Orders[[#This Row],[Customer ID]],customers!$A$2:$A$1001,customers!$I$2:$I$1001,,0)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8">
        <f>INDEX(products!$A$1:$G$49,MATCH(orders!$D328,products!$A$1:$A$49,0),MATCH(orders!L$1,products!$A$1:$G$1,0))</f>
        <v>8.9499999999999993</v>
      </c>
      <c r="M328" s="8">
        <f t="shared" si="5"/>
        <v>44.75</v>
      </c>
      <c r="N328" t="str" cm="1">
        <f t="array" ref="N328">_xlfn.SWITCH(I328,
"Rob","Robusta",
"Exc","Excelsa",
"Ara","Arabica",
"Lib","Librica")</f>
        <v>Robusta</v>
      </c>
      <c r="O328" t="str" cm="1">
        <f t="array" ref="O328">_xlfn.SWITCH(J328,
"L","Light",
"M","Medium",
"D","Dark")</f>
        <v>Dark</v>
      </c>
      <c r="P328" t="str">
        <f>_xlfn.XLOOKUP(Orders[[#This Row],[Customer ID]],customers!$A$2:$A$1001,customers!$I$2:$I$1001,,0)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8">
        <f>INDEX(products!$A$1:$G$49,MATCH(orders!$D329,products!$A$1:$A$49,0),MATCH(orders!L$1,products!$A$1:$G$1,0))</f>
        <v>8.9499999999999993</v>
      </c>
      <c r="M329" s="8">
        <f t="shared" si="5"/>
        <v>44.75</v>
      </c>
      <c r="N329" t="str" cm="1">
        <f t="array" ref="N329">_xlfn.SWITCH(I329,
"Rob","Robusta",
"Exc","Excelsa",
"Ara","Arabica",
"Lib","Librica")</f>
        <v>Robusta</v>
      </c>
      <c r="O329" t="str" cm="1">
        <f t="array" ref="O329">_xlfn.SWITCH(J329,
"L","Light",
"M","Medium",
"D","Dark")</f>
        <v>Dark</v>
      </c>
      <c r="P329" t="str">
        <f>_xlfn.XLOOKUP(Orders[[#This Row],[Customer ID]],customers!$A$2:$A$1001,customers!$I$2:$I$1001,,0)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8">
        <f>INDEX(products!$A$1:$G$49,MATCH(orders!$D330,products!$A$1:$A$49,0),MATCH(orders!L$1,products!$A$1:$G$1,0))</f>
        <v>9.51</v>
      </c>
      <c r="M330" s="8">
        <f t="shared" si="5"/>
        <v>38.04</v>
      </c>
      <c r="N330" t="str" cm="1">
        <f t="array" ref="N330">_xlfn.SWITCH(I330,
"Rob","Robusta",
"Exc","Excelsa",
"Ara","Arabica",
"Lib","Librica")</f>
        <v>Librica</v>
      </c>
      <c r="O330" t="str" cm="1">
        <f t="array" ref="O330">_xlfn.SWITCH(J330,
"L","Light",
"M","Medium",
"D","Dark")</f>
        <v>Light</v>
      </c>
      <c r="P330" t="str">
        <f>_xlfn.XLOOKUP(Orders[[#This Row],[Customer ID]],customers!$A$2:$A$1001,customers!$I$2:$I$1001,,0)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8">
        <f>INDEX(products!$A$1:$G$49,MATCH(orders!$D331,products!$A$1:$A$49,0),MATCH(orders!L$1,products!$A$1:$G$1,0))</f>
        <v>5.3699999999999992</v>
      </c>
      <c r="M331" s="8">
        <f t="shared" si="5"/>
        <v>21.479999999999997</v>
      </c>
      <c r="N331" t="str" cm="1">
        <f t="array" ref="N331">_xlfn.SWITCH(I331,
"Rob","Robusta",
"Exc","Excelsa",
"Ara","Arabica",
"Lib","Librica")</f>
        <v>Robusta</v>
      </c>
      <c r="O331" t="str" cm="1">
        <f t="array" ref="O331">_xlfn.SWITCH(J331,
"L","Light",
"M","Medium",
"D","Dark")</f>
        <v>Dark</v>
      </c>
      <c r="P331" t="str">
        <f>_xlfn.XLOOKUP(Orders[[#This Row],[Customer ID]],customers!$A$2:$A$1001,customers!$I$2:$I$1001,,0)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8">
        <f>INDEX(products!$A$1:$G$49,MATCH(orders!$D332,products!$A$1:$A$49,0),MATCH(orders!L$1,products!$A$1:$G$1,0))</f>
        <v>5.3699999999999992</v>
      </c>
      <c r="M332" s="8">
        <f t="shared" si="5"/>
        <v>16.11</v>
      </c>
      <c r="N332" t="str" cm="1">
        <f t="array" ref="N332">_xlfn.SWITCH(I332,
"Rob","Robusta",
"Exc","Excelsa",
"Ara","Arabica",
"Lib","Librica")</f>
        <v>Robusta</v>
      </c>
      <c r="O332" t="str" cm="1">
        <f t="array" ref="O332">_xlfn.SWITCH(J332,
"L","Light",
"M","Medium",
"D","Dark")</f>
        <v>Dark</v>
      </c>
      <c r="P332" t="str">
        <f>_xlfn.XLOOKUP(Orders[[#This Row],[Customer ID]],customers!$A$2:$A$1001,customers!$I$2:$I$1001,,0)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8">
        <f>INDEX(products!$A$1:$G$49,MATCH(orders!$D333,products!$A$1:$A$49,0),MATCH(orders!L$1,products!$A$1:$G$1,0))</f>
        <v>22.884999999999998</v>
      </c>
      <c r="M333" s="8">
        <f t="shared" si="5"/>
        <v>22.884999999999998</v>
      </c>
      <c r="N333" t="str" cm="1">
        <f t="array" ref="N333">_xlfn.SWITCH(I333,
"Rob","Robusta",
"Exc","Excelsa",
"Ara","Arabica",
"Lib","Librica")</f>
        <v>Robusta</v>
      </c>
      <c r="O333" t="str" cm="1">
        <f t="array" ref="O333">_xlfn.SWITCH(J333,
"L","Light",
"M","Medium",
"D","Dark")</f>
        <v>Medium</v>
      </c>
      <c r="P333" t="str">
        <f>_xlfn.XLOOKUP(Orders[[#This Row],[Customer ID]],customers!$A$2:$A$1001,customers!$I$2:$I$1001,,0)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8">
        <f>INDEX(products!$A$1:$G$49,MATCH(orders!$D334,products!$A$1:$A$49,0),MATCH(orders!L$1,products!$A$1:$G$1,0))</f>
        <v>5.97</v>
      </c>
      <c r="M334" s="8">
        <f t="shared" si="5"/>
        <v>17.91</v>
      </c>
      <c r="N334" t="str" cm="1">
        <f t="array" ref="N334">_xlfn.SWITCH(I334,
"Rob","Robusta",
"Exc","Excelsa",
"Ara","Arabica",
"Lib","Librica")</f>
        <v>Arabica</v>
      </c>
      <c r="O334" t="str" cm="1">
        <f t="array" ref="O334">_xlfn.SWITCH(J334,
"L","Light",
"M","Medium",
"D","Dark")</f>
        <v>Dark</v>
      </c>
      <c r="P334" t="str">
        <f>_xlfn.XLOOKUP(Orders[[#This Row],[Customer ID]],customers!$A$2:$A$1001,customers!$I$2:$I$1001,,0)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8">
        <f>INDEX(products!$A$1:$G$49,MATCH(orders!$D335,products!$A$1:$A$49,0),MATCH(orders!L$1,products!$A$1:$G$1,0))</f>
        <v>5.97</v>
      </c>
      <c r="M335" s="8">
        <f t="shared" si="5"/>
        <v>23.88</v>
      </c>
      <c r="N335" t="str" cm="1">
        <f t="array" ref="N335">_xlfn.SWITCH(I335,
"Rob","Robusta",
"Exc","Excelsa",
"Ara","Arabica",
"Lib","Librica")</f>
        <v>Robusta</v>
      </c>
      <c r="O335" t="str" cm="1">
        <f t="array" ref="O335">_xlfn.SWITCH(J335,
"L","Light",
"M","Medium",
"D","Dark")</f>
        <v>Medium</v>
      </c>
      <c r="P335" t="str">
        <f>_xlfn.XLOOKUP(Orders[[#This Row],[Customer ID]],customers!$A$2:$A$1001,customers!$I$2:$I$1001,,0)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8">
        <f>INDEX(products!$A$1:$G$49,MATCH(orders!$D336,products!$A$1:$A$49,0),MATCH(orders!L$1,products!$A$1:$G$1,0))</f>
        <v>11.95</v>
      </c>
      <c r="M336" s="8">
        <f t="shared" si="5"/>
        <v>59.75</v>
      </c>
      <c r="N336" t="str" cm="1">
        <f t="array" ref="N336">_xlfn.SWITCH(I336,
"Rob","Robusta",
"Exc","Excelsa",
"Ara","Arabica",
"Lib","Librica")</f>
        <v>Robusta</v>
      </c>
      <c r="O336" t="str" cm="1">
        <f t="array" ref="O336">_xlfn.SWITCH(J336,
"L","Light",
"M","Medium",
"D","Dark")</f>
        <v>Light</v>
      </c>
      <c r="P336" t="str">
        <f>_xlfn.XLOOKUP(Orders[[#This Row],[Customer ID]],customers!$A$2:$A$1001,customers!$I$2:$I$1001,,0)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8">
        <f>INDEX(products!$A$1:$G$49,MATCH(orders!$D337,products!$A$1:$A$49,0),MATCH(orders!L$1,products!$A$1:$G$1,0))</f>
        <v>4.7549999999999999</v>
      </c>
      <c r="M337" s="8">
        <f t="shared" si="5"/>
        <v>28.53</v>
      </c>
      <c r="N337" t="str" cm="1">
        <f t="array" ref="N337">_xlfn.SWITCH(I337,
"Rob","Robusta",
"Exc","Excelsa",
"Ara","Arabica",
"Lib","Librica")</f>
        <v>Librica</v>
      </c>
      <c r="O337" t="str" cm="1">
        <f t="array" ref="O337">_xlfn.SWITCH(J337,
"L","Light",
"M","Medium",
"D","Dark")</f>
        <v>Light</v>
      </c>
      <c r="P337" t="str">
        <f>_xlfn.XLOOKUP(Orders[[#This Row],[Customer ID]],customers!$A$2:$A$1001,customers!$I$2:$I$1001,,0)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8">
        <f>INDEX(products!$A$1:$G$49,MATCH(orders!$D338,products!$A$1:$A$49,0),MATCH(orders!L$1,products!$A$1:$G$1,0))</f>
        <v>11.25</v>
      </c>
      <c r="M338" s="8">
        <f t="shared" si="5"/>
        <v>45</v>
      </c>
      <c r="N338" t="str" cm="1">
        <f t="array" ref="N338">_xlfn.SWITCH(I338,
"Rob","Robusta",
"Exc","Excelsa",
"Ara","Arabica",
"Lib","Librica")</f>
        <v>Arabica</v>
      </c>
      <c r="O338" t="str" cm="1">
        <f t="array" ref="O338">_xlfn.SWITCH(J338,
"L","Light",
"M","Medium",
"D","Dark")</f>
        <v>Medium</v>
      </c>
      <c r="P338" t="str">
        <f>_xlfn.XLOOKUP(Orders[[#This Row],[Customer ID]],customers!$A$2:$A$1001,customers!$I$2:$I$1001,,0)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8">
        <f>INDEX(products!$A$1:$G$49,MATCH(orders!$D339,products!$A$1:$A$49,0),MATCH(orders!L$1,products!$A$1:$G$1,0))</f>
        <v>27.945</v>
      </c>
      <c r="M339" s="8">
        <f t="shared" si="5"/>
        <v>55.89</v>
      </c>
      <c r="N339" t="str" cm="1">
        <f t="array" ref="N339">_xlfn.SWITCH(I339,
"Rob","Robusta",
"Exc","Excelsa",
"Ara","Arabica",
"Lib","Librica")</f>
        <v>Excelsa</v>
      </c>
      <c r="O339" t="str" cm="1">
        <f t="array" ref="O339">_xlfn.SWITCH(J339,
"L","Light",
"M","Medium",
"D","Dark")</f>
        <v>Dark</v>
      </c>
      <c r="P339" t="str">
        <f>_xlfn.XLOOKUP(Orders[[#This Row],[Customer ID]],customers!$A$2:$A$1001,customers!$I$2:$I$1001,,0)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8">
        <f>INDEX(products!$A$1:$G$49,MATCH(orders!$D340,products!$A$1:$A$49,0),MATCH(orders!L$1,products!$A$1:$G$1,0))</f>
        <v>14.85</v>
      </c>
      <c r="M340" s="8">
        <f t="shared" si="5"/>
        <v>59.4</v>
      </c>
      <c r="N340" t="str" cm="1">
        <f t="array" ref="N340">_xlfn.SWITCH(I340,
"Rob","Robusta",
"Exc","Excelsa",
"Ara","Arabica",
"Lib","Librica")</f>
        <v>Excelsa</v>
      </c>
      <c r="O340" t="str" cm="1">
        <f t="array" ref="O340">_xlfn.SWITCH(J340,
"L","Light",
"M","Medium",
"D","Dark")</f>
        <v>Light</v>
      </c>
      <c r="P340" t="str">
        <f>_xlfn.XLOOKUP(Orders[[#This Row],[Customer ID]],customers!$A$2:$A$1001,customers!$I$2:$I$1001,,0)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8">
        <f>INDEX(products!$A$1:$G$49,MATCH(orders!$D341,products!$A$1:$A$49,0),MATCH(orders!L$1,products!$A$1:$G$1,0))</f>
        <v>3.645</v>
      </c>
      <c r="M341" s="8">
        <f t="shared" si="5"/>
        <v>7.29</v>
      </c>
      <c r="N341" t="str" cm="1">
        <f t="array" ref="N341">_xlfn.SWITCH(I341,
"Rob","Robusta",
"Exc","Excelsa",
"Ara","Arabica",
"Lib","Librica")</f>
        <v>Excelsa</v>
      </c>
      <c r="O341" t="str" cm="1">
        <f t="array" ref="O341">_xlfn.SWITCH(J341,
"L","Light",
"M","Medium",
"D","Dark")</f>
        <v>Dark</v>
      </c>
      <c r="P341" t="str">
        <f>_xlfn.XLOOKUP(Orders[[#This Row],[Customer ID]],customers!$A$2:$A$1001,customers!$I$2:$I$1001,,0)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8">
        <f>INDEX(products!$A$1:$G$49,MATCH(orders!$D342,products!$A$1:$A$49,0),MATCH(orders!L$1,products!$A$1:$G$1,0))</f>
        <v>7.29</v>
      </c>
      <c r="M342" s="8">
        <f t="shared" si="5"/>
        <v>7.29</v>
      </c>
      <c r="N342" t="str" cm="1">
        <f t="array" ref="N342">_xlfn.SWITCH(I342,
"Rob","Robusta",
"Exc","Excelsa",
"Ara","Arabica",
"Lib","Librica")</f>
        <v>Excelsa</v>
      </c>
      <c r="O342" t="str" cm="1">
        <f t="array" ref="O342">_xlfn.SWITCH(J342,
"L","Light",
"M","Medium",
"D","Dark")</f>
        <v>Dark</v>
      </c>
      <c r="P342" t="str">
        <f>_xlfn.XLOOKUP(Orders[[#This Row],[Customer ID]],customers!$A$2:$A$1001,customers!$I$2:$I$1001,,0)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8">
        <f>INDEX(products!$A$1:$G$49,MATCH(orders!$D343,products!$A$1:$A$49,0),MATCH(orders!L$1,products!$A$1:$G$1,0))</f>
        <v>8.91</v>
      </c>
      <c r="M343" s="8">
        <f t="shared" si="5"/>
        <v>17.82</v>
      </c>
      <c r="N343" t="str" cm="1">
        <f t="array" ref="N343">_xlfn.SWITCH(I343,
"Rob","Robusta",
"Exc","Excelsa",
"Ara","Arabica",
"Lib","Librica")</f>
        <v>Excelsa</v>
      </c>
      <c r="O343" t="str" cm="1">
        <f t="array" ref="O343">_xlfn.SWITCH(J343,
"L","Light",
"M","Medium",
"D","Dark")</f>
        <v>Light</v>
      </c>
      <c r="P343" t="str">
        <f>_xlfn.XLOOKUP(Orders[[#This Row],[Customer ID]],customers!$A$2:$A$1001,customers!$I$2:$I$1001,,0)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8">
        <f>INDEX(products!$A$1:$G$49,MATCH(orders!$D344,products!$A$1:$A$49,0),MATCH(orders!L$1,products!$A$1:$G$1,0))</f>
        <v>7.77</v>
      </c>
      <c r="M344" s="8">
        <f t="shared" si="5"/>
        <v>38.849999999999994</v>
      </c>
      <c r="N344" t="str" cm="1">
        <f t="array" ref="N344">_xlfn.SWITCH(I344,
"Rob","Robusta",
"Exc","Excelsa",
"Ara","Arabica",
"Lib","Librica")</f>
        <v>Librica</v>
      </c>
      <c r="O344" t="str" cm="1">
        <f t="array" ref="O344">_xlfn.SWITCH(J344,
"L","Light",
"M","Medium",
"D","Dark")</f>
        <v>Dark</v>
      </c>
      <c r="P344" t="str">
        <f>_xlfn.XLOOKUP(Orders[[#This Row],[Customer ID]],customers!$A$2:$A$1001,customers!$I$2:$I$1001,,0)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8">
        <f>INDEX(products!$A$1:$G$49,MATCH(orders!$D345,products!$A$1:$A$49,0),MATCH(orders!L$1,products!$A$1:$G$1,0))</f>
        <v>5.3699999999999992</v>
      </c>
      <c r="M345" s="8">
        <f t="shared" si="5"/>
        <v>32.22</v>
      </c>
      <c r="N345" t="str" cm="1">
        <f t="array" ref="N345">_xlfn.SWITCH(I345,
"Rob","Robusta",
"Exc","Excelsa",
"Ara","Arabica",
"Lib","Librica")</f>
        <v>Robusta</v>
      </c>
      <c r="O345" t="str" cm="1">
        <f t="array" ref="O345">_xlfn.SWITCH(J345,
"L","Light",
"M","Medium",
"D","Dark")</f>
        <v>Dark</v>
      </c>
      <c r="P345" t="str">
        <f>_xlfn.XLOOKUP(Orders[[#This Row],[Customer ID]],customers!$A$2:$A$1001,customers!$I$2:$I$1001,,0)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8">
        <f>INDEX(products!$A$1:$G$49,MATCH(orders!$D346,products!$A$1:$A$49,0),MATCH(orders!L$1,products!$A$1:$G$1,0))</f>
        <v>9.9499999999999993</v>
      </c>
      <c r="M346" s="8">
        <f t="shared" si="5"/>
        <v>19.899999999999999</v>
      </c>
      <c r="N346" t="str" cm="1">
        <f t="array" ref="N346">_xlfn.SWITCH(I346,
"Rob","Robusta",
"Exc","Excelsa",
"Ara","Arabica",
"Lib","Librica")</f>
        <v>Robusta</v>
      </c>
      <c r="O346" t="str" cm="1">
        <f t="array" ref="O346">_xlfn.SWITCH(J346,
"L","Light",
"M","Medium",
"D","Dark")</f>
        <v>Medium</v>
      </c>
      <c r="P346" t="str">
        <f>_xlfn.XLOOKUP(Orders[[#This Row],[Customer ID]],customers!$A$2:$A$1001,customers!$I$2:$I$1001,,0)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8">
        <f>INDEX(products!$A$1:$G$49,MATCH(orders!$D347,products!$A$1:$A$49,0),MATCH(orders!L$1,products!$A$1:$G$1,0))</f>
        <v>11.95</v>
      </c>
      <c r="M347" s="8">
        <f t="shared" si="5"/>
        <v>59.75</v>
      </c>
      <c r="N347" t="str" cm="1">
        <f t="array" ref="N347">_xlfn.SWITCH(I347,
"Rob","Robusta",
"Exc","Excelsa",
"Ara","Arabica",
"Lib","Librica")</f>
        <v>Robusta</v>
      </c>
      <c r="O347" t="str" cm="1">
        <f t="array" ref="O347">_xlfn.SWITCH(J347,
"L","Light",
"M","Medium",
"D","Dark")</f>
        <v>Light</v>
      </c>
      <c r="P347" t="str">
        <f>_xlfn.XLOOKUP(Orders[[#This Row],[Customer ID]],customers!$A$2:$A$1001,customers!$I$2:$I$1001,,0)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8">
        <f>INDEX(products!$A$1:$G$49,MATCH(orders!$D348,products!$A$1:$A$49,0),MATCH(orders!L$1,products!$A$1:$G$1,0))</f>
        <v>7.77</v>
      </c>
      <c r="M348" s="8">
        <f t="shared" si="5"/>
        <v>23.31</v>
      </c>
      <c r="N348" t="str" cm="1">
        <f t="array" ref="N348">_xlfn.SWITCH(I348,
"Rob","Robusta",
"Exc","Excelsa",
"Ara","Arabica",
"Lib","Librica")</f>
        <v>Arabica</v>
      </c>
      <c r="O348" t="str" cm="1">
        <f t="array" ref="O348">_xlfn.SWITCH(J348,
"L","Light",
"M","Medium",
"D","Dark")</f>
        <v>Light</v>
      </c>
      <c r="P348" t="str">
        <f>_xlfn.XLOOKUP(Orders[[#This Row],[Customer ID]],customers!$A$2:$A$1001,customers!$I$2:$I$1001,,0)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8">
        <f>INDEX(products!$A$1:$G$49,MATCH(orders!$D349,products!$A$1:$A$49,0),MATCH(orders!L$1,products!$A$1:$G$1,0))</f>
        <v>14.55</v>
      </c>
      <c r="M349" s="8">
        <f t="shared" si="5"/>
        <v>43.650000000000006</v>
      </c>
      <c r="N349" t="str" cm="1">
        <f t="array" ref="N349">_xlfn.SWITCH(I349,
"Rob","Robusta",
"Exc","Excelsa",
"Ara","Arabica",
"Lib","Librica")</f>
        <v>Librica</v>
      </c>
      <c r="O349" t="str" cm="1">
        <f t="array" ref="O349">_xlfn.SWITCH(J349,
"L","Light",
"M","Medium",
"D","Dark")</f>
        <v>Medium</v>
      </c>
      <c r="P349" t="str">
        <f>_xlfn.XLOOKUP(Orders[[#This Row],[Customer ID]],customers!$A$2:$A$1001,customers!$I$2:$I$1001,,0)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8">
        <f>INDEX(products!$A$1:$G$49,MATCH(orders!$D350,products!$A$1:$A$49,0),MATCH(orders!L$1,products!$A$1:$G$1,0))</f>
        <v>34.154999999999994</v>
      </c>
      <c r="M350" s="8">
        <f t="shared" si="5"/>
        <v>204.92999999999995</v>
      </c>
      <c r="N350" t="str" cm="1">
        <f t="array" ref="N350">_xlfn.SWITCH(I350,
"Rob","Robusta",
"Exc","Excelsa",
"Ara","Arabica",
"Lib","Librica")</f>
        <v>Excelsa</v>
      </c>
      <c r="O350" t="str" cm="1">
        <f t="array" ref="O350">_xlfn.SWITCH(J350,
"L","Light",
"M","Medium",
"D","Dark")</f>
        <v>Light</v>
      </c>
      <c r="P350" t="str">
        <f>_xlfn.XLOOKUP(Orders[[#This Row],[Customer ID]],customers!$A$2:$A$1001,customers!$I$2:$I$1001,,0)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8">
        <f>INDEX(products!$A$1:$G$49,MATCH(orders!$D351,products!$A$1:$A$49,0),MATCH(orders!L$1,products!$A$1:$G$1,0))</f>
        <v>3.5849999999999995</v>
      </c>
      <c r="M351" s="8">
        <f t="shared" si="5"/>
        <v>14.339999999999998</v>
      </c>
      <c r="N351" t="str" cm="1">
        <f t="array" ref="N351">_xlfn.SWITCH(I351,
"Rob","Robusta",
"Exc","Excelsa",
"Ara","Arabica",
"Lib","Librica")</f>
        <v>Robusta</v>
      </c>
      <c r="O351" t="str" cm="1">
        <f t="array" ref="O351">_xlfn.SWITCH(J351,
"L","Light",
"M","Medium",
"D","Dark")</f>
        <v>Light</v>
      </c>
      <c r="P351" t="str">
        <f>_xlfn.XLOOKUP(Orders[[#This Row],[Customer ID]],customers!$A$2:$A$1001,customers!$I$2:$I$1001,,0)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8">
        <f>INDEX(products!$A$1:$G$49,MATCH(orders!$D352,products!$A$1:$A$49,0),MATCH(orders!L$1,products!$A$1:$G$1,0))</f>
        <v>5.97</v>
      </c>
      <c r="M352" s="8">
        <f t="shared" si="5"/>
        <v>23.88</v>
      </c>
      <c r="N352" t="str" cm="1">
        <f t="array" ref="N352">_xlfn.SWITCH(I352,
"Rob","Robusta",
"Exc","Excelsa",
"Ara","Arabica",
"Lib","Librica")</f>
        <v>Arabica</v>
      </c>
      <c r="O352" t="str" cm="1">
        <f t="array" ref="O352">_xlfn.SWITCH(J352,
"L","Light",
"M","Medium",
"D","Dark")</f>
        <v>Dark</v>
      </c>
      <c r="P352" t="str">
        <f>_xlfn.XLOOKUP(Orders[[#This Row],[Customer ID]],customers!$A$2:$A$1001,customers!$I$2:$I$1001,,0)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8">
        <f>INDEX(products!$A$1:$G$49,MATCH(orders!$D353,products!$A$1:$A$49,0),MATCH(orders!L$1,products!$A$1:$G$1,0))</f>
        <v>11.25</v>
      </c>
      <c r="M353" s="8">
        <f t="shared" si="5"/>
        <v>22.5</v>
      </c>
      <c r="N353" t="str" cm="1">
        <f t="array" ref="N353">_xlfn.SWITCH(I353,
"Rob","Robusta",
"Exc","Excelsa",
"Ara","Arabica",
"Lib","Librica")</f>
        <v>Arabica</v>
      </c>
      <c r="O353" t="str" cm="1">
        <f t="array" ref="O353">_xlfn.SWITCH(J353,
"L","Light",
"M","Medium",
"D","Dark")</f>
        <v>Medium</v>
      </c>
      <c r="P353" t="str">
        <f>_xlfn.XLOOKUP(Orders[[#This Row],[Customer ID]],customers!$A$2:$A$1001,customers!$I$2:$I$1001,,0)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8">
        <f>INDEX(products!$A$1:$G$49,MATCH(orders!$D354,products!$A$1:$A$49,0),MATCH(orders!L$1,products!$A$1:$G$1,0))</f>
        <v>7.29</v>
      </c>
      <c r="M354" s="8">
        <f t="shared" si="5"/>
        <v>36.450000000000003</v>
      </c>
      <c r="N354" t="str" cm="1">
        <f t="array" ref="N354">_xlfn.SWITCH(I354,
"Rob","Robusta",
"Exc","Excelsa",
"Ara","Arabica",
"Lib","Librica")</f>
        <v>Excelsa</v>
      </c>
      <c r="O354" t="str" cm="1">
        <f t="array" ref="O354">_xlfn.SWITCH(J354,
"L","Light",
"M","Medium",
"D","Dark")</f>
        <v>Dark</v>
      </c>
      <c r="P354" t="str">
        <f>_xlfn.XLOOKUP(Orders[[#This Row],[Customer ID]],customers!$A$2:$A$1001,customers!$I$2:$I$1001,,0)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8">
        <f>INDEX(products!$A$1:$G$49,MATCH(orders!$D355,products!$A$1:$A$49,0),MATCH(orders!L$1,products!$A$1:$G$1,0))</f>
        <v>6.75</v>
      </c>
      <c r="M355" s="8">
        <f t="shared" si="5"/>
        <v>27</v>
      </c>
      <c r="N355" t="str" cm="1">
        <f t="array" ref="N355">_xlfn.SWITCH(I355,
"Rob","Robusta",
"Exc","Excelsa",
"Ara","Arabica",
"Lib","Librica")</f>
        <v>Arabica</v>
      </c>
      <c r="O355" t="str" cm="1">
        <f t="array" ref="O355">_xlfn.SWITCH(J355,
"L","Light",
"M","Medium",
"D","Dark")</f>
        <v>Medium</v>
      </c>
      <c r="P355" t="str">
        <f>_xlfn.XLOOKUP(Orders[[#This Row],[Customer ID]],customers!$A$2:$A$1001,customers!$I$2:$I$1001,,0)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8">
        <f>INDEX(products!$A$1:$G$49,MATCH(orders!$D356,products!$A$1:$A$49,0),MATCH(orders!L$1,products!$A$1:$G$1,0))</f>
        <v>25.874999999999996</v>
      </c>
      <c r="M356" s="8">
        <f t="shared" si="5"/>
        <v>155.24999999999997</v>
      </c>
      <c r="N356" t="str" cm="1">
        <f t="array" ref="N356">_xlfn.SWITCH(I356,
"Rob","Robusta",
"Exc","Excelsa",
"Ara","Arabica",
"Lib","Librica")</f>
        <v>Arabica</v>
      </c>
      <c r="O356" t="str" cm="1">
        <f t="array" ref="O356">_xlfn.SWITCH(J356,
"L","Light",
"M","Medium",
"D","Dark")</f>
        <v>Medium</v>
      </c>
      <c r="P356" t="str">
        <f>_xlfn.XLOOKUP(Orders[[#This Row],[Customer ID]],customers!$A$2:$A$1001,customers!$I$2:$I$1001,,0)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8">
        <f>INDEX(products!$A$1:$G$49,MATCH(orders!$D357,products!$A$1:$A$49,0),MATCH(orders!L$1,products!$A$1:$G$1,0))</f>
        <v>22.884999999999998</v>
      </c>
      <c r="M357" s="8">
        <f t="shared" si="5"/>
        <v>114.42499999999998</v>
      </c>
      <c r="N357" t="str" cm="1">
        <f t="array" ref="N357">_xlfn.SWITCH(I357,
"Rob","Robusta",
"Exc","Excelsa",
"Ara","Arabica",
"Lib","Librica")</f>
        <v>Arabica</v>
      </c>
      <c r="O357" t="str" cm="1">
        <f t="array" ref="O357">_xlfn.SWITCH(J357,
"L","Light",
"M","Medium",
"D","Dark")</f>
        <v>Dark</v>
      </c>
      <c r="P357" t="str">
        <f>_xlfn.XLOOKUP(Orders[[#This Row],[Customer ID]],customers!$A$2:$A$1001,customers!$I$2:$I$1001,,0)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8">
        <f>INDEX(products!$A$1:$G$49,MATCH(orders!$D358,products!$A$1:$A$49,0),MATCH(orders!L$1,products!$A$1:$G$1,0))</f>
        <v>12.95</v>
      </c>
      <c r="M358" s="8">
        <f t="shared" si="5"/>
        <v>51.8</v>
      </c>
      <c r="N358" t="str" cm="1">
        <f t="array" ref="N358">_xlfn.SWITCH(I358,
"Rob","Robusta",
"Exc","Excelsa",
"Ara","Arabica",
"Lib","Librica")</f>
        <v>Librica</v>
      </c>
      <c r="O358" t="str" cm="1">
        <f t="array" ref="O358">_xlfn.SWITCH(J358,
"L","Light",
"M","Medium",
"D","Dark")</f>
        <v>Dark</v>
      </c>
      <c r="P358" t="str">
        <f>_xlfn.XLOOKUP(Orders[[#This Row],[Customer ID]],customers!$A$2:$A$1001,customers!$I$2:$I$1001,,0)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8">
        <f>INDEX(products!$A$1:$G$49,MATCH(orders!$D359,products!$A$1:$A$49,0),MATCH(orders!L$1,products!$A$1:$G$1,0))</f>
        <v>25.874999999999996</v>
      </c>
      <c r="M359" s="8">
        <f t="shared" si="5"/>
        <v>155.24999999999997</v>
      </c>
      <c r="N359" t="str" cm="1">
        <f t="array" ref="N359">_xlfn.SWITCH(I359,
"Rob","Robusta",
"Exc","Excelsa",
"Ara","Arabica",
"Lib","Librica")</f>
        <v>Arabica</v>
      </c>
      <c r="O359" t="str" cm="1">
        <f t="array" ref="O359">_xlfn.SWITCH(J359,
"L","Light",
"M","Medium",
"D","Dark")</f>
        <v>Medium</v>
      </c>
      <c r="P359" t="str">
        <f>_xlfn.XLOOKUP(Orders[[#This Row],[Customer ID]],customers!$A$2:$A$1001,customers!$I$2:$I$1001,,0)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8">
        <f>INDEX(products!$A$1:$G$49,MATCH(orders!$D360,products!$A$1:$A$49,0),MATCH(orders!L$1,products!$A$1:$G$1,0))</f>
        <v>29.784999999999997</v>
      </c>
      <c r="M360" s="8">
        <f t="shared" si="5"/>
        <v>29.784999999999997</v>
      </c>
      <c r="N360" t="str" cm="1">
        <f t="array" ref="N360">_xlfn.SWITCH(I360,
"Rob","Robusta",
"Exc","Excelsa",
"Ara","Arabica",
"Lib","Librica")</f>
        <v>Arabica</v>
      </c>
      <c r="O360" t="str" cm="1">
        <f t="array" ref="O360">_xlfn.SWITCH(J360,
"L","Light",
"M","Medium",
"D","Dark")</f>
        <v>Light</v>
      </c>
      <c r="P360" t="str">
        <f>_xlfn.XLOOKUP(Orders[[#This Row],[Customer ID]],customers!$A$2:$A$1001,customers!$I$2:$I$1001,,0)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8">
        <f>INDEX(products!$A$1:$G$49,MATCH(orders!$D361,products!$A$1:$A$49,0),MATCH(orders!L$1,products!$A$1:$G$1,0))</f>
        <v>3.5849999999999995</v>
      </c>
      <c r="M361" s="8">
        <f t="shared" si="5"/>
        <v>21.509999999999998</v>
      </c>
      <c r="N361" t="str" cm="1">
        <f t="array" ref="N361">_xlfn.SWITCH(I361,
"Rob","Robusta",
"Exc","Excelsa",
"Ara","Arabica",
"Lib","Librica")</f>
        <v>Robusta</v>
      </c>
      <c r="O361" t="str" cm="1">
        <f t="array" ref="O361">_xlfn.SWITCH(J361,
"L","Light",
"M","Medium",
"D","Dark")</f>
        <v>Light</v>
      </c>
      <c r="P361" t="str">
        <f>_xlfn.XLOOKUP(Orders[[#This Row],[Customer ID]],customers!$A$2:$A$1001,customers!$I$2:$I$1001,,0)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8">
        <f>INDEX(products!$A$1:$G$49,MATCH(orders!$D362,products!$A$1:$A$49,0),MATCH(orders!L$1,products!$A$1:$G$1,0))</f>
        <v>20.584999999999997</v>
      </c>
      <c r="M362" s="8">
        <f t="shared" si="5"/>
        <v>41.169999999999995</v>
      </c>
      <c r="N362" t="str" cm="1">
        <f t="array" ref="N362">_xlfn.SWITCH(I362,
"Rob","Robusta",
"Exc","Excelsa",
"Ara","Arabica",
"Lib","Librica")</f>
        <v>Robusta</v>
      </c>
      <c r="O362" t="str" cm="1">
        <f t="array" ref="O362">_xlfn.SWITCH(J362,
"L","Light",
"M","Medium",
"D","Dark")</f>
        <v>Dark</v>
      </c>
      <c r="P362" t="str">
        <f>_xlfn.XLOOKUP(Orders[[#This Row],[Customer ID]],customers!$A$2:$A$1001,customers!$I$2:$I$1001,,0)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8">
        <f>INDEX(products!$A$1:$G$49,MATCH(orders!$D363,products!$A$1:$A$49,0),MATCH(orders!L$1,products!$A$1:$G$1,0))</f>
        <v>5.97</v>
      </c>
      <c r="M363" s="8">
        <f t="shared" si="5"/>
        <v>5.97</v>
      </c>
      <c r="N363" t="str" cm="1">
        <f t="array" ref="N363">_xlfn.SWITCH(I363,
"Rob","Robusta",
"Exc","Excelsa",
"Ara","Arabica",
"Lib","Librica")</f>
        <v>Robusta</v>
      </c>
      <c r="O363" t="str" cm="1">
        <f t="array" ref="O363">_xlfn.SWITCH(J363,
"L","Light",
"M","Medium",
"D","Dark")</f>
        <v>Medium</v>
      </c>
      <c r="P363" t="str">
        <f>_xlfn.XLOOKUP(Orders[[#This Row],[Customer ID]],customers!$A$2:$A$1001,customers!$I$2:$I$1001,,0)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8">
        <f>INDEX(products!$A$1:$G$49,MATCH(orders!$D364,products!$A$1:$A$49,0),MATCH(orders!L$1,products!$A$1:$G$1,0))</f>
        <v>14.85</v>
      </c>
      <c r="M364" s="8">
        <f t="shared" si="5"/>
        <v>74.25</v>
      </c>
      <c r="N364" t="str" cm="1">
        <f t="array" ref="N364">_xlfn.SWITCH(I364,
"Rob","Robusta",
"Exc","Excelsa",
"Ara","Arabica",
"Lib","Librica")</f>
        <v>Excelsa</v>
      </c>
      <c r="O364" t="str" cm="1">
        <f t="array" ref="O364">_xlfn.SWITCH(J364,
"L","Light",
"M","Medium",
"D","Dark")</f>
        <v>Light</v>
      </c>
      <c r="P364" t="str">
        <f>_xlfn.XLOOKUP(Orders[[#This Row],[Customer ID]],customers!$A$2:$A$1001,customers!$I$2:$I$1001,,0)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8">
        <f>INDEX(products!$A$1:$G$49,MATCH(orders!$D365,products!$A$1:$A$49,0),MATCH(orders!L$1,products!$A$1:$G$1,0))</f>
        <v>14.55</v>
      </c>
      <c r="M365" s="8">
        <f t="shared" si="5"/>
        <v>87.300000000000011</v>
      </c>
      <c r="N365" t="str" cm="1">
        <f t="array" ref="N365">_xlfn.SWITCH(I365,
"Rob","Robusta",
"Exc","Excelsa",
"Ara","Arabica",
"Lib","Librica")</f>
        <v>Librica</v>
      </c>
      <c r="O365" t="str" cm="1">
        <f t="array" ref="O365">_xlfn.SWITCH(J365,
"L","Light",
"M","Medium",
"D","Dark")</f>
        <v>Medium</v>
      </c>
      <c r="P365" t="str">
        <f>_xlfn.XLOOKUP(Orders[[#This Row],[Customer ID]],customers!$A$2:$A$1001,customers!$I$2:$I$1001,,0)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8">
        <f>INDEX(products!$A$1:$G$49,MATCH(orders!$D366,products!$A$1:$A$49,0),MATCH(orders!L$1,products!$A$1:$G$1,0))</f>
        <v>12.15</v>
      </c>
      <c r="M366" s="8">
        <f t="shared" si="5"/>
        <v>72.900000000000006</v>
      </c>
      <c r="N366" t="str" cm="1">
        <f t="array" ref="N366">_xlfn.SWITCH(I366,
"Rob","Robusta",
"Exc","Excelsa",
"Ara","Arabica",
"Lib","Librica")</f>
        <v>Excelsa</v>
      </c>
      <c r="O366" t="str" cm="1">
        <f t="array" ref="O366">_xlfn.SWITCH(J366,
"L","Light",
"M","Medium",
"D","Dark")</f>
        <v>Dark</v>
      </c>
      <c r="P366" t="str">
        <f>_xlfn.XLOOKUP(Orders[[#This Row],[Customer ID]],customers!$A$2:$A$1001,customers!$I$2:$I$1001,,0)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8">
        <f>INDEX(products!$A$1:$G$49,MATCH(orders!$D367,products!$A$1:$A$49,0),MATCH(orders!L$1,products!$A$1:$G$1,0))</f>
        <v>7.77</v>
      </c>
      <c r="M367" s="8">
        <f t="shared" si="5"/>
        <v>7.77</v>
      </c>
      <c r="N367" t="str" cm="1">
        <f t="array" ref="N367">_xlfn.SWITCH(I367,
"Rob","Robusta",
"Exc","Excelsa",
"Ara","Arabica",
"Lib","Librica")</f>
        <v>Librica</v>
      </c>
      <c r="O367" t="str" cm="1">
        <f t="array" ref="O367">_xlfn.SWITCH(J367,
"L","Light",
"M","Medium",
"D","Dark")</f>
        <v>Dark</v>
      </c>
      <c r="P367" t="str">
        <f>_xlfn.XLOOKUP(Orders[[#This Row],[Customer ID]],customers!$A$2:$A$1001,customers!$I$2:$I$1001,,0)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8">
        <f>INDEX(products!$A$1:$G$49,MATCH(orders!$D368,products!$A$1:$A$49,0),MATCH(orders!L$1,products!$A$1:$G$1,0))</f>
        <v>7.29</v>
      </c>
      <c r="M368" s="8">
        <f t="shared" si="5"/>
        <v>43.74</v>
      </c>
      <c r="N368" t="str" cm="1">
        <f t="array" ref="N368">_xlfn.SWITCH(I368,
"Rob","Robusta",
"Exc","Excelsa",
"Ara","Arabica",
"Lib","Librica")</f>
        <v>Excelsa</v>
      </c>
      <c r="O368" t="str" cm="1">
        <f t="array" ref="O368">_xlfn.SWITCH(J368,
"L","Light",
"M","Medium",
"D","Dark")</f>
        <v>Dark</v>
      </c>
      <c r="P368" t="str">
        <f>_xlfn.XLOOKUP(Orders[[#This Row],[Customer ID]],customers!$A$2:$A$1001,customers!$I$2:$I$1001,,0)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8">
        <f>INDEX(products!$A$1:$G$49,MATCH(orders!$D369,products!$A$1:$A$49,0),MATCH(orders!L$1,products!$A$1:$G$1,0))</f>
        <v>4.3650000000000002</v>
      </c>
      <c r="M369" s="8">
        <f t="shared" si="5"/>
        <v>8.73</v>
      </c>
      <c r="N369" t="str" cm="1">
        <f t="array" ref="N369">_xlfn.SWITCH(I369,
"Rob","Robusta",
"Exc","Excelsa",
"Ara","Arabica",
"Lib","Librica")</f>
        <v>Librica</v>
      </c>
      <c r="O369" t="str" cm="1">
        <f t="array" ref="O369">_xlfn.SWITCH(J369,
"L","Light",
"M","Medium",
"D","Dark")</f>
        <v>Medium</v>
      </c>
      <c r="P369" t="str">
        <f>_xlfn.XLOOKUP(Orders[[#This Row],[Customer ID]],customers!$A$2:$A$1001,customers!$I$2:$I$1001,,0)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8">
        <f>INDEX(products!$A$1:$G$49,MATCH(orders!$D370,products!$A$1:$A$49,0),MATCH(orders!L$1,products!$A$1:$G$1,0))</f>
        <v>31.624999999999996</v>
      </c>
      <c r="M370" s="8">
        <f t="shared" si="5"/>
        <v>63.249999999999993</v>
      </c>
      <c r="N370" t="str" cm="1">
        <f t="array" ref="N370">_xlfn.SWITCH(I370,
"Rob","Robusta",
"Exc","Excelsa",
"Ara","Arabica",
"Lib","Librica")</f>
        <v>Excelsa</v>
      </c>
      <c r="O370" t="str" cm="1">
        <f t="array" ref="O370">_xlfn.SWITCH(J370,
"L","Light",
"M","Medium",
"D","Dark")</f>
        <v>Medium</v>
      </c>
      <c r="P370" t="str">
        <f>_xlfn.XLOOKUP(Orders[[#This Row],[Customer ID]],customers!$A$2:$A$1001,customers!$I$2:$I$1001,,0)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8">
        <f>INDEX(products!$A$1:$G$49,MATCH(orders!$D371,products!$A$1:$A$49,0),MATCH(orders!L$1,products!$A$1:$G$1,0))</f>
        <v>8.91</v>
      </c>
      <c r="M371" s="8">
        <f t="shared" si="5"/>
        <v>8.91</v>
      </c>
      <c r="N371" t="str" cm="1">
        <f t="array" ref="N371">_xlfn.SWITCH(I371,
"Rob","Robusta",
"Exc","Excelsa",
"Ara","Arabica",
"Lib","Librica")</f>
        <v>Excelsa</v>
      </c>
      <c r="O371" t="str" cm="1">
        <f t="array" ref="O371">_xlfn.SWITCH(J371,
"L","Light",
"M","Medium",
"D","Dark")</f>
        <v>Light</v>
      </c>
      <c r="P371" t="str">
        <f>_xlfn.XLOOKUP(Orders[[#This Row],[Customer ID]],customers!$A$2:$A$1001,customers!$I$2:$I$1001,,0)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8">
        <f>INDEX(products!$A$1:$G$49,MATCH(orders!$D372,products!$A$1:$A$49,0),MATCH(orders!L$1,products!$A$1:$G$1,0))</f>
        <v>12.15</v>
      </c>
      <c r="M372" s="8">
        <f t="shared" si="5"/>
        <v>24.3</v>
      </c>
      <c r="N372" t="str" cm="1">
        <f t="array" ref="N372">_xlfn.SWITCH(I372,
"Rob","Robusta",
"Exc","Excelsa",
"Ara","Arabica",
"Lib","Librica")</f>
        <v>Excelsa</v>
      </c>
      <c r="O372" t="str" cm="1">
        <f t="array" ref="O372">_xlfn.SWITCH(J372,
"L","Light",
"M","Medium",
"D","Dark")</f>
        <v>Dark</v>
      </c>
      <c r="P372" t="str">
        <f>_xlfn.XLOOKUP(Orders[[#This Row],[Customer ID]],customers!$A$2:$A$1001,customers!$I$2:$I$1001,,0)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8">
        <f>INDEX(products!$A$1:$G$49,MATCH(orders!$D373,products!$A$1:$A$49,0),MATCH(orders!L$1,products!$A$1:$G$1,0))</f>
        <v>7.77</v>
      </c>
      <c r="M373" s="8">
        <f t="shared" si="5"/>
        <v>46.62</v>
      </c>
      <c r="N373" t="str" cm="1">
        <f t="array" ref="N373">_xlfn.SWITCH(I373,
"Rob","Robusta",
"Exc","Excelsa",
"Ara","Arabica",
"Lib","Librica")</f>
        <v>Arabica</v>
      </c>
      <c r="O373" t="str" cm="1">
        <f t="array" ref="O373">_xlfn.SWITCH(J373,
"L","Light",
"M","Medium",
"D","Dark")</f>
        <v>Light</v>
      </c>
      <c r="P373" t="str">
        <f>_xlfn.XLOOKUP(Orders[[#This Row],[Customer ID]],customers!$A$2:$A$1001,customers!$I$2:$I$1001,,0)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8">
        <f>INDEX(products!$A$1:$G$49,MATCH(orders!$D374,products!$A$1:$A$49,0),MATCH(orders!L$1,products!$A$1:$G$1,0))</f>
        <v>7.169999999999999</v>
      </c>
      <c r="M374" s="8">
        <f t="shared" si="5"/>
        <v>43.019999999999996</v>
      </c>
      <c r="N374" t="str" cm="1">
        <f t="array" ref="N374">_xlfn.SWITCH(I374,
"Rob","Robusta",
"Exc","Excelsa",
"Ara","Arabica",
"Lib","Librica")</f>
        <v>Robusta</v>
      </c>
      <c r="O374" t="str" cm="1">
        <f t="array" ref="O374">_xlfn.SWITCH(J374,
"L","Light",
"M","Medium",
"D","Dark")</f>
        <v>Light</v>
      </c>
      <c r="P374" t="str">
        <f>_xlfn.XLOOKUP(Orders[[#This Row],[Customer ID]],customers!$A$2:$A$1001,customers!$I$2:$I$1001,,0)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8">
        <f>INDEX(products!$A$1:$G$49,MATCH(orders!$D375,products!$A$1:$A$49,0),MATCH(orders!L$1,products!$A$1:$G$1,0))</f>
        <v>5.97</v>
      </c>
      <c r="M375" s="8">
        <f t="shared" si="5"/>
        <v>17.91</v>
      </c>
      <c r="N375" t="str" cm="1">
        <f t="array" ref="N375">_xlfn.SWITCH(I375,
"Rob","Robusta",
"Exc","Excelsa",
"Ara","Arabica",
"Lib","Librica")</f>
        <v>Arabica</v>
      </c>
      <c r="O375" t="str" cm="1">
        <f t="array" ref="O375">_xlfn.SWITCH(J375,
"L","Light",
"M","Medium",
"D","Dark")</f>
        <v>Dark</v>
      </c>
      <c r="P375" t="str">
        <f>_xlfn.XLOOKUP(Orders[[#This Row],[Customer ID]],customers!$A$2:$A$1001,customers!$I$2:$I$1001,,0)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8">
        <f>INDEX(products!$A$1:$G$49,MATCH(orders!$D376,products!$A$1:$A$49,0),MATCH(orders!L$1,products!$A$1:$G$1,0))</f>
        <v>9.51</v>
      </c>
      <c r="M376" s="8">
        <f t="shared" si="5"/>
        <v>38.04</v>
      </c>
      <c r="N376" t="str" cm="1">
        <f t="array" ref="N376">_xlfn.SWITCH(I376,
"Rob","Robusta",
"Exc","Excelsa",
"Ara","Arabica",
"Lib","Librica")</f>
        <v>Librica</v>
      </c>
      <c r="O376" t="str" cm="1">
        <f t="array" ref="O376">_xlfn.SWITCH(J376,
"L","Light",
"M","Medium",
"D","Dark")</f>
        <v>Light</v>
      </c>
      <c r="P376" t="str">
        <f>_xlfn.XLOOKUP(Orders[[#This Row],[Customer ID]],customers!$A$2:$A$1001,customers!$I$2:$I$1001,,0)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8">
        <f>INDEX(products!$A$1:$G$49,MATCH(orders!$D377,products!$A$1:$A$49,0),MATCH(orders!L$1,products!$A$1:$G$1,0))</f>
        <v>3.375</v>
      </c>
      <c r="M377" s="8">
        <f t="shared" si="5"/>
        <v>6.75</v>
      </c>
      <c r="N377" t="str" cm="1">
        <f t="array" ref="N377">_xlfn.SWITCH(I377,
"Rob","Robusta",
"Exc","Excelsa",
"Ara","Arabica",
"Lib","Librica")</f>
        <v>Arabica</v>
      </c>
      <c r="O377" t="str" cm="1">
        <f t="array" ref="O377">_xlfn.SWITCH(J377,
"L","Light",
"M","Medium",
"D","Dark")</f>
        <v>Medium</v>
      </c>
      <c r="P377" t="str">
        <f>_xlfn.XLOOKUP(Orders[[#This Row],[Customer ID]],customers!$A$2:$A$1001,customers!$I$2:$I$1001,,0)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8">
        <f>INDEX(products!$A$1:$G$49,MATCH(orders!$D378,products!$A$1:$A$49,0),MATCH(orders!L$1,products!$A$1:$G$1,0))</f>
        <v>5.97</v>
      </c>
      <c r="M378" s="8">
        <f t="shared" si="5"/>
        <v>5.97</v>
      </c>
      <c r="N378" t="str" cm="1">
        <f t="array" ref="N378">_xlfn.SWITCH(I378,
"Rob","Robusta",
"Exc","Excelsa",
"Ara","Arabica",
"Lib","Librica")</f>
        <v>Robusta</v>
      </c>
      <c r="O378" t="str" cm="1">
        <f t="array" ref="O378">_xlfn.SWITCH(J378,
"L","Light",
"M","Medium",
"D","Dark")</f>
        <v>Medium</v>
      </c>
      <c r="P378" t="str">
        <f>_xlfn.XLOOKUP(Orders[[#This Row],[Customer ID]],customers!$A$2:$A$1001,customers!$I$2:$I$1001,,0)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8">
        <f>INDEX(products!$A$1:$G$49,MATCH(orders!$D379,products!$A$1:$A$49,0),MATCH(orders!L$1,products!$A$1:$G$1,0))</f>
        <v>2.6849999999999996</v>
      </c>
      <c r="M379" s="8">
        <f t="shared" si="5"/>
        <v>8.0549999999999997</v>
      </c>
      <c r="N379" t="str" cm="1">
        <f t="array" ref="N379">_xlfn.SWITCH(I379,
"Rob","Robusta",
"Exc","Excelsa",
"Ara","Arabica",
"Lib","Librica")</f>
        <v>Robusta</v>
      </c>
      <c r="O379" t="str" cm="1">
        <f t="array" ref="O379">_xlfn.SWITCH(J379,
"L","Light",
"M","Medium",
"D","Dark")</f>
        <v>Dark</v>
      </c>
      <c r="P379" t="str">
        <f>_xlfn.XLOOKUP(Orders[[#This Row],[Customer ID]],customers!$A$2:$A$1001,customers!$I$2:$I$1001,,0)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8">
        <f>INDEX(products!$A$1:$G$49,MATCH(orders!$D380,products!$A$1:$A$49,0),MATCH(orders!L$1,products!$A$1:$G$1,0))</f>
        <v>7.77</v>
      </c>
      <c r="M380" s="8">
        <f t="shared" si="5"/>
        <v>23.31</v>
      </c>
      <c r="N380" t="str" cm="1">
        <f t="array" ref="N380">_xlfn.SWITCH(I380,
"Rob","Robusta",
"Exc","Excelsa",
"Ara","Arabica",
"Lib","Librica")</f>
        <v>Arabica</v>
      </c>
      <c r="O380" t="str" cm="1">
        <f t="array" ref="O380">_xlfn.SWITCH(J380,
"L","Light",
"M","Medium",
"D","Dark")</f>
        <v>Light</v>
      </c>
      <c r="P380" t="str">
        <f>_xlfn.XLOOKUP(Orders[[#This Row],[Customer ID]],customers!$A$2:$A$1001,customers!$I$2:$I$1001,,0)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8">
        <f>INDEX(products!$A$1:$G$49,MATCH(orders!$D381,products!$A$1:$A$49,0),MATCH(orders!L$1,products!$A$1:$G$1,0))</f>
        <v>7.169999999999999</v>
      </c>
      <c r="M381" s="8">
        <f t="shared" si="5"/>
        <v>43.019999999999996</v>
      </c>
      <c r="N381" t="str" cm="1">
        <f t="array" ref="N381">_xlfn.SWITCH(I381,
"Rob","Robusta",
"Exc","Excelsa",
"Ara","Arabica",
"Lib","Librica")</f>
        <v>Robusta</v>
      </c>
      <c r="O381" t="str" cm="1">
        <f t="array" ref="O381">_xlfn.SWITCH(J381,
"L","Light",
"M","Medium",
"D","Dark")</f>
        <v>Light</v>
      </c>
      <c r="P381" t="str">
        <f>_xlfn.XLOOKUP(Orders[[#This Row],[Customer ID]],customers!$A$2:$A$1001,customers!$I$2:$I$1001,,0)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8">
        <f>INDEX(products!$A$1:$G$49,MATCH(orders!$D382,products!$A$1:$A$49,0),MATCH(orders!L$1,products!$A$1:$G$1,0))</f>
        <v>7.77</v>
      </c>
      <c r="M382" s="8">
        <f t="shared" si="5"/>
        <v>23.31</v>
      </c>
      <c r="N382" t="str" cm="1">
        <f t="array" ref="N382">_xlfn.SWITCH(I382,
"Rob","Robusta",
"Exc","Excelsa",
"Ara","Arabica",
"Lib","Librica")</f>
        <v>Librica</v>
      </c>
      <c r="O382" t="str" cm="1">
        <f t="array" ref="O382">_xlfn.SWITCH(J382,
"L","Light",
"M","Medium",
"D","Dark")</f>
        <v>Dark</v>
      </c>
      <c r="P382" t="str">
        <f>_xlfn.XLOOKUP(Orders[[#This Row],[Customer ID]],customers!$A$2:$A$1001,customers!$I$2:$I$1001,,0)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8">
        <f>INDEX(products!$A$1:$G$49,MATCH(orders!$D383,products!$A$1:$A$49,0),MATCH(orders!L$1,products!$A$1:$G$1,0))</f>
        <v>2.9849999999999999</v>
      </c>
      <c r="M383" s="8">
        <f t="shared" si="5"/>
        <v>14.924999999999999</v>
      </c>
      <c r="N383" t="str" cm="1">
        <f t="array" ref="N383">_xlfn.SWITCH(I383,
"Rob","Robusta",
"Exc","Excelsa",
"Ara","Arabica",
"Lib","Librica")</f>
        <v>Arabica</v>
      </c>
      <c r="O383" t="str" cm="1">
        <f t="array" ref="O383">_xlfn.SWITCH(J383,
"L","Light",
"M","Medium",
"D","Dark")</f>
        <v>Dark</v>
      </c>
      <c r="P383" t="str">
        <f>_xlfn.XLOOKUP(Orders[[#This Row],[Customer ID]],customers!$A$2:$A$1001,customers!$I$2:$I$1001,,0)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8">
        <f>INDEX(products!$A$1:$G$49,MATCH(orders!$D384,products!$A$1:$A$49,0),MATCH(orders!L$1,products!$A$1:$G$1,0))</f>
        <v>7.29</v>
      </c>
      <c r="M384" s="8">
        <f t="shared" si="5"/>
        <v>21.87</v>
      </c>
      <c r="N384" t="str" cm="1">
        <f t="array" ref="N384">_xlfn.SWITCH(I384,
"Rob","Robusta",
"Exc","Excelsa",
"Ara","Arabica",
"Lib","Librica")</f>
        <v>Excelsa</v>
      </c>
      <c r="O384" t="str" cm="1">
        <f t="array" ref="O384">_xlfn.SWITCH(J384,
"L","Light",
"M","Medium",
"D","Dark")</f>
        <v>Dark</v>
      </c>
      <c r="P384" t="str">
        <f>_xlfn.XLOOKUP(Orders[[#This Row],[Customer ID]],customers!$A$2:$A$1001,customers!$I$2:$I$1001,,0)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8">
        <f>INDEX(products!$A$1:$G$49,MATCH(orders!$D385,products!$A$1:$A$49,0),MATCH(orders!L$1,products!$A$1:$G$1,0))</f>
        <v>8.91</v>
      </c>
      <c r="M385" s="8">
        <f t="shared" si="5"/>
        <v>53.46</v>
      </c>
      <c r="N385" t="str" cm="1">
        <f t="array" ref="N385">_xlfn.SWITCH(I385,
"Rob","Robusta",
"Exc","Excelsa",
"Ara","Arabica",
"Lib","Librica")</f>
        <v>Excelsa</v>
      </c>
      <c r="O385" t="str" cm="1">
        <f t="array" ref="O385">_xlfn.SWITCH(J385,
"L","Light",
"M","Medium",
"D","Dark")</f>
        <v>Light</v>
      </c>
      <c r="P385" t="str">
        <f>_xlfn.XLOOKUP(Orders[[#This Row],[Customer ID]],customers!$A$2:$A$1001,customers!$I$2:$I$1001,,0)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8">
        <f>INDEX(products!$A$1:$G$49,MATCH(orders!$D386,products!$A$1:$A$49,0),MATCH(orders!L$1,products!$A$1:$G$1,0))</f>
        <v>29.784999999999997</v>
      </c>
      <c r="M386" s="8">
        <f t="shared" si="5"/>
        <v>119.13999999999999</v>
      </c>
      <c r="N386" t="str" cm="1">
        <f t="array" ref="N386">_xlfn.SWITCH(I386,
"Rob","Robusta",
"Exc","Excelsa",
"Ara","Arabica",
"Lib","Librica")</f>
        <v>Arabica</v>
      </c>
      <c r="O386" t="str" cm="1">
        <f t="array" ref="O386">_xlfn.SWITCH(J386,
"L","Light",
"M","Medium",
"D","Dark")</f>
        <v>Light</v>
      </c>
      <c r="P386" t="str">
        <f>_xlfn.XLOOKUP(Orders[[#This Row],[Customer ID]],customers!$A$2:$A$1001,customers!$I$2:$I$1001,,0)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8">
        <f>INDEX(products!$A$1:$G$49,MATCH(orders!$D387,products!$A$1:$A$49,0),MATCH(orders!L$1,products!$A$1:$G$1,0))</f>
        <v>8.73</v>
      </c>
      <c r="M387" s="8">
        <f t="shared" ref="M387:M450" si="6">E387*L387</f>
        <v>43.650000000000006</v>
      </c>
      <c r="N387" t="str" cm="1">
        <f t="array" ref="N387">_xlfn.SWITCH(I387,
"Rob","Robusta",
"Exc","Excelsa",
"Ara","Arabica",
"Lib","Librica")</f>
        <v>Librica</v>
      </c>
      <c r="O387" t="str" cm="1">
        <f t="array" ref="O387">_xlfn.SWITCH(J387,
"L","Light",
"M","Medium",
"D","Dark")</f>
        <v>Medium</v>
      </c>
      <c r="P387" t="str">
        <f>_xlfn.XLOOKUP(Orders[[#This Row],[Customer ID]],customers!$A$2:$A$1001,customers!$I$2:$I$1001,,0)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8">
        <f>INDEX(products!$A$1:$G$49,MATCH(orders!$D388,products!$A$1:$A$49,0),MATCH(orders!L$1,products!$A$1:$G$1,0))</f>
        <v>2.9849999999999999</v>
      </c>
      <c r="M388" s="8">
        <f t="shared" si="6"/>
        <v>17.91</v>
      </c>
      <c r="N388" t="str" cm="1">
        <f t="array" ref="N388">_xlfn.SWITCH(I388,
"Rob","Robusta",
"Exc","Excelsa",
"Ara","Arabica",
"Lib","Librica")</f>
        <v>Arabica</v>
      </c>
      <c r="O388" t="str" cm="1">
        <f t="array" ref="O388">_xlfn.SWITCH(J388,
"L","Light",
"M","Medium",
"D","Dark")</f>
        <v>Dark</v>
      </c>
      <c r="P388" t="str">
        <f>_xlfn.XLOOKUP(Orders[[#This Row],[Customer ID]],customers!$A$2:$A$1001,customers!$I$2:$I$1001,,0)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8">
        <f>INDEX(products!$A$1:$G$49,MATCH(orders!$D389,products!$A$1:$A$49,0),MATCH(orders!L$1,products!$A$1:$G$1,0))</f>
        <v>14.85</v>
      </c>
      <c r="M389" s="8">
        <f t="shared" si="6"/>
        <v>74.25</v>
      </c>
      <c r="N389" t="str" cm="1">
        <f t="array" ref="N389">_xlfn.SWITCH(I389,
"Rob","Robusta",
"Exc","Excelsa",
"Ara","Arabica",
"Lib","Librica")</f>
        <v>Excelsa</v>
      </c>
      <c r="O389" t="str" cm="1">
        <f t="array" ref="O389">_xlfn.SWITCH(J389,
"L","Light",
"M","Medium",
"D","Dark")</f>
        <v>Light</v>
      </c>
      <c r="P389" t="str">
        <f>_xlfn.XLOOKUP(Orders[[#This Row],[Customer ID]],customers!$A$2:$A$1001,customers!$I$2:$I$1001,,0)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8">
        <f>INDEX(products!$A$1:$G$49,MATCH(orders!$D390,products!$A$1:$A$49,0),MATCH(orders!L$1,products!$A$1:$G$1,0))</f>
        <v>3.8849999999999998</v>
      </c>
      <c r="M390" s="8">
        <f t="shared" si="6"/>
        <v>11.654999999999999</v>
      </c>
      <c r="N390" t="str" cm="1">
        <f t="array" ref="N390">_xlfn.SWITCH(I390,
"Rob","Robusta",
"Exc","Excelsa",
"Ara","Arabica",
"Lib","Librica")</f>
        <v>Librica</v>
      </c>
      <c r="O390" t="str" cm="1">
        <f t="array" ref="O390">_xlfn.SWITCH(J390,
"L","Light",
"M","Medium",
"D","Dark")</f>
        <v>Dark</v>
      </c>
      <c r="P390" t="str">
        <f>_xlfn.XLOOKUP(Orders[[#This Row],[Customer ID]],customers!$A$2:$A$1001,customers!$I$2:$I$1001,,0)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8">
        <f>INDEX(products!$A$1:$G$49,MATCH(orders!$D391,products!$A$1:$A$49,0),MATCH(orders!L$1,products!$A$1:$G$1,0))</f>
        <v>7.77</v>
      </c>
      <c r="M391" s="8">
        <f t="shared" si="6"/>
        <v>23.31</v>
      </c>
      <c r="N391" t="str" cm="1">
        <f t="array" ref="N391">_xlfn.SWITCH(I391,
"Rob","Robusta",
"Exc","Excelsa",
"Ara","Arabica",
"Lib","Librica")</f>
        <v>Librica</v>
      </c>
      <c r="O391" t="str" cm="1">
        <f t="array" ref="O391">_xlfn.SWITCH(J391,
"L","Light",
"M","Medium",
"D","Dark")</f>
        <v>Dark</v>
      </c>
      <c r="P391" t="str">
        <f>_xlfn.XLOOKUP(Orders[[#This Row],[Customer ID]],customers!$A$2:$A$1001,customers!$I$2:$I$1001,,0)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8">
        <f>INDEX(products!$A$1:$G$49,MATCH(orders!$D392,products!$A$1:$A$49,0),MATCH(orders!L$1,products!$A$1:$G$1,0))</f>
        <v>7.29</v>
      </c>
      <c r="M392" s="8">
        <f t="shared" si="6"/>
        <v>14.58</v>
      </c>
      <c r="N392" t="str" cm="1">
        <f t="array" ref="N392">_xlfn.SWITCH(I392,
"Rob","Robusta",
"Exc","Excelsa",
"Ara","Arabica",
"Lib","Librica")</f>
        <v>Excelsa</v>
      </c>
      <c r="O392" t="str" cm="1">
        <f t="array" ref="O392">_xlfn.SWITCH(J392,
"L","Light",
"M","Medium",
"D","Dark")</f>
        <v>Dark</v>
      </c>
      <c r="P392" t="str">
        <f>_xlfn.XLOOKUP(Orders[[#This Row],[Customer ID]],customers!$A$2:$A$1001,customers!$I$2:$I$1001,,0)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8">
        <f>INDEX(products!$A$1:$G$49,MATCH(orders!$D393,products!$A$1:$A$49,0),MATCH(orders!L$1,products!$A$1:$G$1,0))</f>
        <v>6.75</v>
      </c>
      <c r="M393" s="8">
        <f t="shared" si="6"/>
        <v>13.5</v>
      </c>
      <c r="N393" t="str" cm="1">
        <f t="array" ref="N393">_xlfn.SWITCH(I393,
"Rob","Robusta",
"Exc","Excelsa",
"Ara","Arabica",
"Lib","Librica")</f>
        <v>Arabica</v>
      </c>
      <c r="O393" t="str" cm="1">
        <f t="array" ref="O393">_xlfn.SWITCH(J393,
"L","Light",
"M","Medium",
"D","Dark")</f>
        <v>Medium</v>
      </c>
      <c r="P393" t="str">
        <f>_xlfn.XLOOKUP(Orders[[#This Row],[Customer ID]],customers!$A$2:$A$1001,customers!$I$2:$I$1001,,0)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8">
        <f>INDEX(products!$A$1:$G$49,MATCH(orders!$D394,products!$A$1:$A$49,0),MATCH(orders!L$1,products!$A$1:$G$1,0))</f>
        <v>14.85</v>
      </c>
      <c r="M394" s="8">
        <f t="shared" si="6"/>
        <v>89.1</v>
      </c>
      <c r="N394" t="str" cm="1">
        <f t="array" ref="N394">_xlfn.SWITCH(I394,
"Rob","Robusta",
"Exc","Excelsa",
"Ara","Arabica",
"Lib","Librica")</f>
        <v>Excelsa</v>
      </c>
      <c r="O394" t="str" cm="1">
        <f t="array" ref="O394">_xlfn.SWITCH(J394,
"L","Light",
"M","Medium",
"D","Dark")</f>
        <v>Light</v>
      </c>
      <c r="P394" t="str">
        <f>_xlfn.XLOOKUP(Orders[[#This Row],[Customer ID]],customers!$A$2:$A$1001,customers!$I$2:$I$1001,,0)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8">
        <f>INDEX(products!$A$1:$G$49,MATCH(orders!$D395,products!$A$1:$A$49,0),MATCH(orders!L$1,products!$A$1:$G$1,0))</f>
        <v>3.8849999999999998</v>
      </c>
      <c r="M395" s="8">
        <f t="shared" si="6"/>
        <v>3.8849999999999998</v>
      </c>
      <c r="N395" t="str" cm="1">
        <f t="array" ref="N395">_xlfn.SWITCH(I395,
"Rob","Robusta",
"Exc","Excelsa",
"Ara","Arabica",
"Lib","Librica")</f>
        <v>Arabica</v>
      </c>
      <c r="O395" t="str" cm="1">
        <f t="array" ref="O395">_xlfn.SWITCH(J395,
"L","Light",
"M","Medium",
"D","Dark")</f>
        <v>Light</v>
      </c>
      <c r="P395" t="str">
        <f>_xlfn.XLOOKUP(Orders[[#This Row],[Customer ID]],customers!$A$2:$A$1001,customers!$I$2:$I$1001,,0)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8">
        <f>INDEX(products!$A$1:$G$49,MATCH(orders!$D396,products!$A$1:$A$49,0),MATCH(orders!L$1,products!$A$1:$G$1,0))</f>
        <v>27.484999999999996</v>
      </c>
      <c r="M396" s="8">
        <f t="shared" si="6"/>
        <v>109.93999999999998</v>
      </c>
      <c r="N396" t="str" cm="1">
        <f t="array" ref="N396">_xlfn.SWITCH(I396,
"Rob","Robusta",
"Exc","Excelsa",
"Ara","Arabica",
"Lib","Librica")</f>
        <v>Robusta</v>
      </c>
      <c r="O396" t="str" cm="1">
        <f t="array" ref="O396">_xlfn.SWITCH(J396,
"L","Light",
"M","Medium",
"D","Dark")</f>
        <v>Light</v>
      </c>
      <c r="P396" t="str">
        <f>_xlfn.XLOOKUP(Orders[[#This Row],[Customer ID]],customers!$A$2:$A$1001,customers!$I$2:$I$1001,,0)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8">
        <f>INDEX(products!$A$1:$G$49,MATCH(orders!$D397,products!$A$1:$A$49,0),MATCH(orders!L$1,products!$A$1:$G$1,0))</f>
        <v>7.77</v>
      </c>
      <c r="M397" s="8">
        <f t="shared" si="6"/>
        <v>46.62</v>
      </c>
      <c r="N397" t="str" cm="1">
        <f t="array" ref="N397">_xlfn.SWITCH(I397,
"Rob","Robusta",
"Exc","Excelsa",
"Ara","Arabica",
"Lib","Librica")</f>
        <v>Librica</v>
      </c>
      <c r="O397" t="str" cm="1">
        <f t="array" ref="O397">_xlfn.SWITCH(J397,
"L","Light",
"M","Medium",
"D","Dark")</f>
        <v>Dark</v>
      </c>
      <c r="P397" t="str">
        <f>_xlfn.XLOOKUP(Orders[[#This Row],[Customer ID]],customers!$A$2:$A$1001,customers!$I$2:$I$1001,,0)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8">
        <f>INDEX(products!$A$1:$G$49,MATCH(orders!$D398,products!$A$1:$A$49,0),MATCH(orders!L$1,products!$A$1:$G$1,0))</f>
        <v>7.77</v>
      </c>
      <c r="M398" s="8">
        <f t="shared" si="6"/>
        <v>38.849999999999994</v>
      </c>
      <c r="N398" t="str" cm="1">
        <f t="array" ref="N398">_xlfn.SWITCH(I398,
"Rob","Robusta",
"Exc","Excelsa",
"Ara","Arabica",
"Lib","Librica")</f>
        <v>Arabica</v>
      </c>
      <c r="O398" t="str" cm="1">
        <f t="array" ref="O398">_xlfn.SWITCH(J398,
"L","Light",
"M","Medium",
"D","Dark")</f>
        <v>Light</v>
      </c>
      <c r="P398" t="str">
        <f>_xlfn.XLOOKUP(Orders[[#This Row],[Customer ID]],customers!$A$2:$A$1001,customers!$I$2:$I$1001,,0)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8">
        <f>INDEX(products!$A$1:$G$49,MATCH(orders!$D399,products!$A$1:$A$49,0),MATCH(orders!L$1,products!$A$1:$G$1,0))</f>
        <v>7.77</v>
      </c>
      <c r="M399" s="8">
        <f t="shared" si="6"/>
        <v>31.08</v>
      </c>
      <c r="N399" t="str" cm="1">
        <f t="array" ref="N399">_xlfn.SWITCH(I399,
"Rob","Robusta",
"Exc","Excelsa",
"Ara","Arabica",
"Lib","Librica")</f>
        <v>Librica</v>
      </c>
      <c r="O399" t="str" cm="1">
        <f t="array" ref="O399">_xlfn.SWITCH(J399,
"L","Light",
"M","Medium",
"D","Dark")</f>
        <v>Dark</v>
      </c>
      <c r="P399" t="str">
        <f>_xlfn.XLOOKUP(Orders[[#This Row],[Customer ID]],customers!$A$2:$A$1001,customers!$I$2:$I$1001,,0)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8">
        <f>INDEX(products!$A$1:$G$49,MATCH(orders!$D400,products!$A$1:$A$49,0),MATCH(orders!L$1,products!$A$1:$G$1,0))</f>
        <v>2.9849999999999999</v>
      </c>
      <c r="M400" s="8">
        <f t="shared" si="6"/>
        <v>17.91</v>
      </c>
      <c r="N400" t="str" cm="1">
        <f t="array" ref="N400">_xlfn.SWITCH(I400,
"Rob","Robusta",
"Exc","Excelsa",
"Ara","Arabica",
"Lib","Librica")</f>
        <v>Arabica</v>
      </c>
      <c r="O400" t="str" cm="1">
        <f t="array" ref="O400">_xlfn.SWITCH(J400,
"L","Light",
"M","Medium",
"D","Dark")</f>
        <v>Dark</v>
      </c>
      <c r="P400" t="str">
        <f>_xlfn.XLOOKUP(Orders[[#This Row],[Customer ID]],customers!$A$2:$A$1001,customers!$I$2:$I$1001,,0)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8">
        <f>INDEX(products!$A$1:$G$49,MATCH(orders!$D401,products!$A$1:$A$49,0),MATCH(orders!L$1,products!$A$1:$G$1,0))</f>
        <v>27.945</v>
      </c>
      <c r="M401" s="8">
        <f t="shared" si="6"/>
        <v>167.67000000000002</v>
      </c>
      <c r="N401" t="str" cm="1">
        <f t="array" ref="N401">_xlfn.SWITCH(I401,
"Rob","Robusta",
"Exc","Excelsa",
"Ara","Arabica",
"Lib","Librica")</f>
        <v>Excelsa</v>
      </c>
      <c r="O401" t="str" cm="1">
        <f t="array" ref="O401">_xlfn.SWITCH(J401,
"L","Light",
"M","Medium",
"D","Dark")</f>
        <v>Dark</v>
      </c>
      <c r="P401" t="str">
        <f>_xlfn.XLOOKUP(Orders[[#This Row],[Customer ID]],customers!$A$2:$A$1001,customers!$I$2:$I$1001,,0)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8">
        <f>INDEX(products!$A$1:$G$49,MATCH(orders!$D402,products!$A$1:$A$49,0),MATCH(orders!L$1,products!$A$1:$G$1,0))</f>
        <v>15.85</v>
      </c>
      <c r="M402" s="8">
        <f t="shared" si="6"/>
        <v>63.4</v>
      </c>
      <c r="N402" t="str" cm="1">
        <f t="array" ref="N402">_xlfn.SWITCH(I402,
"Rob","Robusta",
"Exc","Excelsa",
"Ara","Arabica",
"Lib","Librica")</f>
        <v>Librica</v>
      </c>
      <c r="O402" t="str" cm="1">
        <f t="array" ref="O402">_xlfn.SWITCH(J402,
"L","Light",
"M","Medium",
"D","Dark")</f>
        <v>Light</v>
      </c>
      <c r="P402" t="str">
        <f>_xlfn.XLOOKUP(Orders[[#This Row],[Customer ID]],customers!$A$2:$A$1001,customers!$I$2:$I$1001,,0)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8">
        <f>INDEX(products!$A$1:$G$49,MATCH(orders!$D403,products!$A$1:$A$49,0),MATCH(orders!L$1,products!$A$1:$G$1,0))</f>
        <v>4.3650000000000002</v>
      </c>
      <c r="M403" s="8">
        <f t="shared" si="6"/>
        <v>8.73</v>
      </c>
      <c r="N403" t="str" cm="1">
        <f t="array" ref="N403">_xlfn.SWITCH(I403,
"Rob","Robusta",
"Exc","Excelsa",
"Ara","Arabica",
"Lib","Librica")</f>
        <v>Librica</v>
      </c>
      <c r="O403" t="str" cm="1">
        <f t="array" ref="O403">_xlfn.SWITCH(J403,
"L","Light",
"M","Medium",
"D","Dark")</f>
        <v>Medium</v>
      </c>
      <c r="P403" t="str">
        <f>_xlfn.XLOOKUP(Orders[[#This Row],[Customer ID]],customers!$A$2:$A$1001,customers!$I$2:$I$1001,,0)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8">
        <f>INDEX(products!$A$1:$G$49,MATCH(orders!$D404,products!$A$1:$A$49,0),MATCH(orders!L$1,products!$A$1:$G$1,0))</f>
        <v>8.9499999999999993</v>
      </c>
      <c r="M404" s="8">
        <f t="shared" si="6"/>
        <v>26.849999999999998</v>
      </c>
      <c r="N404" t="str" cm="1">
        <f t="array" ref="N404">_xlfn.SWITCH(I404,
"Rob","Robusta",
"Exc","Excelsa",
"Ara","Arabica",
"Lib","Librica")</f>
        <v>Robusta</v>
      </c>
      <c r="O404" t="str" cm="1">
        <f t="array" ref="O404">_xlfn.SWITCH(J404,
"L","Light",
"M","Medium",
"D","Dark")</f>
        <v>Dark</v>
      </c>
      <c r="P404" t="str">
        <f>_xlfn.XLOOKUP(Orders[[#This Row],[Customer ID]],customers!$A$2:$A$1001,customers!$I$2:$I$1001,,0)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8">
        <f>INDEX(products!$A$1:$G$49,MATCH(orders!$D405,products!$A$1:$A$49,0),MATCH(orders!L$1,products!$A$1:$G$1,0))</f>
        <v>4.7549999999999999</v>
      </c>
      <c r="M405" s="8">
        <f t="shared" si="6"/>
        <v>9.51</v>
      </c>
      <c r="N405" t="str" cm="1">
        <f t="array" ref="N405">_xlfn.SWITCH(I405,
"Rob","Robusta",
"Exc","Excelsa",
"Ara","Arabica",
"Lib","Librica")</f>
        <v>Librica</v>
      </c>
      <c r="O405" t="str" cm="1">
        <f t="array" ref="O405">_xlfn.SWITCH(J405,
"L","Light",
"M","Medium",
"D","Dark")</f>
        <v>Light</v>
      </c>
      <c r="P405" t="str">
        <f>_xlfn.XLOOKUP(Orders[[#This Row],[Customer ID]],customers!$A$2:$A$1001,customers!$I$2:$I$1001,,0)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8">
        <f>INDEX(products!$A$1:$G$49,MATCH(orders!$D406,products!$A$1:$A$49,0),MATCH(orders!L$1,products!$A$1:$G$1,0))</f>
        <v>9.9499999999999993</v>
      </c>
      <c r="M406" s="8">
        <f t="shared" si="6"/>
        <v>39.799999999999997</v>
      </c>
      <c r="N406" t="str" cm="1">
        <f t="array" ref="N406">_xlfn.SWITCH(I406,
"Rob","Robusta",
"Exc","Excelsa",
"Ara","Arabica",
"Lib","Librica")</f>
        <v>Arabica</v>
      </c>
      <c r="O406" t="str" cm="1">
        <f t="array" ref="O406">_xlfn.SWITCH(J406,
"L","Light",
"M","Medium",
"D","Dark")</f>
        <v>Dark</v>
      </c>
      <c r="P406" t="str">
        <f>_xlfn.XLOOKUP(Orders[[#This Row],[Customer ID]],customers!$A$2:$A$1001,customers!$I$2:$I$1001,,0)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8">
        <f>INDEX(products!$A$1:$G$49,MATCH(orders!$D407,products!$A$1:$A$49,0),MATCH(orders!L$1,products!$A$1:$G$1,0))</f>
        <v>8.25</v>
      </c>
      <c r="M407" s="8">
        <f t="shared" si="6"/>
        <v>24.75</v>
      </c>
      <c r="N407" t="str" cm="1">
        <f t="array" ref="N407">_xlfn.SWITCH(I407,
"Rob","Robusta",
"Exc","Excelsa",
"Ara","Arabica",
"Lib","Librica")</f>
        <v>Excelsa</v>
      </c>
      <c r="O407" t="str" cm="1">
        <f t="array" ref="O407">_xlfn.SWITCH(J407,
"L","Light",
"M","Medium",
"D","Dark")</f>
        <v>Medium</v>
      </c>
      <c r="P407" t="str">
        <f>_xlfn.XLOOKUP(Orders[[#This Row],[Customer ID]],customers!$A$2:$A$1001,customers!$I$2:$I$1001,,0)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8">
        <f>INDEX(products!$A$1:$G$49,MATCH(orders!$D408,products!$A$1:$A$49,0),MATCH(orders!L$1,products!$A$1:$G$1,0))</f>
        <v>13.75</v>
      </c>
      <c r="M408" s="8">
        <f t="shared" si="6"/>
        <v>68.75</v>
      </c>
      <c r="N408" t="str" cm="1">
        <f t="array" ref="N408">_xlfn.SWITCH(I408,
"Rob","Robusta",
"Exc","Excelsa",
"Ara","Arabica",
"Lib","Librica")</f>
        <v>Excelsa</v>
      </c>
      <c r="O408" t="str" cm="1">
        <f t="array" ref="O408">_xlfn.SWITCH(J408,
"L","Light",
"M","Medium",
"D","Dark")</f>
        <v>Medium</v>
      </c>
      <c r="P408" t="str">
        <f>_xlfn.XLOOKUP(Orders[[#This Row],[Customer ID]],customers!$A$2:$A$1001,customers!$I$2:$I$1001,,0)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8">
        <f>INDEX(products!$A$1:$G$49,MATCH(orders!$D409,products!$A$1:$A$49,0),MATCH(orders!L$1,products!$A$1:$G$1,0))</f>
        <v>8.25</v>
      </c>
      <c r="M409" s="8">
        <f t="shared" si="6"/>
        <v>49.5</v>
      </c>
      <c r="N409" t="str" cm="1">
        <f t="array" ref="N409">_xlfn.SWITCH(I409,
"Rob","Robusta",
"Exc","Excelsa",
"Ara","Arabica",
"Lib","Librica")</f>
        <v>Excelsa</v>
      </c>
      <c r="O409" t="str" cm="1">
        <f t="array" ref="O409">_xlfn.SWITCH(J409,
"L","Light",
"M","Medium",
"D","Dark")</f>
        <v>Medium</v>
      </c>
      <c r="P409" t="str">
        <f>_xlfn.XLOOKUP(Orders[[#This Row],[Customer ID]],customers!$A$2:$A$1001,customers!$I$2:$I$1001,,0)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8">
        <f>INDEX(products!$A$1:$G$49,MATCH(orders!$D410,products!$A$1:$A$49,0),MATCH(orders!L$1,products!$A$1:$G$1,0))</f>
        <v>25.874999999999996</v>
      </c>
      <c r="M410" s="8">
        <f t="shared" si="6"/>
        <v>51.749999999999993</v>
      </c>
      <c r="N410" t="str" cm="1">
        <f t="array" ref="N410">_xlfn.SWITCH(I410,
"Rob","Robusta",
"Exc","Excelsa",
"Ara","Arabica",
"Lib","Librica")</f>
        <v>Arabica</v>
      </c>
      <c r="O410" t="str" cm="1">
        <f t="array" ref="O410">_xlfn.SWITCH(J410,
"L","Light",
"M","Medium",
"D","Dark")</f>
        <v>Medium</v>
      </c>
      <c r="P410" t="str">
        <f>_xlfn.XLOOKUP(Orders[[#This Row],[Customer ID]],customers!$A$2:$A$1001,customers!$I$2:$I$1001,,0)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8">
        <f>INDEX(products!$A$1:$G$49,MATCH(orders!$D411,products!$A$1:$A$49,0),MATCH(orders!L$1,products!$A$1:$G$1,0))</f>
        <v>15.85</v>
      </c>
      <c r="M411" s="8">
        <f t="shared" si="6"/>
        <v>47.55</v>
      </c>
      <c r="N411" t="str" cm="1">
        <f t="array" ref="N411">_xlfn.SWITCH(I411,
"Rob","Robusta",
"Exc","Excelsa",
"Ara","Arabica",
"Lib","Librica")</f>
        <v>Librica</v>
      </c>
      <c r="O411" t="str" cm="1">
        <f t="array" ref="O411">_xlfn.SWITCH(J411,
"L","Light",
"M","Medium",
"D","Dark")</f>
        <v>Light</v>
      </c>
      <c r="P411" t="str">
        <f>_xlfn.XLOOKUP(Orders[[#This Row],[Customer ID]],customers!$A$2:$A$1001,customers!$I$2:$I$1001,,0)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8">
        <f>INDEX(products!$A$1:$G$49,MATCH(orders!$D412,products!$A$1:$A$49,0),MATCH(orders!L$1,products!$A$1:$G$1,0))</f>
        <v>3.8849999999999998</v>
      </c>
      <c r="M412" s="8">
        <f t="shared" si="6"/>
        <v>15.54</v>
      </c>
      <c r="N412" t="str" cm="1">
        <f t="array" ref="N412">_xlfn.SWITCH(I412,
"Rob","Robusta",
"Exc","Excelsa",
"Ara","Arabica",
"Lib","Librica")</f>
        <v>Arabica</v>
      </c>
      <c r="O412" t="str" cm="1">
        <f t="array" ref="O412">_xlfn.SWITCH(J412,
"L","Light",
"M","Medium",
"D","Dark")</f>
        <v>Light</v>
      </c>
      <c r="P412" t="str">
        <f>_xlfn.XLOOKUP(Orders[[#This Row],[Customer ID]],customers!$A$2:$A$1001,customers!$I$2:$I$1001,,0)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8">
        <f>INDEX(products!$A$1:$G$49,MATCH(orders!$D413,products!$A$1:$A$49,0),MATCH(orders!L$1,products!$A$1:$G$1,0))</f>
        <v>14.55</v>
      </c>
      <c r="M413" s="8">
        <f t="shared" si="6"/>
        <v>87.300000000000011</v>
      </c>
      <c r="N413" t="str" cm="1">
        <f t="array" ref="N413">_xlfn.SWITCH(I413,
"Rob","Robusta",
"Exc","Excelsa",
"Ara","Arabica",
"Lib","Librica")</f>
        <v>Librica</v>
      </c>
      <c r="O413" t="str" cm="1">
        <f t="array" ref="O413">_xlfn.SWITCH(J413,
"L","Light",
"M","Medium",
"D","Dark")</f>
        <v>Medium</v>
      </c>
      <c r="P413" t="str">
        <f>_xlfn.XLOOKUP(Orders[[#This Row],[Customer ID]],customers!$A$2:$A$1001,customers!$I$2:$I$1001,,0)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8">
        <f>INDEX(products!$A$1:$G$49,MATCH(orders!$D414,products!$A$1:$A$49,0),MATCH(orders!L$1,products!$A$1:$G$1,0))</f>
        <v>11.25</v>
      </c>
      <c r="M414" s="8">
        <f t="shared" si="6"/>
        <v>56.25</v>
      </c>
      <c r="N414" t="str" cm="1">
        <f t="array" ref="N414">_xlfn.SWITCH(I414,
"Rob","Robusta",
"Exc","Excelsa",
"Ara","Arabica",
"Lib","Librica")</f>
        <v>Arabica</v>
      </c>
      <c r="O414" t="str" cm="1">
        <f t="array" ref="O414">_xlfn.SWITCH(J414,
"L","Light",
"M","Medium",
"D","Dark")</f>
        <v>Medium</v>
      </c>
      <c r="P414" t="str">
        <f>_xlfn.XLOOKUP(Orders[[#This Row],[Customer ID]],customers!$A$2:$A$1001,customers!$I$2:$I$1001,,0)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8">
        <f>INDEX(products!$A$1:$G$49,MATCH(orders!$D415,products!$A$1:$A$49,0),MATCH(orders!L$1,products!$A$1:$G$1,0))</f>
        <v>36.454999999999998</v>
      </c>
      <c r="M415" s="8">
        <f t="shared" si="6"/>
        <v>36.454999999999998</v>
      </c>
      <c r="N415" t="str" cm="1">
        <f t="array" ref="N415">_xlfn.SWITCH(I415,
"Rob","Robusta",
"Exc","Excelsa",
"Ara","Arabica",
"Lib","Librica")</f>
        <v>Librica</v>
      </c>
      <c r="O415" t="str" cm="1">
        <f t="array" ref="O415">_xlfn.SWITCH(J415,
"L","Light",
"M","Medium",
"D","Dark")</f>
        <v>Light</v>
      </c>
      <c r="P415" t="str">
        <f>_xlfn.XLOOKUP(Orders[[#This Row],[Customer ID]],customers!$A$2:$A$1001,customers!$I$2:$I$1001,,0)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8">
        <f>INDEX(products!$A$1:$G$49,MATCH(orders!$D416,products!$A$1:$A$49,0),MATCH(orders!L$1,products!$A$1:$G$1,0))</f>
        <v>3.5849999999999995</v>
      </c>
      <c r="M416" s="8">
        <f t="shared" si="6"/>
        <v>10.754999999999999</v>
      </c>
      <c r="N416" t="str" cm="1">
        <f t="array" ref="N416">_xlfn.SWITCH(I416,
"Rob","Robusta",
"Exc","Excelsa",
"Ara","Arabica",
"Lib","Librica")</f>
        <v>Robusta</v>
      </c>
      <c r="O416" t="str" cm="1">
        <f t="array" ref="O416">_xlfn.SWITCH(J416,
"L","Light",
"M","Medium",
"D","Dark")</f>
        <v>Light</v>
      </c>
      <c r="P416" t="str">
        <f>_xlfn.XLOOKUP(Orders[[#This Row],[Customer ID]],customers!$A$2:$A$1001,customers!$I$2:$I$1001,,0)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8">
        <f>INDEX(products!$A$1:$G$49,MATCH(orders!$D417,products!$A$1:$A$49,0),MATCH(orders!L$1,products!$A$1:$G$1,0))</f>
        <v>2.9849999999999999</v>
      </c>
      <c r="M417" s="8">
        <f t="shared" si="6"/>
        <v>8.9550000000000001</v>
      </c>
      <c r="N417" t="str" cm="1">
        <f t="array" ref="N417">_xlfn.SWITCH(I417,
"Rob","Robusta",
"Exc","Excelsa",
"Ara","Arabica",
"Lib","Librica")</f>
        <v>Robusta</v>
      </c>
      <c r="O417" t="str" cm="1">
        <f t="array" ref="O417">_xlfn.SWITCH(J417,
"L","Light",
"M","Medium",
"D","Dark")</f>
        <v>Medium</v>
      </c>
      <c r="P417" t="str">
        <f>_xlfn.XLOOKUP(Orders[[#This Row],[Customer ID]],customers!$A$2:$A$1001,customers!$I$2:$I$1001,,0)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8">
        <f>INDEX(products!$A$1:$G$49,MATCH(orders!$D418,products!$A$1:$A$49,0),MATCH(orders!L$1,products!$A$1:$G$1,0))</f>
        <v>7.77</v>
      </c>
      <c r="M418" s="8">
        <f t="shared" si="6"/>
        <v>23.31</v>
      </c>
      <c r="N418" t="str" cm="1">
        <f t="array" ref="N418">_xlfn.SWITCH(I418,
"Rob","Robusta",
"Exc","Excelsa",
"Ara","Arabica",
"Lib","Librica")</f>
        <v>Arabica</v>
      </c>
      <c r="O418" t="str" cm="1">
        <f t="array" ref="O418">_xlfn.SWITCH(J418,
"L","Light",
"M","Medium",
"D","Dark")</f>
        <v>Light</v>
      </c>
      <c r="P418" t="str">
        <f>_xlfn.XLOOKUP(Orders[[#This Row],[Customer ID]],customers!$A$2:$A$1001,customers!$I$2:$I$1001,,0)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8">
        <f>INDEX(products!$A$1:$G$49,MATCH(orders!$D419,products!$A$1:$A$49,0),MATCH(orders!L$1,products!$A$1:$G$1,0))</f>
        <v>29.784999999999997</v>
      </c>
      <c r="M419" s="8">
        <f t="shared" si="6"/>
        <v>29.784999999999997</v>
      </c>
      <c r="N419" t="str" cm="1">
        <f t="array" ref="N419">_xlfn.SWITCH(I419,
"Rob","Robusta",
"Exc","Excelsa",
"Ara","Arabica",
"Lib","Librica")</f>
        <v>Arabica</v>
      </c>
      <c r="O419" t="str" cm="1">
        <f t="array" ref="O419">_xlfn.SWITCH(J419,
"L","Light",
"M","Medium",
"D","Dark")</f>
        <v>Light</v>
      </c>
      <c r="P419" t="str">
        <f>_xlfn.XLOOKUP(Orders[[#This Row],[Customer ID]],customers!$A$2:$A$1001,customers!$I$2:$I$1001,,0)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8">
        <f>INDEX(products!$A$1:$G$49,MATCH(orders!$D420,products!$A$1:$A$49,0),MATCH(orders!L$1,products!$A$1:$G$1,0))</f>
        <v>29.784999999999997</v>
      </c>
      <c r="M420" s="8">
        <f t="shared" si="6"/>
        <v>148.92499999999998</v>
      </c>
      <c r="N420" t="str" cm="1">
        <f t="array" ref="N420">_xlfn.SWITCH(I420,
"Rob","Robusta",
"Exc","Excelsa",
"Ara","Arabica",
"Lib","Librica")</f>
        <v>Arabica</v>
      </c>
      <c r="O420" t="str" cm="1">
        <f t="array" ref="O420">_xlfn.SWITCH(J420,
"L","Light",
"M","Medium",
"D","Dark")</f>
        <v>Light</v>
      </c>
      <c r="P420" t="str">
        <f>_xlfn.XLOOKUP(Orders[[#This Row],[Customer ID]],customers!$A$2:$A$1001,customers!$I$2:$I$1001,,0)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8">
        <f>INDEX(products!$A$1:$G$49,MATCH(orders!$D421,products!$A$1:$A$49,0),MATCH(orders!L$1,products!$A$1:$G$1,0))</f>
        <v>8.73</v>
      </c>
      <c r="M421" s="8">
        <f t="shared" si="6"/>
        <v>8.73</v>
      </c>
      <c r="N421" t="str" cm="1">
        <f t="array" ref="N421">_xlfn.SWITCH(I421,
"Rob","Robusta",
"Exc","Excelsa",
"Ara","Arabica",
"Lib","Librica")</f>
        <v>Librica</v>
      </c>
      <c r="O421" t="str" cm="1">
        <f t="array" ref="O421">_xlfn.SWITCH(J421,
"L","Light",
"M","Medium",
"D","Dark")</f>
        <v>Medium</v>
      </c>
      <c r="P421" t="str">
        <f>_xlfn.XLOOKUP(Orders[[#This Row],[Customer ID]],customers!$A$2:$A$1001,customers!$I$2:$I$1001,,0)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8">
        <f>INDEX(products!$A$1:$G$49,MATCH(orders!$D422,products!$A$1:$A$49,0),MATCH(orders!L$1,products!$A$1:$G$1,0))</f>
        <v>7.77</v>
      </c>
      <c r="M422" s="8">
        <f t="shared" si="6"/>
        <v>31.08</v>
      </c>
      <c r="N422" t="str" cm="1">
        <f t="array" ref="N422">_xlfn.SWITCH(I422,
"Rob","Robusta",
"Exc","Excelsa",
"Ara","Arabica",
"Lib","Librica")</f>
        <v>Librica</v>
      </c>
      <c r="O422" t="str" cm="1">
        <f t="array" ref="O422">_xlfn.SWITCH(J422,
"L","Light",
"M","Medium",
"D","Dark")</f>
        <v>Dark</v>
      </c>
      <c r="P422" t="str">
        <f>_xlfn.XLOOKUP(Orders[[#This Row],[Customer ID]],customers!$A$2:$A$1001,customers!$I$2:$I$1001,,0)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8">
        <f>INDEX(products!$A$1:$G$49,MATCH(orders!$D423,products!$A$1:$A$49,0),MATCH(orders!L$1,products!$A$1:$G$1,0))</f>
        <v>22.884999999999998</v>
      </c>
      <c r="M423" s="8">
        <f t="shared" si="6"/>
        <v>137.31</v>
      </c>
      <c r="N423" t="str" cm="1">
        <f t="array" ref="N423">_xlfn.SWITCH(I423,
"Rob","Robusta",
"Exc","Excelsa",
"Ara","Arabica",
"Lib","Librica")</f>
        <v>Arabica</v>
      </c>
      <c r="O423" t="str" cm="1">
        <f t="array" ref="O423">_xlfn.SWITCH(J423,
"L","Light",
"M","Medium",
"D","Dark")</f>
        <v>Dark</v>
      </c>
      <c r="P423" t="str">
        <f>_xlfn.XLOOKUP(Orders[[#This Row],[Customer ID]],customers!$A$2:$A$1001,customers!$I$2:$I$1001,,0)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8">
        <f>INDEX(products!$A$1:$G$49,MATCH(orders!$D424,products!$A$1:$A$49,0),MATCH(orders!L$1,products!$A$1:$G$1,0))</f>
        <v>5.97</v>
      </c>
      <c r="M424" s="8">
        <f t="shared" si="6"/>
        <v>29.849999999999998</v>
      </c>
      <c r="N424" t="str" cm="1">
        <f t="array" ref="N424">_xlfn.SWITCH(I424,
"Rob","Robusta",
"Exc","Excelsa",
"Ara","Arabica",
"Lib","Librica")</f>
        <v>Arabica</v>
      </c>
      <c r="O424" t="str" cm="1">
        <f t="array" ref="O424">_xlfn.SWITCH(J424,
"L","Light",
"M","Medium",
"D","Dark")</f>
        <v>Dark</v>
      </c>
      <c r="P424" t="str">
        <f>_xlfn.XLOOKUP(Orders[[#This Row],[Customer ID]],customers!$A$2:$A$1001,customers!$I$2:$I$1001,,0)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8">
        <f>INDEX(products!$A$1:$G$49,MATCH(orders!$D425,products!$A$1:$A$49,0),MATCH(orders!L$1,products!$A$1:$G$1,0))</f>
        <v>5.97</v>
      </c>
      <c r="M425" s="8">
        <f t="shared" si="6"/>
        <v>17.91</v>
      </c>
      <c r="N425" t="str" cm="1">
        <f t="array" ref="N425">_xlfn.SWITCH(I425,
"Rob","Robusta",
"Exc","Excelsa",
"Ara","Arabica",
"Lib","Librica")</f>
        <v>Robusta</v>
      </c>
      <c r="O425" t="str" cm="1">
        <f t="array" ref="O425">_xlfn.SWITCH(J425,
"L","Light",
"M","Medium",
"D","Dark")</f>
        <v>Medium</v>
      </c>
      <c r="P425" t="str">
        <f>_xlfn.XLOOKUP(Orders[[#This Row],[Customer ID]],customers!$A$2:$A$1001,customers!$I$2:$I$1001,,0)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8">
        <f>INDEX(products!$A$1:$G$49,MATCH(orders!$D426,products!$A$1:$A$49,0),MATCH(orders!L$1,products!$A$1:$G$1,0))</f>
        <v>8.91</v>
      </c>
      <c r="M426" s="8">
        <f t="shared" si="6"/>
        <v>26.73</v>
      </c>
      <c r="N426" t="str" cm="1">
        <f t="array" ref="N426">_xlfn.SWITCH(I426,
"Rob","Robusta",
"Exc","Excelsa",
"Ara","Arabica",
"Lib","Librica")</f>
        <v>Excelsa</v>
      </c>
      <c r="O426" t="str" cm="1">
        <f t="array" ref="O426">_xlfn.SWITCH(J426,
"L","Light",
"M","Medium",
"D","Dark")</f>
        <v>Light</v>
      </c>
      <c r="P426" t="str">
        <f>_xlfn.XLOOKUP(Orders[[#This Row],[Customer ID]],customers!$A$2:$A$1001,customers!$I$2:$I$1001,,0)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8">
        <f>INDEX(products!$A$1:$G$49,MATCH(orders!$D427,products!$A$1:$A$49,0),MATCH(orders!L$1,products!$A$1:$G$1,0))</f>
        <v>8.9499999999999993</v>
      </c>
      <c r="M427" s="8">
        <f t="shared" si="6"/>
        <v>17.899999999999999</v>
      </c>
      <c r="N427" t="str" cm="1">
        <f t="array" ref="N427">_xlfn.SWITCH(I427,
"Rob","Robusta",
"Exc","Excelsa",
"Ara","Arabica",
"Lib","Librica")</f>
        <v>Robusta</v>
      </c>
      <c r="O427" t="str" cm="1">
        <f t="array" ref="O427">_xlfn.SWITCH(J427,
"L","Light",
"M","Medium",
"D","Dark")</f>
        <v>Dark</v>
      </c>
      <c r="P427" t="str">
        <f>_xlfn.XLOOKUP(Orders[[#This Row],[Customer ID]],customers!$A$2:$A$1001,customers!$I$2:$I$1001,,0)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8">
        <f>INDEX(products!$A$1:$G$49,MATCH(orders!$D428,products!$A$1:$A$49,0),MATCH(orders!L$1,products!$A$1:$G$1,0))</f>
        <v>3.5849999999999995</v>
      </c>
      <c r="M428" s="8">
        <f t="shared" si="6"/>
        <v>14.339999999999998</v>
      </c>
      <c r="N428" t="str" cm="1">
        <f t="array" ref="N428">_xlfn.SWITCH(I428,
"Rob","Robusta",
"Exc","Excelsa",
"Ara","Arabica",
"Lib","Librica")</f>
        <v>Robusta</v>
      </c>
      <c r="O428" t="str" cm="1">
        <f t="array" ref="O428">_xlfn.SWITCH(J428,
"L","Light",
"M","Medium",
"D","Dark")</f>
        <v>Light</v>
      </c>
      <c r="P428" t="str">
        <f>_xlfn.XLOOKUP(Orders[[#This Row],[Customer ID]],customers!$A$2:$A$1001,customers!$I$2:$I$1001,,0)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8">
        <f>INDEX(products!$A$1:$G$49,MATCH(orders!$D429,products!$A$1:$A$49,0),MATCH(orders!L$1,products!$A$1:$G$1,0))</f>
        <v>25.874999999999996</v>
      </c>
      <c r="M429" s="8">
        <f t="shared" si="6"/>
        <v>77.624999999999986</v>
      </c>
      <c r="N429" t="str" cm="1">
        <f t="array" ref="N429">_xlfn.SWITCH(I429,
"Rob","Robusta",
"Exc","Excelsa",
"Ara","Arabica",
"Lib","Librica")</f>
        <v>Arabica</v>
      </c>
      <c r="O429" t="str" cm="1">
        <f t="array" ref="O429">_xlfn.SWITCH(J429,
"L","Light",
"M","Medium",
"D","Dark")</f>
        <v>Medium</v>
      </c>
      <c r="P429" t="str">
        <f>_xlfn.XLOOKUP(Orders[[#This Row],[Customer ID]],customers!$A$2:$A$1001,customers!$I$2:$I$1001,,0)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8">
        <f>INDEX(products!$A$1:$G$49,MATCH(orders!$D430,products!$A$1:$A$49,0),MATCH(orders!L$1,products!$A$1:$G$1,0))</f>
        <v>11.95</v>
      </c>
      <c r="M430" s="8">
        <f t="shared" si="6"/>
        <v>59.75</v>
      </c>
      <c r="N430" t="str" cm="1">
        <f t="array" ref="N430">_xlfn.SWITCH(I430,
"Rob","Robusta",
"Exc","Excelsa",
"Ara","Arabica",
"Lib","Librica")</f>
        <v>Robusta</v>
      </c>
      <c r="O430" t="str" cm="1">
        <f t="array" ref="O430">_xlfn.SWITCH(J430,
"L","Light",
"M","Medium",
"D","Dark")</f>
        <v>Light</v>
      </c>
      <c r="P430" t="str">
        <f>_xlfn.XLOOKUP(Orders[[#This Row],[Customer ID]],customers!$A$2:$A$1001,customers!$I$2:$I$1001,,0)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8">
        <f>INDEX(products!$A$1:$G$49,MATCH(orders!$D431,products!$A$1:$A$49,0),MATCH(orders!L$1,products!$A$1:$G$1,0))</f>
        <v>12.95</v>
      </c>
      <c r="M431" s="8">
        <f t="shared" si="6"/>
        <v>77.699999999999989</v>
      </c>
      <c r="N431" t="str" cm="1">
        <f t="array" ref="N431">_xlfn.SWITCH(I431,
"Rob","Robusta",
"Exc","Excelsa",
"Ara","Arabica",
"Lib","Librica")</f>
        <v>Arabica</v>
      </c>
      <c r="O431" t="str" cm="1">
        <f t="array" ref="O431">_xlfn.SWITCH(J431,
"L","Light",
"M","Medium",
"D","Dark")</f>
        <v>Light</v>
      </c>
      <c r="P431" t="str">
        <f>_xlfn.XLOOKUP(Orders[[#This Row],[Customer ID]],customers!$A$2:$A$1001,customers!$I$2:$I$1001,,0)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8">
        <f>INDEX(products!$A$1:$G$49,MATCH(orders!$D432,products!$A$1:$A$49,0),MATCH(orders!L$1,products!$A$1:$G$1,0))</f>
        <v>2.6849999999999996</v>
      </c>
      <c r="M432" s="8">
        <f t="shared" si="6"/>
        <v>5.3699999999999992</v>
      </c>
      <c r="N432" t="str" cm="1">
        <f t="array" ref="N432">_xlfn.SWITCH(I432,
"Rob","Robusta",
"Exc","Excelsa",
"Ara","Arabica",
"Lib","Librica")</f>
        <v>Robusta</v>
      </c>
      <c r="O432" t="str" cm="1">
        <f t="array" ref="O432">_xlfn.SWITCH(J432,
"L","Light",
"M","Medium",
"D","Dark")</f>
        <v>Dark</v>
      </c>
      <c r="P432" t="str">
        <f>_xlfn.XLOOKUP(Orders[[#This Row],[Customer ID]],customers!$A$2:$A$1001,customers!$I$2:$I$1001,,0)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8">
        <f>INDEX(products!$A$1:$G$49,MATCH(orders!$D433,products!$A$1:$A$49,0),MATCH(orders!L$1,products!$A$1:$G$1,0))</f>
        <v>27.945</v>
      </c>
      <c r="M433" s="8">
        <f t="shared" si="6"/>
        <v>83.835000000000008</v>
      </c>
      <c r="N433" t="str" cm="1">
        <f t="array" ref="N433">_xlfn.SWITCH(I433,
"Rob","Robusta",
"Exc","Excelsa",
"Ara","Arabica",
"Lib","Librica")</f>
        <v>Excelsa</v>
      </c>
      <c r="O433" t="str" cm="1">
        <f t="array" ref="O433">_xlfn.SWITCH(J433,
"L","Light",
"M","Medium",
"D","Dark")</f>
        <v>Dark</v>
      </c>
      <c r="P433" t="str">
        <f>_xlfn.XLOOKUP(Orders[[#This Row],[Customer ID]],customers!$A$2:$A$1001,customers!$I$2:$I$1001,,0)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8">
        <f>INDEX(products!$A$1:$G$49,MATCH(orders!$D434,products!$A$1:$A$49,0),MATCH(orders!L$1,products!$A$1:$G$1,0))</f>
        <v>11.25</v>
      </c>
      <c r="M434" s="8">
        <f t="shared" si="6"/>
        <v>22.5</v>
      </c>
      <c r="N434" t="str" cm="1">
        <f t="array" ref="N434">_xlfn.SWITCH(I434,
"Rob","Robusta",
"Exc","Excelsa",
"Ara","Arabica",
"Lib","Librica")</f>
        <v>Arabica</v>
      </c>
      <c r="O434" t="str" cm="1">
        <f t="array" ref="O434">_xlfn.SWITCH(J434,
"L","Light",
"M","Medium",
"D","Dark")</f>
        <v>Medium</v>
      </c>
      <c r="P434" t="str">
        <f>_xlfn.XLOOKUP(Orders[[#This Row],[Customer ID]],customers!$A$2:$A$1001,customers!$I$2:$I$1001,,0)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8">
        <f>INDEX(products!$A$1:$G$49,MATCH(orders!$D435,products!$A$1:$A$49,0),MATCH(orders!L$1,products!$A$1:$G$1,0))</f>
        <v>33.464999999999996</v>
      </c>
      <c r="M435" s="8">
        <f t="shared" si="6"/>
        <v>200.78999999999996</v>
      </c>
      <c r="N435" t="str" cm="1">
        <f t="array" ref="N435">_xlfn.SWITCH(I435,
"Rob","Robusta",
"Exc","Excelsa",
"Ara","Arabica",
"Lib","Librica")</f>
        <v>Librica</v>
      </c>
      <c r="O435" t="str" cm="1">
        <f t="array" ref="O435">_xlfn.SWITCH(J435,
"L","Light",
"M","Medium",
"D","Dark")</f>
        <v>Medium</v>
      </c>
      <c r="P435" t="str">
        <f>_xlfn.XLOOKUP(Orders[[#This Row],[Customer ID]],customers!$A$2:$A$1001,customers!$I$2:$I$1001,,0)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8">
        <f>INDEX(products!$A$1:$G$49,MATCH(orders!$D436,products!$A$1:$A$49,0),MATCH(orders!L$1,products!$A$1:$G$1,0))</f>
        <v>11.25</v>
      </c>
      <c r="M436" s="8">
        <f t="shared" si="6"/>
        <v>67.5</v>
      </c>
      <c r="N436" t="str" cm="1">
        <f t="array" ref="N436">_xlfn.SWITCH(I436,
"Rob","Robusta",
"Exc","Excelsa",
"Ara","Arabica",
"Lib","Librica")</f>
        <v>Arabica</v>
      </c>
      <c r="O436" t="str" cm="1">
        <f t="array" ref="O436">_xlfn.SWITCH(J436,
"L","Light",
"M","Medium",
"D","Dark")</f>
        <v>Medium</v>
      </c>
      <c r="P436" t="str">
        <f>_xlfn.XLOOKUP(Orders[[#This Row],[Customer ID]],customers!$A$2:$A$1001,customers!$I$2:$I$1001,,0)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8">
        <f>INDEX(products!$A$1:$G$49,MATCH(orders!$D437,products!$A$1:$A$49,0),MATCH(orders!L$1,products!$A$1:$G$1,0))</f>
        <v>8.25</v>
      </c>
      <c r="M437" s="8">
        <f t="shared" si="6"/>
        <v>8.25</v>
      </c>
      <c r="N437" t="str" cm="1">
        <f t="array" ref="N437">_xlfn.SWITCH(I437,
"Rob","Robusta",
"Exc","Excelsa",
"Ara","Arabica",
"Lib","Librica")</f>
        <v>Excelsa</v>
      </c>
      <c r="O437" t="str" cm="1">
        <f t="array" ref="O437">_xlfn.SWITCH(J437,
"L","Light",
"M","Medium",
"D","Dark")</f>
        <v>Medium</v>
      </c>
      <c r="P437" t="str">
        <f>_xlfn.XLOOKUP(Orders[[#This Row],[Customer ID]],customers!$A$2:$A$1001,customers!$I$2:$I$1001,,0)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8">
        <f>INDEX(products!$A$1:$G$49,MATCH(orders!$D438,products!$A$1:$A$49,0),MATCH(orders!L$1,products!$A$1:$G$1,0))</f>
        <v>4.7549999999999999</v>
      </c>
      <c r="M438" s="8">
        <f t="shared" si="6"/>
        <v>9.51</v>
      </c>
      <c r="N438" t="str" cm="1">
        <f t="array" ref="N438">_xlfn.SWITCH(I438,
"Rob","Robusta",
"Exc","Excelsa",
"Ara","Arabica",
"Lib","Librica")</f>
        <v>Librica</v>
      </c>
      <c r="O438" t="str" cm="1">
        <f t="array" ref="O438">_xlfn.SWITCH(J438,
"L","Light",
"M","Medium",
"D","Dark")</f>
        <v>Light</v>
      </c>
      <c r="P438" t="str">
        <f>_xlfn.XLOOKUP(Orders[[#This Row],[Customer ID]],customers!$A$2:$A$1001,customers!$I$2:$I$1001,,0)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8">
        <f>INDEX(products!$A$1:$G$49,MATCH(orders!$D439,products!$A$1:$A$49,0),MATCH(orders!L$1,products!$A$1:$G$1,0))</f>
        <v>29.784999999999997</v>
      </c>
      <c r="M439" s="8">
        <f t="shared" si="6"/>
        <v>29.784999999999997</v>
      </c>
      <c r="N439" t="str" cm="1">
        <f t="array" ref="N439">_xlfn.SWITCH(I439,
"Rob","Robusta",
"Exc","Excelsa",
"Ara","Arabica",
"Lib","Librica")</f>
        <v>Librica</v>
      </c>
      <c r="O439" t="str" cm="1">
        <f t="array" ref="O439">_xlfn.SWITCH(J439,
"L","Light",
"M","Medium",
"D","Dark")</f>
        <v>Dark</v>
      </c>
      <c r="P439" t="str">
        <f>_xlfn.XLOOKUP(Orders[[#This Row],[Customer ID]],customers!$A$2:$A$1001,customers!$I$2:$I$1001,,0)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8">
        <f>INDEX(products!$A$1:$G$49,MATCH(orders!$D440,products!$A$1:$A$49,0),MATCH(orders!L$1,products!$A$1:$G$1,0))</f>
        <v>7.77</v>
      </c>
      <c r="M440" s="8">
        <f t="shared" si="6"/>
        <v>15.54</v>
      </c>
      <c r="N440" t="str" cm="1">
        <f t="array" ref="N440">_xlfn.SWITCH(I440,
"Rob","Robusta",
"Exc","Excelsa",
"Ara","Arabica",
"Lib","Librica")</f>
        <v>Librica</v>
      </c>
      <c r="O440" t="str" cm="1">
        <f t="array" ref="O440">_xlfn.SWITCH(J440,
"L","Light",
"M","Medium",
"D","Dark")</f>
        <v>Dark</v>
      </c>
      <c r="P440" t="str">
        <f>_xlfn.XLOOKUP(Orders[[#This Row],[Customer ID]],customers!$A$2:$A$1001,customers!$I$2:$I$1001,,0)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8">
        <f>INDEX(products!$A$1:$G$49,MATCH(orders!$D441,products!$A$1:$A$49,0),MATCH(orders!L$1,products!$A$1:$G$1,0))</f>
        <v>8.91</v>
      </c>
      <c r="M441" s="8">
        <f t="shared" si="6"/>
        <v>35.64</v>
      </c>
      <c r="N441" t="str" cm="1">
        <f t="array" ref="N441">_xlfn.SWITCH(I441,
"Rob","Robusta",
"Exc","Excelsa",
"Ara","Arabica",
"Lib","Librica")</f>
        <v>Excelsa</v>
      </c>
      <c r="O441" t="str" cm="1">
        <f t="array" ref="O441">_xlfn.SWITCH(J441,
"L","Light",
"M","Medium",
"D","Dark")</f>
        <v>Light</v>
      </c>
      <c r="P441" t="str">
        <f>_xlfn.XLOOKUP(Orders[[#This Row],[Customer ID]],customers!$A$2:$A$1001,customers!$I$2:$I$1001,,0)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8">
        <f>INDEX(products!$A$1:$G$49,MATCH(orders!$D442,products!$A$1:$A$49,0),MATCH(orders!L$1,products!$A$1:$G$1,0))</f>
        <v>25.874999999999996</v>
      </c>
      <c r="M442" s="8">
        <f t="shared" si="6"/>
        <v>103.49999999999999</v>
      </c>
      <c r="N442" t="str" cm="1">
        <f t="array" ref="N442">_xlfn.SWITCH(I442,
"Rob","Robusta",
"Exc","Excelsa",
"Ara","Arabica",
"Lib","Librica")</f>
        <v>Arabica</v>
      </c>
      <c r="O442" t="str" cm="1">
        <f t="array" ref="O442">_xlfn.SWITCH(J442,
"L","Light",
"M","Medium",
"D","Dark")</f>
        <v>Medium</v>
      </c>
      <c r="P442" t="str">
        <f>_xlfn.XLOOKUP(Orders[[#This Row],[Customer ID]],customers!$A$2:$A$1001,customers!$I$2:$I$1001,,0)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8">
        <f>INDEX(products!$A$1:$G$49,MATCH(orders!$D443,products!$A$1:$A$49,0),MATCH(orders!L$1,products!$A$1:$G$1,0))</f>
        <v>12.15</v>
      </c>
      <c r="M443" s="8">
        <f t="shared" si="6"/>
        <v>36.450000000000003</v>
      </c>
      <c r="N443" t="str" cm="1">
        <f t="array" ref="N443">_xlfn.SWITCH(I443,
"Rob","Robusta",
"Exc","Excelsa",
"Ara","Arabica",
"Lib","Librica")</f>
        <v>Excelsa</v>
      </c>
      <c r="O443" t="str" cm="1">
        <f t="array" ref="O443">_xlfn.SWITCH(J443,
"L","Light",
"M","Medium",
"D","Dark")</f>
        <v>Dark</v>
      </c>
      <c r="P443" t="str">
        <f>_xlfn.XLOOKUP(Orders[[#This Row],[Customer ID]],customers!$A$2:$A$1001,customers!$I$2:$I$1001,,0)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8">
        <f>INDEX(products!$A$1:$G$49,MATCH(orders!$D444,products!$A$1:$A$49,0),MATCH(orders!L$1,products!$A$1:$G$1,0))</f>
        <v>7.169999999999999</v>
      </c>
      <c r="M444" s="8">
        <f t="shared" si="6"/>
        <v>35.849999999999994</v>
      </c>
      <c r="N444" t="str" cm="1">
        <f t="array" ref="N444">_xlfn.SWITCH(I444,
"Rob","Robusta",
"Exc","Excelsa",
"Ara","Arabica",
"Lib","Librica")</f>
        <v>Robusta</v>
      </c>
      <c r="O444" t="str" cm="1">
        <f t="array" ref="O444">_xlfn.SWITCH(J444,
"L","Light",
"M","Medium",
"D","Dark")</f>
        <v>Light</v>
      </c>
      <c r="P444" t="str">
        <f>_xlfn.XLOOKUP(Orders[[#This Row],[Customer ID]],customers!$A$2:$A$1001,customers!$I$2:$I$1001,,0)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8">
        <f>INDEX(products!$A$1:$G$49,MATCH(orders!$D445,products!$A$1:$A$49,0),MATCH(orders!L$1,products!$A$1:$G$1,0))</f>
        <v>4.4550000000000001</v>
      </c>
      <c r="M445" s="8">
        <f t="shared" si="6"/>
        <v>22.274999999999999</v>
      </c>
      <c r="N445" t="str" cm="1">
        <f t="array" ref="N445">_xlfn.SWITCH(I445,
"Rob","Robusta",
"Exc","Excelsa",
"Ara","Arabica",
"Lib","Librica")</f>
        <v>Excelsa</v>
      </c>
      <c r="O445" t="str" cm="1">
        <f t="array" ref="O445">_xlfn.SWITCH(J445,
"L","Light",
"M","Medium",
"D","Dark")</f>
        <v>Light</v>
      </c>
      <c r="P445" t="str">
        <f>_xlfn.XLOOKUP(Orders[[#This Row],[Customer ID]],customers!$A$2:$A$1001,customers!$I$2:$I$1001,,0)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8">
        <f>INDEX(products!$A$1:$G$49,MATCH(orders!$D446,products!$A$1:$A$49,0),MATCH(orders!L$1,products!$A$1:$G$1,0))</f>
        <v>4.125</v>
      </c>
      <c r="M446" s="8">
        <f t="shared" si="6"/>
        <v>24.75</v>
      </c>
      <c r="N446" t="str" cm="1">
        <f t="array" ref="N446">_xlfn.SWITCH(I446,
"Rob","Robusta",
"Exc","Excelsa",
"Ara","Arabica",
"Lib","Librica")</f>
        <v>Excelsa</v>
      </c>
      <c r="O446" t="str" cm="1">
        <f t="array" ref="O446">_xlfn.SWITCH(J446,
"L","Light",
"M","Medium",
"D","Dark")</f>
        <v>Medium</v>
      </c>
      <c r="P446" t="str">
        <f>_xlfn.XLOOKUP(Orders[[#This Row],[Customer ID]],customers!$A$2:$A$1001,customers!$I$2:$I$1001,,0)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8">
        <f>INDEX(products!$A$1:$G$49,MATCH(orders!$D447,products!$A$1:$A$49,0),MATCH(orders!L$1,products!$A$1:$G$1,0))</f>
        <v>33.464999999999996</v>
      </c>
      <c r="M447" s="8">
        <f t="shared" si="6"/>
        <v>66.929999999999993</v>
      </c>
      <c r="N447" t="str" cm="1">
        <f t="array" ref="N447">_xlfn.SWITCH(I447,
"Rob","Robusta",
"Exc","Excelsa",
"Ara","Arabica",
"Lib","Librica")</f>
        <v>Librica</v>
      </c>
      <c r="O447" t="str" cm="1">
        <f t="array" ref="O447">_xlfn.SWITCH(J447,
"L","Light",
"M","Medium",
"D","Dark")</f>
        <v>Medium</v>
      </c>
      <c r="P447" t="str">
        <f>_xlfn.XLOOKUP(Orders[[#This Row],[Customer ID]],customers!$A$2:$A$1001,customers!$I$2:$I$1001,,0)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8">
        <f>INDEX(products!$A$1:$G$49,MATCH(orders!$D448,products!$A$1:$A$49,0),MATCH(orders!L$1,products!$A$1:$G$1,0))</f>
        <v>8.73</v>
      </c>
      <c r="M448" s="8">
        <f t="shared" si="6"/>
        <v>8.73</v>
      </c>
      <c r="N448" t="str" cm="1">
        <f t="array" ref="N448">_xlfn.SWITCH(I448,
"Rob","Robusta",
"Exc","Excelsa",
"Ara","Arabica",
"Lib","Librica")</f>
        <v>Librica</v>
      </c>
      <c r="O448" t="str" cm="1">
        <f t="array" ref="O448">_xlfn.SWITCH(J448,
"L","Light",
"M","Medium",
"D","Dark")</f>
        <v>Medium</v>
      </c>
      <c r="P448" t="str">
        <f>_xlfn.XLOOKUP(Orders[[#This Row],[Customer ID]],customers!$A$2:$A$1001,customers!$I$2:$I$1001,,0)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8">
        <f>INDEX(products!$A$1:$G$49,MATCH(orders!$D449,products!$A$1:$A$49,0),MATCH(orders!L$1,products!$A$1:$G$1,0))</f>
        <v>5.97</v>
      </c>
      <c r="M449" s="8">
        <f t="shared" si="6"/>
        <v>17.91</v>
      </c>
      <c r="N449" t="str" cm="1">
        <f t="array" ref="N449">_xlfn.SWITCH(I449,
"Rob","Robusta",
"Exc","Excelsa",
"Ara","Arabica",
"Lib","Librica")</f>
        <v>Robusta</v>
      </c>
      <c r="O449" t="str" cm="1">
        <f t="array" ref="O449">_xlfn.SWITCH(J449,
"L","Light",
"M","Medium",
"D","Dark")</f>
        <v>Medium</v>
      </c>
      <c r="P449" t="str">
        <f>_xlfn.XLOOKUP(Orders[[#This Row],[Customer ID]],customers!$A$2:$A$1001,customers!$I$2:$I$1001,,0)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8">
        <f>INDEX(products!$A$1:$G$49,MATCH(orders!$D450,products!$A$1:$A$49,0),MATCH(orders!L$1,products!$A$1:$G$1,0))</f>
        <v>7.169999999999999</v>
      </c>
      <c r="M450" s="8">
        <f t="shared" si="6"/>
        <v>7.169999999999999</v>
      </c>
      <c r="N450" t="str" cm="1">
        <f t="array" ref="N450">_xlfn.SWITCH(I450,
"Rob","Robusta",
"Exc","Excelsa",
"Ara","Arabica",
"Lib","Librica")</f>
        <v>Robusta</v>
      </c>
      <c r="O450" t="str" cm="1">
        <f t="array" ref="O450">_xlfn.SWITCH(J450,
"L","Light",
"M","Medium",
"D","Dark")</f>
        <v>Light</v>
      </c>
      <c r="P450" t="str">
        <f>_xlfn.XLOOKUP(Orders[[#This Row],[Customer ID]],customers!$A$2:$A$1001,customers!$I$2:$I$1001,,0)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8">
        <f>INDEX(products!$A$1:$G$49,MATCH(orders!$D451,products!$A$1:$A$49,0),MATCH(orders!L$1,products!$A$1:$G$1,0))</f>
        <v>2.6849999999999996</v>
      </c>
      <c r="M451" s="8">
        <f t="shared" ref="M451:M514" si="7">E451*L451</f>
        <v>5.3699999999999992</v>
      </c>
      <c r="N451" t="str" cm="1">
        <f t="array" ref="N451">_xlfn.SWITCH(I451,
"Rob","Robusta",
"Exc","Excelsa",
"Ara","Arabica",
"Lib","Librica")</f>
        <v>Robusta</v>
      </c>
      <c r="O451" t="str" cm="1">
        <f t="array" ref="O451">_xlfn.SWITCH(J451,
"L","Light",
"M","Medium",
"D","Dark")</f>
        <v>Dark</v>
      </c>
      <c r="P451" t="str">
        <f>_xlfn.XLOOKUP(Orders[[#This Row],[Customer ID]],customers!$A$2:$A$1001,customers!$I$2:$I$1001,,0)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8">
        <f>INDEX(products!$A$1:$G$49,MATCH(orders!$D452,products!$A$1:$A$49,0),MATCH(orders!L$1,products!$A$1:$G$1,0))</f>
        <v>4.7549999999999999</v>
      </c>
      <c r="M452" s="8">
        <f t="shared" si="7"/>
        <v>23.774999999999999</v>
      </c>
      <c r="N452" t="str" cm="1">
        <f t="array" ref="N452">_xlfn.SWITCH(I452,
"Rob","Robusta",
"Exc","Excelsa",
"Ara","Arabica",
"Lib","Librica")</f>
        <v>Librica</v>
      </c>
      <c r="O452" t="str" cm="1">
        <f t="array" ref="O452">_xlfn.SWITCH(J452,
"L","Light",
"M","Medium",
"D","Dark")</f>
        <v>Light</v>
      </c>
      <c r="P452" t="str">
        <f>_xlfn.XLOOKUP(Orders[[#This Row],[Customer ID]],customers!$A$2:$A$1001,customers!$I$2:$I$1001,,0)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8">
        <f>INDEX(products!$A$1:$G$49,MATCH(orders!$D453,products!$A$1:$A$49,0),MATCH(orders!L$1,products!$A$1:$G$1,0))</f>
        <v>20.584999999999997</v>
      </c>
      <c r="M453" s="8">
        <f t="shared" si="7"/>
        <v>41.169999999999995</v>
      </c>
      <c r="N453" t="str" cm="1">
        <f t="array" ref="N453">_xlfn.SWITCH(I453,
"Rob","Robusta",
"Exc","Excelsa",
"Ara","Arabica",
"Lib","Librica")</f>
        <v>Robusta</v>
      </c>
      <c r="O453" t="str" cm="1">
        <f t="array" ref="O453">_xlfn.SWITCH(J453,
"L","Light",
"M","Medium",
"D","Dark")</f>
        <v>Dark</v>
      </c>
      <c r="P453" t="str">
        <f>_xlfn.XLOOKUP(Orders[[#This Row],[Customer ID]],customers!$A$2:$A$1001,customers!$I$2:$I$1001,,0)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8">
        <f>INDEX(products!$A$1:$G$49,MATCH(orders!$D454,products!$A$1:$A$49,0),MATCH(orders!L$1,products!$A$1:$G$1,0))</f>
        <v>3.8849999999999998</v>
      </c>
      <c r="M454" s="8">
        <f t="shared" si="7"/>
        <v>11.654999999999999</v>
      </c>
      <c r="N454" t="str" cm="1">
        <f t="array" ref="N454">_xlfn.SWITCH(I454,
"Rob","Robusta",
"Exc","Excelsa",
"Ara","Arabica",
"Lib","Librica")</f>
        <v>Arabica</v>
      </c>
      <c r="O454" t="str" cm="1">
        <f t="array" ref="O454">_xlfn.SWITCH(J454,
"L","Light",
"M","Medium",
"D","Dark")</f>
        <v>Light</v>
      </c>
      <c r="P454" t="str">
        <f>_xlfn.XLOOKUP(Orders[[#This Row],[Customer ID]],customers!$A$2:$A$1001,customers!$I$2:$I$1001,,0)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8">
        <f>INDEX(products!$A$1:$G$49,MATCH(orders!$D455,products!$A$1:$A$49,0),MATCH(orders!L$1,products!$A$1:$G$1,0))</f>
        <v>9.51</v>
      </c>
      <c r="M455" s="8">
        <f t="shared" si="7"/>
        <v>38.04</v>
      </c>
      <c r="N455" t="str" cm="1">
        <f t="array" ref="N455">_xlfn.SWITCH(I455,
"Rob","Robusta",
"Exc","Excelsa",
"Ara","Arabica",
"Lib","Librica")</f>
        <v>Librica</v>
      </c>
      <c r="O455" t="str" cm="1">
        <f t="array" ref="O455">_xlfn.SWITCH(J455,
"L","Light",
"M","Medium",
"D","Dark")</f>
        <v>Light</v>
      </c>
      <c r="P455" t="str">
        <f>_xlfn.XLOOKUP(Orders[[#This Row],[Customer ID]],customers!$A$2:$A$1001,customers!$I$2:$I$1001,,0)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8">
        <f>INDEX(products!$A$1:$G$49,MATCH(orders!$D456,products!$A$1:$A$49,0),MATCH(orders!L$1,products!$A$1:$G$1,0))</f>
        <v>20.584999999999997</v>
      </c>
      <c r="M456" s="8">
        <f t="shared" si="7"/>
        <v>82.339999999999989</v>
      </c>
      <c r="N456" t="str" cm="1">
        <f t="array" ref="N456">_xlfn.SWITCH(I456,
"Rob","Robusta",
"Exc","Excelsa",
"Ara","Arabica",
"Lib","Librica")</f>
        <v>Robusta</v>
      </c>
      <c r="O456" t="str" cm="1">
        <f t="array" ref="O456">_xlfn.SWITCH(J456,
"L","Light",
"M","Medium",
"D","Dark")</f>
        <v>Dark</v>
      </c>
      <c r="P456" t="str">
        <f>_xlfn.XLOOKUP(Orders[[#This Row],[Customer ID]],customers!$A$2:$A$1001,customers!$I$2:$I$1001,,0)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8">
        <f>INDEX(products!$A$1:$G$49,MATCH(orders!$D457,products!$A$1:$A$49,0),MATCH(orders!L$1,products!$A$1:$G$1,0))</f>
        <v>4.7549999999999999</v>
      </c>
      <c r="M457" s="8">
        <f t="shared" si="7"/>
        <v>9.51</v>
      </c>
      <c r="N457" t="str" cm="1">
        <f t="array" ref="N457">_xlfn.SWITCH(I457,
"Rob","Robusta",
"Exc","Excelsa",
"Ara","Arabica",
"Lib","Librica")</f>
        <v>Librica</v>
      </c>
      <c r="O457" t="str" cm="1">
        <f t="array" ref="O457">_xlfn.SWITCH(J457,
"L","Light",
"M","Medium",
"D","Dark")</f>
        <v>Light</v>
      </c>
      <c r="P457" t="str">
        <f>_xlfn.XLOOKUP(Orders[[#This Row],[Customer ID]],customers!$A$2:$A$1001,customers!$I$2:$I$1001,,0)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8">
        <f>INDEX(products!$A$1:$G$49,MATCH(orders!$D458,products!$A$1:$A$49,0),MATCH(orders!L$1,products!$A$1:$G$1,0))</f>
        <v>20.584999999999997</v>
      </c>
      <c r="M458" s="8">
        <f t="shared" si="7"/>
        <v>41.169999999999995</v>
      </c>
      <c r="N458" t="str" cm="1">
        <f t="array" ref="N458">_xlfn.SWITCH(I458,
"Rob","Robusta",
"Exc","Excelsa",
"Ara","Arabica",
"Lib","Librica")</f>
        <v>Robusta</v>
      </c>
      <c r="O458" t="str" cm="1">
        <f t="array" ref="O458">_xlfn.SWITCH(J458,
"L","Light",
"M","Medium",
"D","Dark")</f>
        <v>Dark</v>
      </c>
      <c r="P458" t="str">
        <f>_xlfn.XLOOKUP(Orders[[#This Row],[Customer ID]],customers!$A$2:$A$1001,customers!$I$2:$I$1001,,0)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8">
        <f>INDEX(products!$A$1:$G$49,MATCH(orders!$D459,products!$A$1:$A$49,0),MATCH(orders!L$1,products!$A$1:$G$1,0))</f>
        <v>9.51</v>
      </c>
      <c r="M459" s="8">
        <f t="shared" si="7"/>
        <v>47.55</v>
      </c>
      <c r="N459" t="str" cm="1">
        <f t="array" ref="N459">_xlfn.SWITCH(I459,
"Rob","Robusta",
"Exc","Excelsa",
"Ara","Arabica",
"Lib","Librica")</f>
        <v>Librica</v>
      </c>
      <c r="O459" t="str" cm="1">
        <f t="array" ref="O459">_xlfn.SWITCH(J459,
"L","Light",
"M","Medium",
"D","Dark")</f>
        <v>Light</v>
      </c>
      <c r="P459" t="str">
        <f>_xlfn.XLOOKUP(Orders[[#This Row],[Customer ID]],customers!$A$2:$A$1001,customers!$I$2:$I$1001,,0)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8">
        <f>INDEX(products!$A$1:$G$49,MATCH(orders!$D460,products!$A$1:$A$49,0),MATCH(orders!L$1,products!$A$1:$G$1,0))</f>
        <v>11.25</v>
      </c>
      <c r="M460" s="8">
        <f t="shared" si="7"/>
        <v>45</v>
      </c>
      <c r="N460" t="str" cm="1">
        <f t="array" ref="N460">_xlfn.SWITCH(I460,
"Rob","Robusta",
"Exc","Excelsa",
"Ara","Arabica",
"Lib","Librica")</f>
        <v>Arabica</v>
      </c>
      <c r="O460" t="str" cm="1">
        <f t="array" ref="O460">_xlfn.SWITCH(J460,
"L","Light",
"M","Medium",
"D","Dark")</f>
        <v>Medium</v>
      </c>
      <c r="P460" t="str">
        <f>_xlfn.XLOOKUP(Orders[[#This Row],[Customer ID]],customers!$A$2:$A$1001,customers!$I$2:$I$1001,,0)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8">
        <f>INDEX(products!$A$1:$G$49,MATCH(orders!$D461,products!$A$1:$A$49,0),MATCH(orders!L$1,products!$A$1:$G$1,0))</f>
        <v>4.7549999999999999</v>
      </c>
      <c r="M461" s="8">
        <f t="shared" si="7"/>
        <v>23.774999999999999</v>
      </c>
      <c r="N461" t="str" cm="1">
        <f t="array" ref="N461">_xlfn.SWITCH(I461,
"Rob","Robusta",
"Exc","Excelsa",
"Ara","Arabica",
"Lib","Librica")</f>
        <v>Librica</v>
      </c>
      <c r="O461" t="str" cm="1">
        <f t="array" ref="O461">_xlfn.SWITCH(J461,
"L","Light",
"M","Medium",
"D","Dark")</f>
        <v>Light</v>
      </c>
      <c r="P461" t="str">
        <f>_xlfn.XLOOKUP(Orders[[#This Row],[Customer ID]],customers!$A$2:$A$1001,customers!$I$2:$I$1001,,0)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8">
        <f>INDEX(products!$A$1:$G$49,MATCH(orders!$D462,products!$A$1:$A$49,0),MATCH(orders!L$1,products!$A$1:$G$1,0))</f>
        <v>5.3699999999999992</v>
      </c>
      <c r="M462" s="8">
        <f t="shared" si="7"/>
        <v>16.11</v>
      </c>
      <c r="N462" t="str" cm="1">
        <f t="array" ref="N462">_xlfn.SWITCH(I462,
"Rob","Robusta",
"Exc","Excelsa",
"Ara","Arabica",
"Lib","Librica")</f>
        <v>Robusta</v>
      </c>
      <c r="O462" t="str" cm="1">
        <f t="array" ref="O462">_xlfn.SWITCH(J462,
"L","Light",
"M","Medium",
"D","Dark")</f>
        <v>Dark</v>
      </c>
      <c r="P462" t="str">
        <f>_xlfn.XLOOKUP(Orders[[#This Row],[Customer ID]],customers!$A$2:$A$1001,customers!$I$2:$I$1001,,0)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8">
        <f>INDEX(products!$A$1:$G$49,MATCH(orders!$D463,products!$A$1:$A$49,0),MATCH(orders!L$1,products!$A$1:$G$1,0))</f>
        <v>2.6849999999999996</v>
      </c>
      <c r="M463" s="8">
        <f t="shared" si="7"/>
        <v>10.739999999999998</v>
      </c>
      <c r="N463" t="str" cm="1">
        <f t="array" ref="N463">_xlfn.SWITCH(I463,
"Rob","Robusta",
"Exc","Excelsa",
"Ara","Arabica",
"Lib","Librica")</f>
        <v>Robusta</v>
      </c>
      <c r="O463" t="str" cm="1">
        <f t="array" ref="O463">_xlfn.SWITCH(J463,
"L","Light",
"M","Medium",
"D","Dark")</f>
        <v>Dark</v>
      </c>
      <c r="P463" t="str">
        <f>_xlfn.XLOOKUP(Orders[[#This Row],[Customer ID]],customers!$A$2:$A$1001,customers!$I$2:$I$1001,,0)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8">
        <f>INDEX(products!$A$1:$G$49,MATCH(orders!$D464,products!$A$1:$A$49,0),MATCH(orders!L$1,products!$A$1:$G$1,0))</f>
        <v>9.9499999999999993</v>
      </c>
      <c r="M464" s="8">
        <f t="shared" si="7"/>
        <v>49.75</v>
      </c>
      <c r="N464" t="str" cm="1">
        <f t="array" ref="N464">_xlfn.SWITCH(I464,
"Rob","Robusta",
"Exc","Excelsa",
"Ara","Arabica",
"Lib","Librica")</f>
        <v>Arabica</v>
      </c>
      <c r="O464" t="str" cm="1">
        <f t="array" ref="O464">_xlfn.SWITCH(J464,
"L","Light",
"M","Medium",
"D","Dark")</f>
        <v>Dark</v>
      </c>
      <c r="P464" t="str">
        <f>_xlfn.XLOOKUP(Orders[[#This Row],[Customer ID]],customers!$A$2:$A$1001,customers!$I$2:$I$1001,,0)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8">
        <f>INDEX(products!$A$1:$G$49,MATCH(orders!$D465,products!$A$1:$A$49,0),MATCH(orders!L$1,products!$A$1:$G$1,0))</f>
        <v>13.75</v>
      </c>
      <c r="M465" s="8">
        <f t="shared" si="7"/>
        <v>27.5</v>
      </c>
      <c r="N465" t="str" cm="1">
        <f t="array" ref="N465">_xlfn.SWITCH(I465,
"Rob","Robusta",
"Exc","Excelsa",
"Ara","Arabica",
"Lib","Librica")</f>
        <v>Excelsa</v>
      </c>
      <c r="O465" t="str" cm="1">
        <f t="array" ref="O465">_xlfn.SWITCH(J465,
"L","Light",
"M","Medium",
"D","Dark")</f>
        <v>Medium</v>
      </c>
      <c r="P465" t="str">
        <f>_xlfn.XLOOKUP(Orders[[#This Row],[Customer ID]],customers!$A$2:$A$1001,customers!$I$2:$I$1001,,0)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8">
        <f>INDEX(products!$A$1:$G$49,MATCH(orders!$D466,products!$A$1:$A$49,0),MATCH(orders!L$1,products!$A$1:$G$1,0))</f>
        <v>29.784999999999997</v>
      </c>
      <c r="M466" s="8">
        <f t="shared" si="7"/>
        <v>119.13999999999999</v>
      </c>
      <c r="N466" t="str" cm="1">
        <f t="array" ref="N466">_xlfn.SWITCH(I466,
"Rob","Robusta",
"Exc","Excelsa",
"Ara","Arabica",
"Lib","Librica")</f>
        <v>Librica</v>
      </c>
      <c r="O466" t="str" cm="1">
        <f t="array" ref="O466">_xlfn.SWITCH(J466,
"L","Light",
"M","Medium",
"D","Dark")</f>
        <v>Dark</v>
      </c>
      <c r="P466" t="str">
        <f>_xlfn.XLOOKUP(Orders[[#This Row],[Customer ID]],customers!$A$2:$A$1001,customers!$I$2:$I$1001,,0)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8">
        <f>INDEX(products!$A$1:$G$49,MATCH(orders!$D467,products!$A$1:$A$49,0),MATCH(orders!L$1,products!$A$1:$G$1,0))</f>
        <v>20.584999999999997</v>
      </c>
      <c r="M467" s="8">
        <f t="shared" si="7"/>
        <v>20.584999999999997</v>
      </c>
      <c r="N467" t="str" cm="1">
        <f t="array" ref="N467">_xlfn.SWITCH(I467,
"Rob","Robusta",
"Exc","Excelsa",
"Ara","Arabica",
"Lib","Librica")</f>
        <v>Robusta</v>
      </c>
      <c r="O467" t="str" cm="1">
        <f t="array" ref="O467">_xlfn.SWITCH(J467,
"L","Light",
"M","Medium",
"D","Dark")</f>
        <v>Dark</v>
      </c>
      <c r="P467" t="str">
        <f>_xlfn.XLOOKUP(Orders[[#This Row],[Customer ID]],customers!$A$2:$A$1001,customers!$I$2:$I$1001,,0)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8">
        <f>INDEX(products!$A$1:$G$49,MATCH(orders!$D468,products!$A$1:$A$49,0),MATCH(orders!L$1,products!$A$1:$G$1,0))</f>
        <v>2.9849999999999999</v>
      </c>
      <c r="M468" s="8">
        <f t="shared" si="7"/>
        <v>8.9550000000000001</v>
      </c>
      <c r="N468" t="str" cm="1">
        <f t="array" ref="N468">_xlfn.SWITCH(I468,
"Rob","Robusta",
"Exc","Excelsa",
"Ara","Arabica",
"Lib","Librica")</f>
        <v>Arabica</v>
      </c>
      <c r="O468" t="str" cm="1">
        <f t="array" ref="O468">_xlfn.SWITCH(J468,
"L","Light",
"M","Medium",
"D","Dark")</f>
        <v>Dark</v>
      </c>
      <c r="P468" t="str">
        <f>_xlfn.XLOOKUP(Orders[[#This Row],[Customer ID]],customers!$A$2:$A$1001,customers!$I$2:$I$1001,,0)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8">
        <f>INDEX(products!$A$1:$G$49,MATCH(orders!$D469,products!$A$1:$A$49,0),MATCH(orders!L$1,products!$A$1:$G$1,0))</f>
        <v>5.97</v>
      </c>
      <c r="M469" s="8">
        <f t="shared" si="7"/>
        <v>5.97</v>
      </c>
      <c r="N469" t="str" cm="1">
        <f t="array" ref="N469">_xlfn.SWITCH(I469,
"Rob","Robusta",
"Exc","Excelsa",
"Ara","Arabica",
"Lib","Librica")</f>
        <v>Arabica</v>
      </c>
      <c r="O469" t="str" cm="1">
        <f t="array" ref="O469">_xlfn.SWITCH(J469,
"L","Light",
"M","Medium",
"D","Dark")</f>
        <v>Dark</v>
      </c>
      <c r="P469" t="str">
        <f>_xlfn.XLOOKUP(Orders[[#This Row],[Customer ID]],customers!$A$2:$A$1001,customers!$I$2:$I$1001,,0)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8">
        <f>INDEX(products!$A$1:$G$49,MATCH(orders!$D470,products!$A$1:$A$49,0),MATCH(orders!L$1,products!$A$1:$G$1,0))</f>
        <v>13.75</v>
      </c>
      <c r="M470" s="8">
        <f t="shared" si="7"/>
        <v>41.25</v>
      </c>
      <c r="N470" t="str" cm="1">
        <f t="array" ref="N470">_xlfn.SWITCH(I470,
"Rob","Robusta",
"Exc","Excelsa",
"Ara","Arabica",
"Lib","Librica")</f>
        <v>Excelsa</v>
      </c>
      <c r="O470" t="str" cm="1">
        <f t="array" ref="O470">_xlfn.SWITCH(J470,
"L","Light",
"M","Medium",
"D","Dark")</f>
        <v>Medium</v>
      </c>
      <c r="P470" t="str">
        <f>_xlfn.XLOOKUP(Orders[[#This Row],[Customer ID]],customers!$A$2:$A$1001,customers!$I$2:$I$1001,,0)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8">
        <f>INDEX(products!$A$1:$G$49,MATCH(orders!$D471,products!$A$1:$A$49,0),MATCH(orders!L$1,products!$A$1:$G$1,0))</f>
        <v>4.4550000000000001</v>
      </c>
      <c r="M471" s="8">
        <f t="shared" si="7"/>
        <v>22.274999999999999</v>
      </c>
      <c r="N471" t="str" cm="1">
        <f t="array" ref="N471">_xlfn.SWITCH(I471,
"Rob","Robusta",
"Exc","Excelsa",
"Ara","Arabica",
"Lib","Librica")</f>
        <v>Excelsa</v>
      </c>
      <c r="O471" t="str" cm="1">
        <f t="array" ref="O471">_xlfn.SWITCH(J471,
"L","Light",
"M","Medium",
"D","Dark")</f>
        <v>Light</v>
      </c>
      <c r="P471" t="str">
        <f>_xlfn.XLOOKUP(Orders[[#This Row],[Customer ID]],customers!$A$2:$A$1001,customers!$I$2:$I$1001,,0)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8">
        <f>INDEX(products!$A$1:$G$49,MATCH(orders!$D472,products!$A$1:$A$49,0),MATCH(orders!L$1,products!$A$1:$G$1,0))</f>
        <v>6.75</v>
      </c>
      <c r="M472" s="8">
        <f t="shared" si="7"/>
        <v>6.75</v>
      </c>
      <c r="N472" t="str" cm="1">
        <f t="array" ref="N472">_xlfn.SWITCH(I472,
"Rob","Robusta",
"Exc","Excelsa",
"Ara","Arabica",
"Lib","Librica")</f>
        <v>Arabica</v>
      </c>
      <c r="O472" t="str" cm="1">
        <f t="array" ref="O472">_xlfn.SWITCH(J472,
"L","Light",
"M","Medium",
"D","Dark")</f>
        <v>Medium</v>
      </c>
      <c r="P472" t="str">
        <f>_xlfn.XLOOKUP(Orders[[#This Row],[Customer ID]],customers!$A$2:$A$1001,customers!$I$2:$I$1001,,0)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8">
        <f>INDEX(products!$A$1:$G$49,MATCH(orders!$D473,products!$A$1:$A$49,0),MATCH(orders!L$1,products!$A$1:$G$1,0))</f>
        <v>33.464999999999996</v>
      </c>
      <c r="M473" s="8">
        <f t="shared" si="7"/>
        <v>133.85999999999999</v>
      </c>
      <c r="N473" t="str" cm="1">
        <f t="array" ref="N473">_xlfn.SWITCH(I473,
"Rob","Robusta",
"Exc","Excelsa",
"Ara","Arabica",
"Lib","Librica")</f>
        <v>Librica</v>
      </c>
      <c r="O473" t="str" cm="1">
        <f t="array" ref="O473">_xlfn.SWITCH(J473,
"L","Light",
"M","Medium",
"D","Dark")</f>
        <v>Medium</v>
      </c>
      <c r="P473" t="str">
        <f>_xlfn.XLOOKUP(Orders[[#This Row],[Customer ID]],customers!$A$2:$A$1001,customers!$I$2:$I$1001,,0)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8">
        <f>INDEX(products!$A$1:$G$49,MATCH(orders!$D474,products!$A$1:$A$49,0),MATCH(orders!L$1,products!$A$1:$G$1,0))</f>
        <v>2.9849999999999999</v>
      </c>
      <c r="M474" s="8">
        <f t="shared" si="7"/>
        <v>5.97</v>
      </c>
      <c r="N474" t="str" cm="1">
        <f t="array" ref="N474">_xlfn.SWITCH(I474,
"Rob","Robusta",
"Exc","Excelsa",
"Ara","Arabica",
"Lib","Librica")</f>
        <v>Arabica</v>
      </c>
      <c r="O474" t="str" cm="1">
        <f t="array" ref="O474">_xlfn.SWITCH(J474,
"L","Light",
"M","Medium",
"D","Dark")</f>
        <v>Dark</v>
      </c>
      <c r="P474" t="str">
        <f>_xlfn.XLOOKUP(Orders[[#This Row],[Customer ID]],customers!$A$2:$A$1001,customers!$I$2:$I$1001,,0)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8">
        <f>INDEX(products!$A$1:$G$49,MATCH(orders!$D475,products!$A$1:$A$49,0),MATCH(orders!L$1,products!$A$1:$G$1,0))</f>
        <v>12.95</v>
      </c>
      <c r="M475" s="8">
        <f t="shared" si="7"/>
        <v>25.9</v>
      </c>
      <c r="N475" t="str" cm="1">
        <f t="array" ref="N475">_xlfn.SWITCH(I475,
"Rob","Robusta",
"Exc","Excelsa",
"Ara","Arabica",
"Lib","Librica")</f>
        <v>Arabica</v>
      </c>
      <c r="O475" t="str" cm="1">
        <f t="array" ref="O475">_xlfn.SWITCH(J475,
"L","Light",
"M","Medium",
"D","Dark")</f>
        <v>Light</v>
      </c>
      <c r="P475" t="str">
        <f>_xlfn.XLOOKUP(Orders[[#This Row],[Customer ID]],customers!$A$2:$A$1001,customers!$I$2:$I$1001,,0)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8">
        <f>INDEX(products!$A$1:$G$49,MATCH(orders!$D476,products!$A$1:$A$49,0),MATCH(orders!L$1,products!$A$1:$G$1,0))</f>
        <v>31.624999999999996</v>
      </c>
      <c r="M476" s="8">
        <f t="shared" si="7"/>
        <v>31.624999999999996</v>
      </c>
      <c r="N476" t="str" cm="1">
        <f t="array" ref="N476">_xlfn.SWITCH(I476,
"Rob","Robusta",
"Exc","Excelsa",
"Ara","Arabica",
"Lib","Librica")</f>
        <v>Excelsa</v>
      </c>
      <c r="O476" t="str" cm="1">
        <f t="array" ref="O476">_xlfn.SWITCH(J476,
"L","Light",
"M","Medium",
"D","Dark")</f>
        <v>Medium</v>
      </c>
      <c r="P476" t="str">
        <f>_xlfn.XLOOKUP(Orders[[#This Row],[Customer ID]],customers!$A$2:$A$1001,customers!$I$2:$I$1001,,0)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8">
        <f>INDEX(products!$A$1:$G$49,MATCH(orders!$D477,products!$A$1:$A$49,0),MATCH(orders!L$1,products!$A$1:$G$1,0))</f>
        <v>4.3650000000000002</v>
      </c>
      <c r="M477" s="8">
        <f t="shared" si="7"/>
        <v>8.73</v>
      </c>
      <c r="N477" t="str" cm="1">
        <f t="array" ref="N477">_xlfn.SWITCH(I477,
"Rob","Robusta",
"Exc","Excelsa",
"Ara","Arabica",
"Lib","Librica")</f>
        <v>Librica</v>
      </c>
      <c r="O477" t="str" cm="1">
        <f t="array" ref="O477">_xlfn.SWITCH(J477,
"L","Light",
"M","Medium",
"D","Dark")</f>
        <v>Medium</v>
      </c>
      <c r="P477" t="str">
        <f>_xlfn.XLOOKUP(Orders[[#This Row],[Customer ID]],customers!$A$2:$A$1001,customers!$I$2:$I$1001,,0)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8">
        <f>INDEX(products!$A$1:$G$49,MATCH(orders!$D478,products!$A$1:$A$49,0),MATCH(orders!L$1,products!$A$1:$G$1,0))</f>
        <v>4.4550000000000001</v>
      </c>
      <c r="M478" s="8">
        <f t="shared" si="7"/>
        <v>26.73</v>
      </c>
      <c r="N478" t="str" cm="1">
        <f t="array" ref="N478">_xlfn.SWITCH(I478,
"Rob","Robusta",
"Exc","Excelsa",
"Ara","Arabica",
"Lib","Librica")</f>
        <v>Excelsa</v>
      </c>
      <c r="O478" t="str" cm="1">
        <f t="array" ref="O478">_xlfn.SWITCH(J478,
"L","Light",
"M","Medium",
"D","Dark")</f>
        <v>Light</v>
      </c>
      <c r="P478" t="str">
        <f>_xlfn.XLOOKUP(Orders[[#This Row],[Customer ID]],customers!$A$2:$A$1001,customers!$I$2:$I$1001,,0)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8">
        <f>INDEX(products!$A$1:$G$49,MATCH(orders!$D479,products!$A$1:$A$49,0),MATCH(orders!L$1,products!$A$1:$G$1,0))</f>
        <v>4.3650000000000002</v>
      </c>
      <c r="M479" s="8">
        <f t="shared" si="7"/>
        <v>26.19</v>
      </c>
      <c r="N479" t="str" cm="1">
        <f t="array" ref="N479">_xlfn.SWITCH(I479,
"Rob","Robusta",
"Exc","Excelsa",
"Ara","Arabica",
"Lib","Librica")</f>
        <v>Librica</v>
      </c>
      <c r="O479" t="str" cm="1">
        <f t="array" ref="O479">_xlfn.SWITCH(J479,
"L","Light",
"M","Medium",
"D","Dark")</f>
        <v>Medium</v>
      </c>
      <c r="P479" t="str">
        <f>_xlfn.XLOOKUP(Orders[[#This Row],[Customer ID]],customers!$A$2:$A$1001,customers!$I$2:$I$1001,,0)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8">
        <f>INDEX(products!$A$1:$G$49,MATCH(orders!$D480,products!$A$1:$A$49,0),MATCH(orders!L$1,products!$A$1:$G$1,0))</f>
        <v>8.9499999999999993</v>
      </c>
      <c r="M480" s="8">
        <f t="shared" si="7"/>
        <v>53.699999999999996</v>
      </c>
      <c r="N480" t="str" cm="1">
        <f t="array" ref="N480">_xlfn.SWITCH(I480,
"Rob","Robusta",
"Exc","Excelsa",
"Ara","Arabica",
"Lib","Librica")</f>
        <v>Robusta</v>
      </c>
      <c r="O480" t="str" cm="1">
        <f t="array" ref="O480">_xlfn.SWITCH(J480,
"L","Light",
"M","Medium",
"D","Dark")</f>
        <v>Dark</v>
      </c>
      <c r="P480" t="str">
        <f>_xlfn.XLOOKUP(Orders[[#This Row],[Customer ID]],customers!$A$2:$A$1001,customers!$I$2:$I$1001,,0)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8">
        <f>INDEX(products!$A$1:$G$49,MATCH(orders!$D481,products!$A$1:$A$49,0),MATCH(orders!L$1,products!$A$1:$G$1,0))</f>
        <v>31.624999999999996</v>
      </c>
      <c r="M481" s="8">
        <f t="shared" si="7"/>
        <v>126.49999999999999</v>
      </c>
      <c r="N481" t="str" cm="1">
        <f t="array" ref="N481">_xlfn.SWITCH(I481,
"Rob","Robusta",
"Exc","Excelsa",
"Ara","Arabica",
"Lib","Librica")</f>
        <v>Excelsa</v>
      </c>
      <c r="O481" t="str" cm="1">
        <f t="array" ref="O481">_xlfn.SWITCH(J481,
"L","Light",
"M","Medium",
"D","Dark")</f>
        <v>Medium</v>
      </c>
      <c r="P481" t="str">
        <f>_xlfn.XLOOKUP(Orders[[#This Row],[Customer ID]],customers!$A$2:$A$1001,customers!$I$2:$I$1001,,0)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8">
        <f>INDEX(products!$A$1:$G$49,MATCH(orders!$D482,products!$A$1:$A$49,0),MATCH(orders!L$1,products!$A$1:$G$1,0))</f>
        <v>4.125</v>
      </c>
      <c r="M482" s="8">
        <f t="shared" si="7"/>
        <v>4.125</v>
      </c>
      <c r="N482" t="str" cm="1">
        <f t="array" ref="N482">_xlfn.SWITCH(I482,
"Rob","Robusta",
"Exc","Excelsa",
"Ara","Arabica",
"Lib","Librica")</f>
        <v>Excelsa</v>
      </c>
      <c r="O482" t="str" cm="1">
        <f t="array" ref="O482">_xlfn.SWITCH(J482,
"L","Light",
"M","Medium",
"D","Dark")</f>
        <v>Medium</v>
      </c>
      <c r="P482" t="str">
        <f>_xlfn.XLOOKUP(Orders[[#This Row],[Customer ID]],customers!$A$2:$A$1001,customers!$I$2:$I$1001,,0)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8">
        <f>INDEX(products!$A$1:$G$49,MATCH(orders!$D483,products!$A$1:$A$49,0),MATCH(orders!L$1,products!$A$1:$G$1,0))</f>
        <v>11.95</v>
      </c>
      <c r="M483" s="8">
        <f t="shared" si="7"/>
        <v>23.9</v>
      </c>
      <c r="N483" t="str" cm="1">
        <f t="array" ref="N483">_xlfn.SWITCH(I483,
"Rob","Robusta",
"Exc","Excelsa",
"Ara","Arabica",
"Lib","Librica")</f>
        <v>Robusta</v>
      </c>
      <c r="O483" t="str" cm="1">
        <f t="array" ref="O483">_xlfn.SWITCH(J483,
"L","Light",
"M","Medium",
"D","Dark")</f>
        <v>Light</v>
      </c>
      <c r="P483" t="str">
        <f>_xlfn.XLOOKUP(Orders[[#This Row],[Customer ID]],customers!$A$2:$A$1001,customers!$I$2:$I$1001,,0)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8">
        <f>INDEX(products!$A$1:$G$49,MATCH(orders!$D484,products!$A$1:$A$49,0),MATCH(orders!L$1,products!$A$1:$G$1,0))</f>
        <v>27.945</v>
      </c>
      <c r="M484" s="8">
        <f t="shared" si="7"/>
        <v>139.72499999999999</v>
      </c>
      <c r="N484" t="str" cm="1">
        <f t="array" ref="N484">_xlfn.SWITCH(I484,
"Rob","Robusta",
"Exc","Excelsa",
"Ara","Arabica",
"Lib","Librica")</f>
        <v>Excelsa</v>
      </c>
      <c r="O484" t="str" cm="1">
        <f t="array" ref="O484">_xlfn.SWITCH(J484,
"L","Light",
"M","Medium",
"D","Dark")</f>
        <v>Dark</v>
      </c>
      <c r="P484" t="str">
        <f>_xlfn.XLOOKUP(Orders[[#This Row],[Customer ID]],customers!$A$2:$A$1001,customers!$I$2:$I$1001,,0)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8">
        <f>INDEX(products!$A$1:$G$49,MATCH(orders!$D485,products!$A$1:$A$49,0),MATCH(orders!L$1,products!$A$1:$G$1,0))</f>
        <v>29.784999999999997</v>
      </c>
      <c r="M485" s="8">
        <f t="shared" si="7"/>
        <v>59.569999999999993</v>
      </c>
      <c r="N485" t="str" cm="1">
        <f t="array" ref="N485">_xlfn.SWITCH(I485,
"Rob","Robusta",
"Exc","Excelsa",
"Ara","Arabica",
"Lib","Librica")</f>
        <v>Librica</v>
      </c>
      <c r="O485" t="str" cm="1">
        <f t="array" ref="O485">_xlfn.SWITCH(J485,
"L","Light",
"M","Medium",
"D","Dark")</f>
        <v>Dark</v>
      </c>
      <c r="P485" t="str">
        <f>_xlfn.XLOOKUP(Orders[[#This Row],[Customer ID]],customers!$A$2:$A$1001,customers!$I$2:$I$1001,,0)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8">
        <f>INDEX(products!$A$1:$G$49,MATCH(orders!$D486,products!$A$1:$A$49,0),MATCH(orders!L$1,products!$A$1:$G$1,0))</f>
        <v>9.51</v>
      </c>
      <c r="M486" s="8">
        <f t="shared" si="7"/>
        <v>57.06</v>
      </c>
      <c r="N486" t="str" cm="1">
        <f t="array" ref="N486">_xlfn.SWITCH(I486,
"Rob","Robusta",
"Exc","Excelsa",
"Ara","Arabica",
"Lib","Librica")</f>
        <v>Librica</v>
      </c>
      <c r="O486" t="str" cm="1">
        <f t="array" ref="O486">_xlfn.SWITCH(J486,
"L","Light",
"M","Medium",
"D","Dark")</f>
        <v>Light</v>
      </c>
      <c r="P486" t="str">
        <f>_xlfn.XLOOKUP(Orders[[#This Row],[Customer ID]],customers!$A$2:$A$1001,customers!$I$2:$I$1001,,0)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8">
        <f>INDEX(products!$A$1:$G$49,MATCH(orders!$D487,products!$A$1:$A$49,0),MATCH(orders!L$1,products!$A$1:$G$1,0))</f>
        <v>3.5849999999999995</v>
      </c>
      <c r="M487" s="8">
        <f t="shared" si="7"/>
        <v>21.509999999999998</v>
      </c>
      <c r="N487" t="str" cm="1">
        <f t="array" ref="N487">_xlfn.SWITCH(I487,
"Rob","Robusta",
"Exc","Excelsa",
"Ara","Arabica",
"Lib","Librica")</f>
        <v>Robusta</v>
      </c>
      <c r="O487" t="str" cm="1">
        <f t="array" ref="O487">_xlfn.SWITCH(J487,
"L","Light",
"M","Medium",
"D","Dark")</f>
        <v>Light</v>
      </c>
      <c r="P487" t="str">
        <f>_xlfn.XLOOKUP(Orders[[#This Row],[Customer ID]],customers!$A$2:$A$1001,customers!$I$2:$I$1001,,0)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8">
        <f>INDEX(products!$A$1:$G$49,MATCH(orders!$D488,products!$A$1:$A$49,0),MATCH(orders!L$1,products!$A$1:$G$1,0))</f>
        <v>8.73</v>
      </c>
      <c r="M488" s="8">
        <f t="shared" si="7"/>
        <v>52.38</v>
      </c>
      <c r="N488" t="str" cm="1">
        <f t="array" ref="N488">_xlfn.SWITCH(I488,
"Rob","Robusta",
"Exc","Excelsa",
"Ara","Arabica",
"Lib","Librica")</f>
        <v>Librica</v>
      </c>
      <c r="O488" t="str" cm="1">
        <f t="array" ref="O488">_xlfn.SWITCH(J488,
"L","Light",
"M","Medium",
"D","Dark")</f>
        <v>Medium</v>
      </c>
      <c r="P488" t="str">
        <f>_xlfn.XLOOKUP(Orders[[#This Row],[Customer ID]],customers!$A$2:$A$1001,customers!$I$2:$I$1001,,0)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8">
        <f>INDEX(products!$A$1:$G$49,MATCH(orders!$D489,products!$A$1:$A$49,0),MATCH(orders!L$1,products!$A$1:$G$1,0))</f>
        <v>12.15</v>
      </c>
      <c r="M489" s="8">
        <f t="shared" si="7"/>
        <v>72.900000000000006</v>
      </c>
      <c r="N489" t="str" cm="1">
        <f t="array" ref="N489">_xlfn.SWITCH(I489,
"Rob","Robusta",
"Exc","Excelsa",
"Ara","Arabica",
"Lib","Librica")</f>
        <v>Excelsa</v>
      </c>
      <c r="O489" t="str" cm="1">
        <f t="array" ref="O489">_xlfn.SWITCH(J489,
"L","Light",
"M","Medium",
"D","Dark")</f>
        <v>Dark</v>
      </c>
      <c r="P489" t="str">
        <f>_xlfn.XLOOKUP(Orders[[#This Row],[Customer ID]],customers!$A$2:$A$1001,customers!$I$2:$I$1001,,0)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8">
        <f>INDEX(products!$A$1:$G$49,MATCH(orders!$D490,products!$A$1:$A$49,0),MATCH(orders!L$1,products!$A$1:$G$1,0))</f>
        <v>2.9849999999999999</v>
      </c>
      <c r="M490" s="8">
        <f t="shared" si="7"/>
        <v>14.924999999999999</v>
      </c>
      <c r="N490" t="str" cm="1">
        <f t="array" ref="N490">_xlfn.SWITCH(I490,
"Rob","Robusta",
"Exc","Excelsa",
"Ara","Arabica",
"Lib","Librica")</f>
        <v>Robusta</v>
      </c>
      <c r="O490" t="str" cm="1">
        <f t="array" ref="O490">_xlfn.SWITCH(J490,
"L","Light",
"M","Medium",
"D","Dark")</f>
        <v>Medium</v>
      </c>
      <c r="P490" t="str">
        <f>_xlfn.XLOOKUP(Orders[[#This Row],[Customer ID]],customers!$A$2:$A$1001,customers!$I$2:$I$1001,,0)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8">
        <f>INDEX(products!$A$1:$G$49,MATCH(orders!$D491,products!$A$1:$A$49,0),MATCH(orders!L$1,products!$A$1:$G$1,0))</f>
        <v>15.85</v>
      </c>
      <c r="M491" s="8">
        <f t="shared" si="7"/>
        <v>95.1</v>
      </c>
      <c r="N491" t="str" cm="1">
        <f t="array" ref="N491">_xlfn.SWITCH(I491,
"Rob","Robusta",
"Exc","Excelsa",
"Ara","Arabica",
"Lib","Librica")</f>
        <v>Librica</v>
      </c>
      <c r="O491" t="str" cm="1">
        <f t="array" ref="O491">_xlfn.SWITCH(J491,
"L","Light",
"M","Medium",
"D","Dark")</f>
        <v>Light</v>
      </c>
      <c r="P491" t="str">
        <f>_xlfn.XLOOKUP(Orders[[#This Row],[Customer ID]],customers!$A$2:$A$1001,customers!$I$2:$I$1001,,0)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8">
        <f>INDEX(products!$A$1:$G$49,MATCH(orders!$D492,products!$A$1:$A$49,0),MATCH(orders!L$1,products!$A$1:$G$1,0))</f>
        <v>7.77</v>
      </c>
      <c r="M492" s="8">
        <f t="shared" si="7"/>
        <v>15.54</v>
      </c>
      <c r="N492" t="str" cm="1">
        <f t="array" ref="N492">_xlfn.SWITCH(I492,
"Rob","Robusta",
"Exc","Excelsa",
"Ara","Arabica",
"Lib","Librica")</f>
        <v>Librica</v>
      </c>
      <c r="O492" t="str" cm="1">
        <f t="array" ref="O492">_xlfn.SWITCH(J492,
"L","Light",
"M","Medium",
"D","Dark")</f>
        <v>Dark</v>
      </c>
      <c r="P492" t="str">
        <f>_xlfn.XLOOKUP(Orders[[#This Row],[Customer ID]],customers!$A$2:$A$1001,customers!$I$2:$I$1001,,0)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8">
        <f>INDEX(products!$A$1:$G$49,MATCH(orders!$D493,products!$A$1:$A$49,0),MATCH(orders!L$1,products!$A$1:$G$1,0))</f>
        <v>3.8849999999999998</v>
      </c>
      <c r="M493" s="8">
        <f t="shared" si="7"/>
        <v>23.31</v>
      </c>
      <c r="N493" t="str" cm="1">
        <f t="array" ref="N493">_xlfn.SWITCH(I493,
"Rob","Robusta",
"Exc","Excelsa",
"Ara","Arabica",
"Lib","Librica")</f>
        <v>Librica</v>
      </c>
      <c r="O493" t="str" cm="1">
        <f t="array" ref="O493">_xlfn.SWITCH(J493,
"L","Light",
"M","Medium",
"D","Dark")</f>
        <v>Dark</v>
      </c>
      <c r="P493" t="str">
        <f>_xlfn.XLOOKUP(Orders[[#This Row],[Customer ID]],customers!$A$2:$A$1001,customers!$I$2:$I$1001,,0)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8">
        <f>INDEX(products!$A$1:$G$49,MATCH(orders!$D494,products!$A$1:$A$49,0),MATCH(orders!L$1,products!$A$1:$G$1,0))</f>
        <v>4.125</v>
      </c>
      <c r="M494" s="8">
        <f t="shared" si="7"/>
        <v>4.125</v>
      </c>
      <c r="N494" t="str" cm="1">
        <f t="array" ref="N494">_xlfn.SWITCH(I494,
"Rob","Robusta",
"Exc","Excelsa",
"Ara","Arabica",
"Lib","Librica")</f>
        <v>Excelsa</v>
      </c>
      <c r="O494" t="str" cm="1">
        <f t="array" ref="O494">_xlfn.SWITCH(J494,
"L","Light",
"M","Medium",
"D","Dark")</f>
        <v>Medium</v>
      </c>
      <c r="P494" t="str">
        <f>_xlfn.XLOOKUP(Orders[[#This Row],[Customer ID]],customers!$A$2:$A$1001,customers!$I$2:$I$1001,,0)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8">
        <f>INDEX(products!$A$1:$G$49,MATCH(orders!$D495,products!$A$1:$A$49,0),MATCH(orders!L$1,products!$A$1:$G$1,0))</f>
        <v>5.97</v>
      </c>
      <c r="M495" s="8">
        <f t="shared" si="7"/>
        <v>35.82</v>
      </c>
      <c r="N495" t="str" cm="1">
        <f t="array" ref="N495">_xlfn.SWITCH(I495,
"Rob","Robusta",
"Exc","Excelsa",
"Ara","Arabica",
"Lib","Librica")</f>
        <v>Robusta</v>
      </c>
      <c r="O495" t="str" cm="1">
        <f t="array" ref="O495">_xlfn.SWITCH(J495,
"L","Light",
"M","Medium",
"D","Dark")</f>
        <v>Medium</v>
      </c>
      <c r="P495" t="str">
        <f>_xlfn.XLOOKUP(Orders[[#This Row],[Customer ID]],customers!$A$2:$A$1001,customers!$I$2:$I$1001,,0)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8">
        <f>INDEX(products!$A$1:$G$49,MATCH(orders!$D496,products!$A$1:$A$49,0),MATCH(orders!L$1,products!$A$1:$G$1,0))</f>
        <v>15.85</v>
      </c>
      <c r="M496" s="8">
        <f t="shared" si="7"/>
        <v>31.7</v>
      </c>
      <c r="N496" t="str" cm="1">
        <f t="array" ref="N496">_xlfn.SWITCH(I496,
"Rob","Robusta",
"Exc","Excelsa",
"Ara","Arabica",
"Lib","Librica")</f>
        <v>Librica</v>
      </c>
      <c r="O496" t="str" cm="1">
        <f t="array" ref="O496">_xlfn.SWITCH(J496,
"L","Light",
"M","Medium",
"D","Dark")</f>
        <v>Light</v>
      </c>
      <c r="P496" t="str">
        <f>_xlfn.XLOOKUP(Orders[[#This Row],[Customer ID]],customers!$A$2:$A$1001,customers!$I$2:$I$1001,,0)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8">
        <f>INDEX(products!$A$1:$G$49,MATCH(orders!$D497,products!$A$1:$A$49,0),MATCH(orders!L$1,products!$A$1:$G$1,0))</f>
        <v>15.85</v>
      </c>
      <c r="M497" s="8">
        <f t="shared" si="7"/>
        <v>79.25</v>
      </c>
      <c r="N497" t="str" cm="1">
        <f t="array" ref="N497">_xlfn.SWITCH(I497,
"Rob","Robusta",
"Exc","Excelsa",
"Ara","Arabica",
"Lib","Librica")</f>
        <v>Librica</v>
      </c>
      <c r="O497" t="str" cm="1">
        <f t="array" ref="O497">_xlfn.SWITCH(J497,
"L","Light",
"M","Medium",
"D","Dark")</f>
        <v>Light</v>
      </c>
      <c r="P497" t="str">
        <f>_xlfn.XLOOKUP(Orders[[#This Row],[Customer ID]],customers!$A$2:$A$1001,customers!$I$2:$I$1001,,0)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8">
        <f>INDEX(products!$A$1:$G$49,MATCH(orders!$D498,products!$A$1:$A$49,0),MATCH(orders!L$1,products!$A$1:$G$1,0))</f>
        <v>3.645</v>
      </c>
      <c r="M498" s="8">
        <f t="shared" si="7"/>
        <v>10.935</v>
      </c>
      <c r="N498" t="str" cm="1">
        <f t="array" ref="N498">_xlfn.SWITCH(I498,
"Rob","Robusta",
"Exc","Excelsa",
"Ara","Arabica",
"Lib","Librica")</f>
        <v>Excelsa</v>
      </c>
      <c r="O498" t="str" cm="1">
        <f t="array" ref="O498">_xlfn.SWITCH(J498,
"L","Light",
"M","Medium",
"D","Dark")</f>
        <v>Dark</v>
      </c>
      <c r="P498" t="str">
        <f>_xlfn.XLOOKUP(Orders[[#This Row],[Customer ID]],customers!$A$2:$A$1001,customers!$I$2:$I$1001,,0)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8">
        <f>INDEX(products!$A$1:$G$49,MATCH(orders!$D499,products!$A$1:$A$49,0),MATCH(orders!L$1,products!$A$1:$G$1,0))</f>
        <v>9.9499999999999993</v>
      </c>
      <c r="M499" s="8">
        <f t="shared" si="7"/>
        <v>39.799999999999997</v>
      </c>
      <c r="N499" t="str" cm="1">
        <f t="array" ref="N499">_xlfn.SWITCH(I499,
"Rob","Robusta",
"Exc","Excelsa",
"Ara","Arabica",
"Lib","Librica")</f>
        <v>Arabica</v>
      </c>
      <c r="O499" t="str" cm="1">
        <f t="array" ref="O499">_xlfn.SWITCH(J499,
"L","Light",
"M","Medium",
"D","Dark")</f>
        <v>Dark</v>
      </c>
      <c r="P499" t="str">
        <f>_xlfn.XLOOKUP(Orders[[#This Row],[Customer ID]],customers!$A$2:$A$1001,customers!$I$2:$I$1001,,0)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8">
        <f>INDEX(products!$A$1:$G$49,MATCH(orders!$D500,products!$A$1:$A$49,0),MATCH(orders!L$1,products!$A$1:$G$1,0))</f>
        <v>9.9499999999999993</v>
      </c>
      <c r="M500" s="8">
        <f t="shared" si="7"/>
        <v>49.75</v>
      </c>
      <c r="N500" t="str" cm="1">
        <f t="array" ref="N500">_xlfn.SWITCH(I500,
"Rob","Robusta",
"Exc","Excelsa",
"Ara","Arabica",
"Lib","Librica")</f>
        <v>Robusta</v>
      </c>
      <c r="O500" t="str" cm="1">
        <f t="array" ref="O500">_xlfn.SWITCH(J500,
"L","Light",
"M","Medium",
"D","Dark")</f>
        <v>Medium</v>
      </c>
      <c r="P500" t="str">
        <f>_xlfn.XLOOKUP(Orders[[#This Row],[Customer ID]],customers!$A$2:$A$1001,customers!$I$2:$I$1001,,0)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8">
        <f>INDEX(products!$A$1:$G$49,MATCH(orders!$D501,products!$A$1:$A$49,0),MATCH(orders!L$1,products!$A$1:$G$1,0))</f>
        <v>2.6849999999999996</v>
      </c>
      <c r="M501" s="8">
        <f t="shared" si="7"/>
        <v>8.0549999999999997</v>
      </c>
      <c r="N501" t="str" cm="1">
        <f t="array" ref="N501">_xlfn.SWITCH(I501,
"Rob","Robusta",
"Exc","Excelsa",
"Ara","Arabica",
"Lib","Librica")</f>
        <v>Robusta</v>
      </c>
      <c r="O501" t="str" cm="1">
        <f t="array" ref="O501">_xlfn.SWITCH(J501,
"L","Light",
"M","Medium",
"D","Dark")</f>
        <v>Dark</v>
      </c>
      <c r="P501" t="str">
        <f>_xlfn.XLOOKUP(Orders[[#This Row],[Customer ID]],customers!$A$2:$A$1001,customers!$I$2:$I$1001,,0)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8">
        <f>INDEX(products!$A$1:$G$49,MATCH(orders!$D502,products!$A$1:$A$49,0),MATCH(orders!L$1,products!$A$1:$G$1,0))</f>
        <v>11.95</v>
      </c>
      <c r="M502" s="8">
        <f t="shared" si="7"/>
        <v>47.8</v>
      </c>
      <c r="N502" t="str" cm="1">
        <f t="array" ref="N502">_xlfn.SWITCH(I502,
"Rob","Robusta",
"Exc","Excelsa",
"Ara","Arabica",
"Lib","Librica")</f>
        <v>Robusta</v>
      </c>
      <c r="O502" t="str" cm="1">
        <f t="array" ref="O502">_xlfn.SWITCH(J502,
"L","Light",
"M","Medium",
"D","Dark")</f>
        <v>Light</v>
      </c>
      <c r="P502" t="str">
        <f>_xlfn.XLOOKUP(Orders[[#This Row],[Customer ID]],customers!$A$2:$A$1001,customers!$I$2:$I$1001,,0)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8">
        <f>INDEX(products!$A$1:$G$49,MATCH(orders!$D503,products!$A$1:$A$49,0),MATCH(orders!L$1,products!$A$1:$G$1,0))</f>
        <v>2.9849999999999999</v>
      </c>
      <c r="M503" s="8">
        <f t="shared" si="7"/>
        <v>11.94</v>
      </c>
      <c r="N503" t="str" cm="1">
        <f t="array" ref="N503">_xlfn.SWITCH(I503,
"Rob","Robusta",
"Exc","Excelsa",
"Ara","Arabica",
"Lib","Librica")</f>
        <v>Robusta</v>
      </c>
      <c r="O503" t="str" cm="1">
        <f t="array" ref="O503">_xlfn.SWITCH(J503,
"L","Light",
"M","Medium",
"D","Dark")</f>
        <v>Medium</v>
      </c>
      <c r="P503" t="str">
        <f>_xlfn.XLOOKUP(Orders[[#This Row],[Customer ID]],customers!$A$2:$A$1001,customers!$I$2:$I$1001,,0)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8">
        <f>INDEX(products!$A$1:$G$49,MATCH(orders!$D504,products!$A$1:$A$49,0),MATCH(orders!L$1,products!$A$1:$G$1,0))</f>
        <v>4.125</v>
      </c>
      <c r="M504" s="8">
        <f t="shared" si="7"/>
        <v>16.5</v>
      </c>
      <c r="N504" t="str" cm="1">
        <f t="array" ref="N504">_xlfn.SWITCH(I504,
"Rob","Robusta",
"Exc","Excelsa",
"Ara","Arabica",
"Lib","Librica")</f>
        <v>Excelsa</v>
      </c>
      <c r="O504" t="str" cm="1">
        <f t="array" ref="O504">_xlfn.SWITCH(J504,
"L","Light",
"M","Medium",
"D","Dark")</f>
        <v>Medium</v>
      </c>
      <c r="P504" t="str">
        <f>_xlfn.XLOOKUP(Orders[[#This Row],[Customer ID]],customers!$A$2:$A$1001,customers!$I$2:$I$1001,,0)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8">
        <f>INDEX(products!$A$1:$G$49,MATCH(orders!$D505,products!$A$1:$A$49,0),MATCH(orders!L$1,products!$A$1:$G$1,0))</f>
        <v>12.95</v>
      </c>
      <c r="M505" s="8">
        <f t="shared" si="7"/>
        <v>51.8</v>
      </c>
      <c r="N505" t="str" cm="1">
        <f t="array" ref="N505">_xlfn.SWITCH(I505,
"Rob","Robusta",
"Exc","Excelsa",
"Ara","Arabica",
"Lib","Librica")</f>
        <v>Librica</v>
      </c>
      <c r="O505" t="str" cm="1">
        <f t="array" ref="O505">_xlfn.SWITCH(J505,
"L","Light",
"M","Medium",
"D","Dark")</f>
        <v>Dark</v>
      </c>
      <c r="P505" t="str">
        <f>_xlfn.XLOOKUP(Orders[[#This Row],[Customer ID]],customers!$A$2:$A$1001,customers!$I$2:$I$1001,,0)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8">
        <f>INDEX(products!$A$1:$G$49,MATCH(orders!$D506,products!$A$1:$A$49,0),MATCH(orders!L$1,products!$A$1:$G$1,0))</f>
        <v>4.7549999999999999</v>
      </c>
      <c r="M506" s="8">
        <f t="shared" si="7"/>
        <v>14.265000000000001</v>
      </c>
      <c r="N506" t="str" cm="1">
        <f t="array" ref="N506">_xlfn.SWITCH(I506,
"Rob","Robusta",
"Exc","Excelsa",
"Ara","Arabica",
"Lib","Librica")</f>
        <v>Librica</v>
      </c>
      <c r="O506" t="str" cm="1">
        <f t="array" ref="O506">_xlfn.SWITCH(J506,
"L","Light",
"M","Medium",
"D","Dark")</f>
        <v>Light</v>
      </c>
      <c r="P506" t="str">
        <f>_xlfn.XLOOKUP(Orders[[#This Row],[Customer ID]],customers!$A$2:$A$1001,customers!$I$2:$I$1001,,0)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8">
        <f>INDEX(products!$A$1:$G$49,MATCH(orders!$D507,products!$A$1:$A$49,0),MATCH(orders!L$1,products!$A$1:$G$1,0))</f>
        <v>4.3650000000000002</v>
      </c>
      <c r="M507" s="8">
        <f t="shared" si="7"/>
        <v>26.19</v>
      </c>
      <c r="N507" t="str" cm="1">
        <f t="array" ref="N507">_xlfn.SWITCH(I507,
"Rob","Robusta",
"Exc","Excelsa",
"Ara","Arabica",
"Lib","Librica")</f>
        <v>Librica</v>
      </c>
      <c r="O507" t="str" cm="1">
        <f t="array" ref="O507">_xlfn.SWITCH(J507,
"L","Light",
"M","Medium",
"D","Dark")</f>
        <v>Medium</v>
      </c>
      <c r="P507" t="str">
        <f>_xlfn.XLOOKUP(Orders[[#This Row],[Customer ID]],customers!$A$2:$A$1001,customers!$I$2:$I$1001,,0)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8">
        <f>INDEX(products!$A$1:$G$49,MATCH(orders!$D508,products!$A$1:$A$49,0),MATCH(orders!L$1,products!$A$1:$G$1,0))</f>
        <v>12.95</v>
      </c>
      <c r="M508" s="8">
        <f t="shared" si="7"/>
        <v>25.9</v>
      </c>
      <c r="N508" t="str" cm="1">
        <f t="array" ref="N508">_xlfn.SWITCH(I508,
"Rob","Robusta",
"Exc","Excelsa",
"Ara","Arabica",
"Lib","Librica")</f>
        <v>Arabica</v>
      </c>
      <c r="O508" t="str" cm="1">
        <f t="array" ref="O508">_xlfn.SWITCH(J508,
"L","Light",
"M","Medium",
"D","Dark")</f>
        <v>Light</v>
      </c>
      <c r="P508" t="str">
        <f>_xlfn.XLOOKUP(Orders[[#This Row],[Customer ID]],customers!$A$2:$A$1001,customers!$I$2:$I$1001,,0)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8">
        <f>INDEX(products!$A$1:$G$49,MATCH(orders!$D509,products!$A$1:$A$49,0),MATCH(orders!L$1,products!$A$1:$G$1,0))</f>
        <v>29.784999999999997</v>
      </c>
      <c r="M509" s="8">
        <f t="shared" si="7"/>
        <v>89.35499999999999</v>
      </c>
      <c r="N509" t="str" cm="1">
        <f t="array" ref="N509">_xlfn.SWITCH(I509,
"Rob","Robusta",
"Exc","Excelsa",
"Ara","Arabica",
"Lib","Librica")</f>
        <v>Arabica</v>
      </c>
      <c r="O509" t="str" cm="1">
        <f t="array" ref="O509">_xlfn.SWITCH(J509,
"L","Light",
"M","Medium",
"D","Dark")</f>
        <v>Light</v>
      </c>
      <c r="P509" t="str">
        <f>_xlfn.XLOOKUP(Orders[[#This Row],[Customer ID]],customers!$A$2:$A$1001,customers!$I$2:$I$1001,,0)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8">
        <f>INDEX(products!$A$1:$G$49,MATCH(orders!$D510,products!$A$1:$A$49,0),MATCH(orders!L$1,products!$A$1:$G$1,0))</f>
        <v>7.77</v>
      </c>
      <c r="M510" s="8">
        <f t="shared" si="7"/>
        <v>46.62</v>
      </c>
      <c r="N510" t="str" cm="1">
        <f t="array" ref="N510">_xlfn.SWITCH(I510,
"Rob","Robusta",
"Exc","Excelsa",
"Ara","Arabica",
"Lib","Librica")</f>
        <v>Librica</v>
      </c>
      <c r="O510" t="str" cm="1">
        <f t="array" ref="O510">_xlfn.SWITCH(J510,
"L","Light",
"M","Medium",
"D","Dark")</f>
        <v>Dark</v>
      </c>
      <c r="P510" t="str">
        <f>_xlfn.XLOOKUP(Orders[[#This Row],[Customer ID]],customers!$A$2:$A$1001,customers!$I$2:$I$1001,,0)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8">
        <f>INDEX(products!$A$1:$G$49,MATCH(orders!$D511,products!$A$1:$A$49,0),MATCH(orders!L$1,products!$A$1:$G$1,0))</f>
        <v>9.9499999999999993</v>
      </c>
      <c r="M511" s="8">
        <f t="shared" si="7"/>
        <v>29.849999999999998</v>
      </c>
      <c r="N511" t="str" cm="1">
        <f t="array" ref="N511">_xlfn.SWITCH(I511,
"Rob","Robusta",
"Exc","Excelsa",
"Ara","Arabica",
"Lib","Librica")</f>
        <v>Arabica</v>
      </c>
      <c r="O511" t="str" cm="1">
        <f t="array" ref="O511">_xlfn.SWITCH(J511,
"L","Light",
"M","Medium",
"D","Dark")</f>
        <v>Dark</v>
      </c>
      <c r="P511" t="str">
        <f>_xlfn.XLOOKUP(Orders[[#This Row],[Customer ID]],customers!$A$2:$A$1001,customers!$I$2:$I$1001,,0)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8">
        <f>INDEX(products!$A$1:$G$49,MATCH(orders!$D512,products!$A$1:$A$49,0),MATCH(orders!L$1,products!$A$1:$G$1,0))</f>
        <v>3.5849999999999995</v>
      </c>
      <c r="M512" s="8">
        <f t="shared" si="7"/>
        <v>10.754999999999999</v>
      </c>
      <c r="N512" t="str" cm="1">
        <f t="array" ref="N512">_xlfn.SWITCH(I512,
"Rob","Robusta",
"Exc","Excelsa",
"Ara","Arabica",
"Lib","Librica")</f>
        <v>Robusta</v>
      </c>
      <c r="O512" t="str" cm="1">
        <f t="array" ref="O512">_xlfn.SWITCH(J512,
"L","Light",
"M","Medium",
"D","Dark")</f>
        <v>Light</v>
      </c>
      <c r="P512" t="str">
        <f>_xlfn.XLOOKUP(Orders[[#This Row],[Customer ID]],customers!$A$2:$A$1001,customers!$I$2:$I$1001,,0)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8">
        <f>INDEX(products!$A$1:$G$49,MATCH(orders!$D513,products!$A$1:$A$49,0),MATCH(orders!L$1,products!$A$1:$G$1,0))</f>
        <v>3.375</v>
      </c>
      <c r="M513" s="8">
        <f t="shared" si="7"/>
        <v>13.5</v>
      </c>
      <c r="N513" t="str" cm="1">
        <f t="array" ref="N513">_xlfn.SWITCH(I513,
"Rob","Robusta",
"Exc","Excelsa",
"Ara","Arabica",
"Lib","Librica")</f>
        <v>Arabica</v>
      </c>
      <c r="O513" t="str" cm="1">
        <f t="array" ref="O513">_xlfn.SWITCH(J513,
"L","Light",
"M","Medium",
"D","Dark")</f>
        <v>Medium</v>
      </c>
      <c r="P513" t="str">
        <f>_xlfn.XLOOKUP(Orders[[#This Row],[Customer ID]],customers!$A$2:$A$1001,customers!$I$2:$I$1001,,0)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8">
        <f>INDEX(products!$A$1:$G$49,MATCH(orders!$D514,products!$A$1:$A$49,0),MATCH(orders!L$1,products!$A$1:$G$1,0))</f>
        <v>15.85</v>
      </c>
      <c r="M514" s="8">
        <f t="shared" si="7"/>
        <v>47.55</v>
      </c>
      <c r="N514" t="str" cm="1">
        <f t="array" ref="N514">_xlfn.SWITCH(I514,
"Rob","Robusta",
"Exc","Excelsa",
"Ara","Arabica",
"Lib","Librica")</f>
        <v>Librica</v>
      </c>
      <c r="O514" t="str" cm="1">
        <f t="array" ref="O514">_xlfn.SWITCH(J514,
"L","Light",
"M","Medium",
"D","Dark")</f>
        <v>Light</v>
      </c>
      <c r="P514" t="str">
        <f>_xlfn.XLOOKUP(Orders[[#This Row],[Customer ID]],customers!$A$2:$A$1001,customers!$I$2:$I$1001,,0)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8">
        <f>INDEX(products!$A$1:$G$49,MATCH(orders!$D515,products!$A$1:$A$49,0),MATCH(orders!L$1,products!$A$1:$G$1,0))</f>
        <v>15.85</v>
      </c>
      <c r="M515" s="8">
        <f t="shared" ref="M515:M578" si="8">E515*L515</f>
        <v>79.25</v>
      </c>
      <c r="N515" t="str" cm="1">
        <f t="array" ref="N515">_xlfn.SWITCH(I515,
"Rob","Robusta",
"Exc","Excelsa",
"Ara","Arabica",
"Lib","Librica")</f>
        <v>Librica</v>
      </c>
      <c r="O515" t="str" cm="1">
        <f t="array" ref="O515">_xlfn.SWITCH(J515,
"L","Light",
"M","Medium",
"D","Dark")</f>
        <v>Light</v>
      </c>
      <c r="P515" t="str">
        <f>_xlfn.XLOOKUP(Orders[[#This Row],[Customer ID]],customers!$A$2:$A$1001,customers!$I$2:$I$1001,,0)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8">
        <f>INDEX(products!$A$1:$G$49,MATCH(orders!$D516,products!$A$1:$A$49,0),MATCH(orders!L$1,products!$A$1:$G$1,0))</f>
        <v>4.3650000000000002</v>
      </c>
      <c r="M516" s="8">
        <f t="shared" si="8"/>
        <v>26.19</v>
      </c>
      <c r="N516" t="str" cm="1">
        <f t="array" ref="N516">_xlfn.SWITCH(I516,
"Rob","Robusta",
"Exc","Excelsa",
"Ara","Arabica",
"Lib","Librica")</f>
        <v>Librica</v>
      </c>
      <c r="O516" t="str" cm="1">
        <f t="array" ref="O516">_xlfn.SWITCH(J516,
"L","Light",
"M","Medium",
"D","Dark")</f>
        <v>Medium</v>
      </c>
      <c r="P516" t="str">
        <f>_xlfn.XLOOKUP(Orders[[#This Row],[Customer ID]],customers!$A$2:$A$1001,customers!$I$2:$I$1001,,0)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8">
        <f>INDEX(products!$A$1:$G$49,MATCH(orders!$D517,products!$A$1:$A$49,0),MATCH(orders!L$1,products!$A$1:$G$1,0))</f>
        <v>7.169999999999999</v>
      </c>
      <c r="M517" s="8">
        <f t="shared" si="8"/>
        <v>21.509999999999998</v>
      </c>
      <c r="N517" t="str" cm="1">
        <f t="array" ref="N517">_xlfn.SWITCH(I517,
"Rob","Robusta",
"Exc","Excelsa",
"Ara","Arabica",
"Lib","Librica")</f>
        <v>Robusta</v>
      </c>
      <c r="O517" t="str" cm="1">
        <f t="array" ref="O517">_xlfn.SWITCH(J517,
"L","Light",
"M","Medium",
"D","Dark")</f>
        <v>Light</v>
      </c>
      <c r="P517" t="str">
        <f>_xlfn.XLOOKUP(Orders[[#This Row],[Customer ID]],customers!$A$2:$A$1001,customers!$I$2:$I$1001,,0)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8">
        <f>INDEX(products!$A$1:$G$49,MATCH(orders!$D518,products!$A$1:$A$49,0),MATCH(orders!L$1,products!$A$1:$G$1,0))</f>
        <v>20.584999999999997</v>
      </c>
      <c r="M518" s="8">
        <f t="shared" si="8"/>
        <v>102.92499999999998</v>
      </c>
      <c r="N518" t="str" cm="1">
        <f t="array" ref="N518">_xlfn.SWITCH(I518,
"Rob","Robusta",
"Exc","Excelsa",
"Ara","Arabica",
"Lib","Librica")</f>
        <v>Robusta</v>
      </c>
      <c r="O518" t="str" cm="1">
        <f t="array" ref="O518">_xlfn.SWITCH(J518,
"L","Light",
"M","Medium",
"D","Dark")</f>
        <v>Dark</v>
      </c>
      <c r="P518" t="str">
        <f>_xlfn.XLOOKUP(Orders[[#This Row],[Customer ID]],customers!$A$2:$A$1001,customers!$I$2:$I$1001,,0)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8">
        <f>INDEX(products!$A$1:$G$49,MATCH(orders!$D519,products!$A$1:$A$49,0),MATCH(orders!L$1,products!$A$1:$G$1,0))</f>
        <v>3.8849999999999998</v>
      </c>
      <c r="M519" s="8">
        <f t="shared" si="8"/>
        <v>7.77</v>
      </c>
      <c r="N519" t="str" cm="1">
        <f t="array" ref="N519">_xlfn.SWITCH(I519,
"Rob","Robusta",
"Exc","Excelsa",
"Ara","Arabica",
"Lib","Librica")</f>
        <v>Librica</v>
      </c>
      <c r="O519" t="str" cm="1">
        <f t="array" ref="O519">_xlfn.SWITCH(J519,
"L","Light",
"M","Medium",
"D","Dark")</f>
        <v>Dark</v>
      </c>
      <c r="P519" t="str">
        <f>_xlfn.XLOOKUP(Orders[[#This Row],[Customer ID]],customers!$A$2:$A$1001,customers!$I$2:$I$1001,,0)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8">
        <f>INDEX(products!$A$1:$G$49,MATCH(orders!$D520,products!$A$1:$A$49,0),MATCH(orders!L$1,products!$A$1:$G$1,0))</f>
        <v>27.945</v>
      </c>
      <c r="M520" s="8">
        <f t="shared" si="8"/>
        <v>139.72499999999999</v>
      </c>
      <c r="N520" t="str" cm="1">
        <f t="array" ref="N520">_xlfn.SWITCH(I520,
"Rob","Robusta",
"Exc","Excelsa",
"Ara","Arabica",
"Lib","Librica")</f>
        <v>Excelsa</v>
      </c>
      <c r="O520" t="str" cm="1">
        <f t="array" ref="O520">_xlfn.SWITCH(J520,
"L","Light",
"M","Medium",
"D","Dark")</f>
        <v>Dark</v>
      </c>
      <c r="P520" t="str">
        <f>_xlfn.XLOOKUP(Orders[[#This Row],[Customer ID]],customers!$A$2:$A$1001,customers!$I$2:$I$1001,,0)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8">
        <f>INDEX(products!$A$1:$G$49,MATCH(orders!$D521,products!$A$1:$A$49,0),MATCH(orders!L$1,products!$A$1:$G$1,0))</f>
        <v>5.97</v>
      </c>
      <c r="M521" s="8">
        <f t="shared" si="8"/>
        <v>11.94</v>
      </c>
      <c r="N521" t="str" cm="1">
        <f t="array" ref="N521">_xlfn.SWITCH(I521,
"Rob","Robusta",
"Exc","Excelsa",
"Ara","Arabica",
"Lib","Librica")</f>
        <v>Arabica</v>
      </c>
      <c r="O521" t="str" cm="1">
        <f t="array" ref="O521">_xlfn.SWITCH(J521,
"L","Light",
"M","Medium",
"D","Dark")</f>
        <v>Dark</v>
      </c>
      <c r="P521" t="str">
        <f>_xlfn.XLOOKUP(Orders[[#This Row],[Customer ID]],customers!$A$2:$A$1001,customers!$I$2:$I$1001,,0)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8">
        <f>INDEX(products!$A$1:$G$49,MATCH(orders!$D522,products!$A$1:$A$49,0),MATCH(orders!L$1,products!$A$1:$G$1,0))</f>
        <v>3.8849999999999998</v>
      </c>
      <c r="M522" s="8">
        <f t="shared" si="8"/>
        <v>3.8849999999999998</v>
      </c>
      <c r="N522" t="str" cm="1">
        <f t="array" ref="N522">_xlfn.SWITCH(I522,
"Rob","Robusta",
"Exc","Excelsa",
"Ara","Arabica",
"Lib","Librica")</f>
        <v>Librica</v>
      </c>
      <c r="O522" t="str" cm="1">
        <f t="array" ref="O522">_xlfn.SWITCH(J522,
"L","Light",
"M","Medium",
"D","Dark")</f>
        <v>Dark</v>
      </c>
      <c r="P522" t="str">
        <f>_xlfn.XLOOKUP(Orders[[#This Row],[Customer ID]],customers!$A$2:$A$1001,customers!$I$2:$I$1001,,0)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8">
        <f>INDEX(products!$A$1:$G$49,MATCH(orders!$D523,products!$A$1:$A$49,0),MATCH(orders!L$1,products!$A$1:$G$1,0))</f>
        <v>9.9499999999999993</v>
      </c>
      <c r="M523" s="8">
        <f t="shared" si="8"/>
        <v>39.799999999999997</v>
      </c>
      <c r="N523" t="str" cm="1">
        <f t="array" ref="N523">_xlfn.SWITCH(I523,
"Rob","Robusta",
"Exc","Excelsa",
"Ara","Arabica",
"Lib","Librica")</f>
        <v>Robusta</v>
      </c>
      <c r="O523" t="str" cm="1">
        <f t="array" ref="O523">_xlfn.SWITCH(J523,
"L","Light",
"M","Medium",
"D","Dark")</f>
        <v>Medium</v>
      </c>
      <c r="P523" t="str">
        <f>_xlfn.XLOOKUP(Orders[[#This Row],[Customer ID]],customers!$A$2:$A$1001,customers!$I$2:$I$1001,,0)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8">
        <f>INDEX(products!$A$1:$G$49,MATCH(orders!$D524,products!$A$1:$A$49,0),MATCH(orders!L$1,products!$A$1:$G$1,0))</f>
        <v>5.97</v>
      </c>
      <c r="M524" s="8">
        <f t="shared" si="8"/>
        <v>29.849999999999998</v>
      </c>
      <c r="N524" t="str" cm="1">
        <f t="array" ref="N524">_xlfn.SWITCH(I524,
"Rob","Robusta",
"Exc","Excelsa",
"Ara","Arabica",
"Lib","Librica")</f>
        <v>Robusta</v>
      </c>
      <c r="O524" t="str" cm="1">
        <f t="array" ref="O524">_xlfn.SWITCH(J524,
"L","Light",
"M","Medium",
"D","Dark")</f>
        <v>Medium</v>
      </c>
      <c r="P524" t="str">
        <f>_xlfn.XLOOKUP(Orders[[#This Row],[Customer ID]],customers!$A$2:$A$1001,customers!$I$2:$I$1001,,0)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8">
        <f>INDEX(products!$A$1:$G$49,MATCH(orders!$D525,products!$A$1:$A$49,0),MATCH(orders!L$1,products!$A$1:$G$1,0))</f>
        <v>29.784999999999997</v>
      </c>
      <c r="M525" s="8">
        <f t="shared" si="8"/>
        <v>29.784999999999997</v>
      </c>
      <c r="N525" t="str" cm="1">
        <f t="array" ref="N525">_xlfn.SWITCH(I525,
"Rob","Robusta",
"Exc","Excelsa",
"Ara","Arabica",
"Lib","Librica")</f>
        <v>Librica</v>
      </c>
      <c r="O525" t="str" cm="1">
        <f t="array" ref="O525">_xlfn.SWITCH(J525,
"L","Light",
"M","Medium",
"D","Dark")</f>
        <v>Dark</v>
      </c>
      <c r="P525" t="str">
        <f>_xlfn.XLOOKUP(Orders[[#This Row],[Customer ID]],customers!$A$2:$A$1001,customers!$I$2:$I$1001,,0)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8">
        <f>INDEX(products!$A$1:$G$49,MATCH(orders!$D526,products!$A$1:$A$49,0),MATCH(orders!L$1,products!$A$1:$G$1,0))</f>
        <v>36.454999999999998</v>
      </c>
      <c r="M526" s="8">
        <f t="shared" si="8"/>
        <v>72.91</v>
      </c>
      <c r="N526" t="str" cm="1">
        <f t="array" ref="N526">_xlfn.SWITCH(I526,
"Rob","Robusta",
"Exc","Excelsa",
"Ara","Arabica",
"Lib","Librica")</f>
        <v>Librica</v>
      </c>
      <c r="O526" t="str" cm="1">
        <f t="array" ref="O526">_xlfn.SWITCH(J526,
"L","Light",
"M","Medium",
"D","Dark")</f>
        <v>Light</v>
      </c>
      <c r="P526" t="str">
        <f>_xlfn.XLOOKUP(Orders[[#This Row],[Customer ID]],customers!$A$2:$A$1001,customers!$I$2:$I$1001,,0)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8">
        <f>INDEX(products!$A$1:$G$49,MATCH(orders!$D527,products!$A$1:$A$49,0),MATCH(orders!L$1,products!$A$1:$G$1,0))</f>
        <v>2.6849999999999996</v>
      </c>
      <c r="M527" s="8">
        <f t="shared" si="8"/>
        <v>13.424999999999997</v>
      </c>
      <c r="N527" t="str" cm="1">
        <f t="array" ref="N527">_xlfn.SWITCH(I527,
"Rob","Robusta",
"Exc","Excelsa",
"Ara","Arabica",
"Lib","Librica")</f>
        <v>Robusta</v>
      </c>
      <c r="O527" t="str" cm="1">
        <f t="array" ref="O527">_xlfn.SWITCH(J527,
"L","Light",
"M","Medium",
"D","Dark")</f>
        <v>Dark</v>
      </c>
      <c r="P527" t="str">
        <f>_xlfn.XLOOKUP(Orders[[#This Row],[Customer ID]],customers!$A$2:$A$1001,customers!$I$2:$I$1001,,0)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8">
        <f>INDEX(products!$A$1:$G$49,MATCH(orders!$D528,products!$A$1:$A$49,0),MATCH(orders!L$1,products!$A$1:$G$1,0))</f>
        <v>31.624999999999996</v>
      </c>
      <c r="M528" s="8">
        <f t="shared" si="8"/>
        <v>126.49999999999999</v>
      </c>
      <c r="N528" t="str" cm="1">
        <f t="array" ref="N528">_xlfn.SWITCH(I528,
"Rob","Robusta",
"Exc","Excelsa",
"Ara","Arabica",
"Lib","Librica")</f>
        <v>Excelsa</v>
      </c>
      <c r="O528" t="str" cm="1">
        <f t="array" ref="O528">_xlfn.SWITCH(J528,
"L","Light",
"M","Medium",
"D","Dark")</f>
        <v>Medium</v>
      </c>
      <c r="P528" t="str">
        <f>_xlfn.XLOOKUP(Orders[[#This Row],[Customer ID]],customers!$A$2:$A$1001,customers!$I$2:$I$1001,,0)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8">
        <f>INDEX(products!$A$1:$G$49,MATCH(orders!$D529,products!$A$1:$A$49,0),MATCH(orders!L$1,products!$A$1:$G$1,0))</f>
        <v>8.25</v>
      </c>
      <c r="M529" s="8">
        <f t="shared" si="8"/>
        <v>41.25</v>
      </c>
      <c r="N529" t="str" cm="1">
        <f t="array" ref="N529">_xlfn.SWITCH(I529,
"Rob","Robusta",
"Exc","Excelsa",
"Ara","Arabica",
"Lib","Librica")</f>
        <v>Excelsa</v>
      </c>
      <c r="O529" t="str" cm="1">
        <f t="array" ref="O529">_xlfn.SWITCH(J529,
"L","Light",
"M","Medium",
"D","Dark")</f>
        <v>Medium</v>
      </c>
      <c r="P529" t="str">
        <f>_xlfn.XLOOKUP(Orders[[#This Row],[Customer ID]],customers!$A$2:$A$1001,customers!$I$2:$I$1001,,0)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8">
        <f>INDEX(products!$A$1:$G$49,MATCH(orders!$D530,products!$A$1:$A$49,0),MATCH(orders!L$1,products!$A$1:$G$1,0))</f>
        <v>8.91</v>
      </c>
      <c r="M530" s="8">
        <f t="shared" si="8"/>
        <v>53.46</v>
      </c>
      <c r="N530" t="str" cm="1">
        <f t="array" ref="N530">_xlfn.SWITCH(I530,
"Rob","Robusta",
"Exc","Excelsa",
"Ara","Arabica",
"Lib","Librica")</f>
        <v>Excelsa</v>
      </c>
      <c r="O530" t="str" cm="1">
        <f t="array" ref="O530">_xlfn.SWITCH(J530,
"L","Light",
"M","Medium",
"D","Dark")</f>
        <v>Light</v>
      </c>
      <c r="P530" t="str">
        <f>_xlfn.XLOOKUP(Orders[[#This Row],[Customer ID]],customers!$A$2:$A$1001,customers!$I$2:$I$1001,,0)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8">
        <f>INDEX(products!$A$1:$G$49,MATCH(orders!$D531,products!$A$1:$A$49,0),MATCH(orders!L$1,products!$A$1:$G$1,0))</f>
        <v>9.9499999999999993</v>
      </c>
      <c r="M531" s="8">
        <f t="shared" si="8"/>
        <v>59.699999999999996</v>
      </c>
      <c r="N531" t="str" cm="1">
        <f t="array" ref="N531">_xlfn.SWITCH(I531,
"Rob","Robusta",
"Exc","Excelsa",
"Ara","Arabica",
"Lib","Librica")</f>
        <v>Robusta</v>
      </c>
      <c r="O531" t="str" cm="1">
        <f t="array" ref="O531">_xlfn.SWITCH(J531,
"L","Light",
"M","Medium",
"D","Dark")</f>
        <v>Medium</v>
      </c>
      <c r="P531" t="str">
        <f>_xlfn.XLOOKUP(Orders[[#This Row],[Customer ID]],customers!$A$2:$A$1001,customers!$I$2:$I$1001,,0)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8">
        <f>INDEX(products!$A$1:$G$49,MATCH(orders!$D532,products!$A$1:$A$49,0),MATCH(orders!L$1,products!$A$1:$G$1,0))</f>
        <v>9.9499999999999993</v>
      </c>
      <c r="M532" s="8">
        <f t="shared" si="8"/>
        <v>59.699999999999996</v>
      </c>
      <c r="N532" t="str" cm="1">
        <f t="array" ref="N532">_xlfn.SWITCH(I532,
"Rob","Robusta",
"Exc","Excelsa",
"Ara","Arabica",
"Lib","Librica")</f>
        <v>Robusta</v>
      </c>
      <c r="O532" t="str" cm="1">
        <f t="array" ref="O532">_xlfn.SWITCH(J532,
"L","Light",
"M","Medium",
"D","Dark")</f>
        <v>Medium</v>
      </c>
      <c r="P532" t="str">
        <f>_xlfn.XLOOKUP(Orders[[#This Row],[Customer ID]],customers!$A$2:$A$1001,customers!$I$2:$I$1001,,0)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8">
        <f>INDEX(products!$A$1:$G$49,MATCH(orders!$D533,products!$A$1:$A$49,0),MATCH(orders!L$1,products!$A$1:$G$1,0))</f>
        <v>8.9499999999999993</v>
      </c>
      <c r="M533" s="8">
        <f t="shared" si="8"/>
        <v>44.75</v>
      </c>
      <c r="N533" t="str" cm="1">
        <f t="array" ref="N533">_xlfn.SWITCH(I533,
"Rob","Robusta",
"Exc","Excelsa",
"Ara","Arabica",
"Lib","Librica")</f>
        <v>Robusta</v>
      </c>
      <c r="O533" t="str" cm="1">
        <f t="array" ref="O533">_xlfn.SWITCH(J533,
"L","Light",
"M","Medium",
"D","Dark")</f>
        <v>Dark</v>
      </c>
      <c r="P533" t="str">
        <f>_xlfn.XLOOKUP(Orders[[#This Row],[Customer ID]],customers!$A$2:$A$1001,customers!$I$2:$I$1001,,0)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8">
        <f>INDEX(products!$A$1:$G$49,MATCH(orders!$D534,products!$A$1:$A$49,0),MATCH(orders!L$1,products!$A$1:$G$1,0))</f>
        <v>8.25</v>
      </c>
      <c r="M534" s="8">
        <f t="shared" si="8"/>
        <v>16.5</v>
      </c>
      <c r="N534" t="str" cm="1">
        <f t="array" ref="N534">_xlfn.SWITCH(I534,
"Rob","Robusta",
"Exc","Excelsa",
"Ara","Arabica",
"Lib","Librica")</f>
        <v>Excelsa</v>
      </c>
      <c r="O534" t="str" cm="1">
        <f t="array" ref="O534">_xlfn.SWITCH(J534,
"L","Light",
"M","Medium",
"D","Dark")</f>
        <v>Medium</v>
      </c>
      <c r="P534" t="str">
        <f>_xlfn.XLOOKUP(Orders[[#This Row],[Customer ID]],customers!$A$2:$A$1001,customers!$I$2:$I$1001,,0)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8">
        <f>INDEX(products!$A$1:$G$49,MATCH(orders!$D535,products!$A$1:$A$49,0),MATCH(orders!L$1,products!$A$1:$G$1,0))</f>
        <v>5.3699999999999992</v>
      </c>
      <c r="M535" s="8">
        <f t="shared" si="8"/>
        <v>21.479999999999997</v>
      </c>
      <c r="N535" t="str" cm="1">
        <f t="array" ref="N535">_xlfn.SWITCH(I535,
"Rob","Robusta",
"Exc","Excelsa",
"Ara","Arabica",
"Lib","Librica")</f>
        <v>Robusta</v>
      </c>
      <c r="O535" t="str" cm="1">
        <f t="array" ref="O535">_xlfn.SWITCH(J535,
"L","Light",
"M","Medium",
"D","Dark")</f>
        <v>Dark</v>
      </c>
      <c r="P535" t="str">
        <f>_xlfn.XLOOKUP(Orders[[#This Row],[Customer ID]],customers!$A$2:$A$1001,customers!$I$2:$I$1001,,0)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8">
        <f>INDEX(products!$A$1:$G$49,MATCH(orders!$D536,products!$A$1:$A$49,0),MATCH(orders!L$1,products!$A$1:$G$1,0))</f>
        <v>22.884999999999998</v>
      </c>
      <c r="M536" s="8">
        <f t="shared" si="8"/>
        <v>45.769999999999996</v>
      </c>
      <c r="N536" t="str" cm="1">
        <f t="array" ref="N536">_xlfn.SWITCH(I536,
"Rob","Robusta",
"Exc","Excelsa",
"Ara","Arabica",
"Lib","Librica")</f>
        <v>Robusta</v>
      </c>
      <c r="O536" t="str" cm="1">
        <f t="array" ref="O536">_xlfn.SWITCH(J536,
"L","Light",
"M","Medium",
"D","Dark")</f>
        <v>Medium</v>
      </c>
      <c r="P536" t="str">
        <f>_xlfn.XLOOKUP(Orders[[#This Row],[Customer ID]],customers!$A$2:$A$1001,customers!$I$2:$I$1001,,0)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8">
        <f>INDEX(products!$A$1:$G$49,MATCH(orders!$D537,products!$A$1:$A$49,0),MATCH(orders!L$1,products!$A$1:$G$1,0))</f>
        <v>4.7549999999999999</v>
      </c>
      <c r="M537" s="8">
        <f t="shared" si="8"/>
        <v>9.51</v>
      </c>
      <c r="N537" t="str" cm="1">
        <f t="array" ref="N537">_xlfn.SWITCH(I537,
"Rob","Robusta",
"Exc","Excelsa",
"Ara","Arabica",
"Lib","Librica")</f>
        <v>Librica</v>
      </c>
      <c r="O537" t="str" cm="1">
        <f t="array" ref="O537">_xlfn.SWITCH(J537,
"L","Light",
"M","Medium",
"D","Dark")</f>
        <v>Light</v>
      </c>
      <c r="P537" t="str">
        <f>_xlfn.XLOOKUP(Orders[[#This Row],[Customer ID]],customers!$A$2:$A$1001,customers!$I$2:$I$1001,,0)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8">
        <f>INDEX(products!$A$1:$G$49,MATCH(orders!$D538,products!$A$1:$A$49,0),MATCH(orders!L$1,products!$A$1:$G$1,0))</f>
        <v>2.6849999999999996</v>
      </c>
      <c r="M538" s="8">
        <f t="shared" si="8"/>
        <v>8.0549999999999997</v>
      </c>
      <c r="N538" t="str" cm="1">
        <f t="array" ref="N538">_xlfn.SWITCH(I538,
"Rob","Robusta",
"Exc","Excelsa",
"Ara","Arabica",
"Lib","Librica")</f>
        <v>Robusta</v>
      </c>
      <c r="O538" t="str" cm="1">
        <f t="array" ref="O538">_xlfn.SWITCH(J538,
"L","Light",
"M","Medium",
"D","Dark")</f>
        <v>Dark</v>
      </c>
      <c r="P538" t="str">
        <f>_xlfn.XLOOKUP(Orders[[#This Row],[Customer ID]],customers!$A$2:$A$1001,customers!$I$2:$I$1001,,0)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8">
        <f>INDEX(products!$A$1:$G$49,MATCH(orders!$D539,products!$A$1:$A$49,0),MATCH(orders!L$1,products!$A$1:$G$1,0))</f>
        <v>27.945</v>
      </c>
      <c r="M539" s="8">
        <f t="shared" si="8"/>
        <v>111.78</v>
      </c>
      <c r="N539" t="str" cm="1">
        <f t="array" ref="N539">_xlfn.SWITCH(I539,
"Rob","Robusta",
"Exc","Excelsa",
"Ara","Arabica",
"Lib","Librica")</f>
        <v>Excelsa</v>
      </c>
      <c r="O539" t="str" cm="1">
        <f t="array" ref="O539">_xlfn.SWITCH(J539,
"L","Light",
"M","Medium",
"D","Dark")</f>
        <v>Dark</v>
      </c>
      <c r="P539" t="str">
        <f>_xlfn.XLOOKUP(Orders[[#This Row],[Customer ID]],customers!$A$2:$A$1001,customers!$I$2:$I$1001,,0)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8">
        <f>INDEX(products!$A$1:$G$49,MATCH(orders!$D540,products!$A$1:$A$49,0),MATCH(orders!L$1,products!$A$1:$G$1,0))</f>
        <v>2.6849999999999996</v>
      </c>
      <c r="M540" s="8">
        <f t="shared" si="8"/>
        <v>10.739999999999998</v>
      </c>
      <c r="N540" t="str" cm="1">
        <f t="array" ref="N540">_xlfn.SWITCH(I540,
"Rob","Robusta",
"Exc","Excelsa",
"Ara","Arabica",
"Lib","Librica")</f>
        <v>Robusta</v>
      </c>
      <c r="O540" t="str" cm="1">
        <f t="array" ref="O540">_xlfn.SWITCH(J540,
"L","Light",
"M","Medium",
"D","Dark")</f>
        <v>Dark</v>
      </c>
      <c r="P540" t="str">
        <f>_xlfn.XLOOKUP(Orders[[#This Row],[Customer ID]],customers!$A$2:$A$1001,customers!$I$2:$I$1001,,0)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8">
        <f>INDEX(products!$A$1:$G$49,MATCH(orders!$D541,products!$A$1:$A$49,0),MATCH(orders!L$1,products!$A$1:$G$1,0))</f>
        <v>5.3699999999999992</v>
      </c>
      <c r="M541" s="8">
        <f t="shared" si="8"/>
        <v>26.849999999999994</v>
      </c>
      <c r="N541" t="str" cm="1">
        <f t="array" ref="N541">_xlfn.SWITCH(I541,
"Rob","Robusta",
"Exc","Excelsa",
"Ara","Arabica",
"Lib","Librica")</f>
        <v>Robusta</v>
      </c>
      <c r="O541" t="str" cm="1">
        <f t="array" ref="O541">_xlfn.SWITCH(J541,
"L","Light",
"M","Medium",
"D","Dark")</f>
        <v>Dark</v>
      </c>
      <c r="P541" t="str">
        <f>_xlfn.XLOOKUP(Orders[[#This Row],[Customer ID]],customers!$A$2:$A$1001,customers!$I$2:$I$1001,,0)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8">
        <f>INDEX(products!$A$1:$G$49,MATCH(orders!$D542,products!$A$1:$A$49,0),MATCH(orders!L$1,products!$A$1:$G$1,0))</f>
        <v>15.85</v>
      </c>
      <c r="M542" s="8">
        <f t="shared" si="8"/>
        <v>63.4</v>
      </c>
      <c r="N542" t="str" cm="1">
        <f t="array" ref="N542">_xlfn.SWITCH(I542,
"Rob","Robusta",
"Exc","Excelsa",
"Ara","Arabica",
"Lib","Librica")</f>
        <v>Librica</v>
      </c>
      <c r="O542" t="str" cm="1">
        <f t="array" ref="O542">_xlfn.SWITCH(J542,
"L","Light",
"M","Medium",
"D","Dark")</f>
        <v>Light</v>
      </c>
      <c r="P542" t="str">
        <f>_xlfn.XLOOKUP(Orders[[#This Row],[Customer ID]],customers!$A$2:$A$1001,customers!$I$2:$I$1001,,0)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8">
        <f>INDEX(products!$A$1:$G$49,MATCH(orders!$D543,products!$A$1:$A$49,0),MATCH(orders!L$1,products!$A$1:$G$1,0))</f>
        <v>22.884999999999998</v>
      </c>
      <c r="M543" s="8">
        <f t="shared" si="8"/>
        <v>22.884999999999998</v>
      </c>
      <c r="N543" t="str" cm="1">
        <f t="array" ref="N543">_xlfn.SWITCH(I543,
"Rob","Robusta",
"Exc","Excelsa",
"Ara","Arabica",
"Lib","Librica")</f>
        <v>Arabica</v>
      </c>
      <c r="O543" t="str" cm="1">
        <f t="array" ref="O543">_xlfn.SWITCH(J543,
"L","Light",
"M","Medium",
"D","Dark")</f>
        <v>Dark</v>
      </c>
      <c r="P543" t="str">
        <f>_xlfn.XLOOKUP(Orders[[#This Row],[Customer ID]],customers!$A$2:$A$1001,customers!$I$2:$I$1001,,0)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8">
        <f>INDEX(products!$A$1:$G$49,MATCH(orders!$D544,products!$A$1:$A$49,0),MATCH(orders!L$1,products!$A$1:$G$1,0))</f>
        <v>25.874999999999996</v>
      </c>
      <c r="M544" s="8">
        <f t="shared" si="8"/>
        <v>103.49999999999999</v>
      </c>
      <c r="N544" t="str" cm="1">
        <f t="array" ref="N544">_xlfn.SWITCH(I544,
"Rob","Robusta",
"Exc","Excelsa",
"Ara","Arabica",
"Lib","Librica")</f>
        <v>Arabica</v>
      </c>
      <c r="O544" t="str" cm="1">
        <f t="array" ref="O544">_xlfn.SWITCH(J544,
"L","Light",
"M","Medium",
"D","Dark")</f>
        <v>Medium</v>
      </c>
      <c r="P544" t="str">
        <f>_xlfn.XLOOKUP(Orders[[#This Row],[Customer ID]],customers!$A$2:$A$1001,customers!$I$2:$I$1001,,0)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8">
        <f>INDEX(products!$A$1:$G$49,MATCH(orders!$D545,products!$A$1:$A$49,0),MATCH(orders!L$1,products!$A$1:$G$1,0))</f>
        <v>27.484999999999996</v>
      </c>
      <c r="M545" s="8">
        <f t="shared" si="8"/>
        <v>54.969999999999992</v>
      </c>
      <c r="N545" t="str" cm="1">
        <f t="array" ref="N545">_xlfn.SWITCH(I545,
"Rob","Robusta",
"Exc","Excelsa",
"Ara","Arabica",
"Lib","Librica")</f>
        <v>Robusta</v>
      </c>
      <c r="O545" t="str" cm="1">
        <f t="array" ref="O545">_xlfn.SWITCH(J545,
"L","Light",
"M","Medium",
"D","Dark")</f>
        <v>Light</v>
      </c>
      <c r="P545" t="str">
        <f>_xlfn.XLOOKUP(Orders[[#This Row],[Customer ID]],customers!$A$2:$A$1001,customers!$I$2:$I$1001,,0)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8">
        <f>INDEX(products!$A$1:$G$49,MATCH(orders!$D546,products!$A$1:$A$49,0),MATCH(orders!L$1,products!$A$1:$G$1,0))</f>
        <v>7.77</v>
      </c>
      <c r="M546" s="8">
        <f t="shared" si="8"/>
        <v>15.54</v>
      </c>
      <c r="N546" t="str" cm="1">
        <f t="array" ref="N546">_xlfn.SWITCH(I546,
"Rob","Robusta",
"Exc","Excelsa",
"Ara","Arabica",
"Lib","Librica")</f>
        <v>Arabica</v>
      </c>
      <c r="O546" t="str" cm="1">
        <f t="array" ref="O546">_xlfn.SWITCH(J546,
"L","Light",
"M","Medium",
"D","Dark")</f>
        <v>Light</v>
      </c>
      <c r="P546" t="str">
        <f>_xlfn.XLOOKUP(Orders[[#This Row],[Customer ID]],customers!$A$2:$A$1001,customers!$I$2:$I$1001,,0)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8">
        <f>INDEX(products!$A$1:$G$49,MATCH(orders!$D547,products!$A$1:$A$49,0),MATCH(orders!L$1,products!$A$1:$G$1,0))</f>
        <v>3.8849999999999998</v>
      </c>
      <c r="M547" s="8">
        <f t="shared" si="8"/>
        <v>15.54</v>
      </c>
      <c r="N547" t="str" cm="1">
        <f t="array" ref="N547">_xlfn.SWITCH(I547,
"Rob","Robusta",
"Exc","Excelsa",
"Ara","Arabica",
"Lib","Librica")</f>
        <v>Librica</v>
      </c>
      <c r="O547" t="str" cm="1">
        <f t="array" ref="O547">_xlfn.SWITCH(J547,
"L","Light",
"M","Medium",
"D","Dark")</f>
        <v>Dark</v>
      </c>
      <c r="P547" t="str">
        <f>_xlfn.XLOOKUP(Orders[[#This Row],[Customer ID]],customers!$A$2:$A$1001,customers!$I$2:$I$1001,,0)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8">
        <f>INDEX(products!$A$1:$G$49,MATCH(orders!$D548,products!$A$1:$A$49,0),MATCH(orders!L$1,products!$A$1:$G$1,0))</f>
        <v>27.945</v>
      </c>
      <c r="M548" s="8">
        <f t="shared" si="8"/>
        <v>83.835000000000008</v>
      </c>
      <c r="N548" t="str" cm="1">
        <f t="array" ref="N548">_xlfn.SWITCH(I548,
"Rob","Robusta",
"Exc","Excelsa",
"Ara","Arabica",
"Lib","Librica")</f>
        <v>Excelsa</v>
      </c>
      <c r="O548" t="str" cm="1">
        <f t="array" ref="O548">_xlfn.SWITCH(J548,
"L","Light",
"M","Medium",
"D","Dark")</f>
        <v>Dark</v>
      </c>
      <c r="P548" t="str">
        <f>_xlfn.XLOOKUP(Orders[[#This Row],[Customer ID]],customers!$A$2:$A$1001,customers!$I$2:$I$1001,,0)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8">
        <f>INDEX(products!$A$1:$G$49,MATCH(orders!$D549,products!$A$1:$A$49,0),MATCH(orders!L$1,products!$A$1:$G$1,0))</f>
        <v>3.5849999999999995</v>
      </c>
      <c r="M549" s="8">
        <f t="shared" si="8"/>
        <v>10.754999999999999</v>
      </c>
      <c r="N549" t="str" cm="1">
        <f t="array" ref="N549">_xlfn.SWITCH(I549,
"Rob","Robusta",
"Exc","Excelsa",
"Ara","Arabica",
"Lib","Librica")</f>
        <v>Robusta</v>
      </c>
      <c r="O549" t="str" cm="1">
        <f t="array" ref="O549">_xlfn.SWITCH(J549,
"L","Light",
"M","Medium",
"D","Dark")</f>
        <v>Light</v>
      </c>
      <c r="P549" t="str">
        <f>_xlfn.XLOOKUP(Orders[[#This Row],[Customer ID]],customers!$A$2:$A$1001,customers!$I$2:$I$1001,,0)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8">
        <f>INDEX(products!$A$1:$G$49,MATCH(orders!$D550,products!$A$1:$A$49,0),MATCH(orders!L$1,products!$A$1:$G$1,0))</f>
        <v>4.4550000000000001</v>
      </c>
      <c r="M550" s="8">
        <f t="shared" si="8"/>
        <v>13.365</v>
      </c>
      <c r="N550" t="str" cm="1">
        <f t="array" ref="N550">_xlfn.SWITCH(I550,
"Rob","Robusta",
"Exc","Excelsa",
"Ara","Arabica",
"Lib","Librica")</f>
        <v>Excelsa</v>
      </c>
      <c r="O550" t="str" cm="1">
        <f t="array" ref="O550">_xlfn.SWITCH(J550,
"L","Light",
"M","Medium",
"D","Dark")</f>
        <v>Light</v>
      </c>
      <c r="P550" t="str">
        <f>_xlfn.XLOOKUP(Orders[[#This Row],[Customer ID]],customers!$A$2:$A$1001,customers!$I$2:$I$1001,,0)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8">
        <f>INDEX(products!$A$1:$G$49,MATCH(orders!$D551,products!$A$1:$A$49,0),MATCH(orders!L$1,products!$A$1:$G$1,0))</f>
        <v>4.4550000000000001</v>
      </c>
      <c r="M551" s="8">
        <f t="shared" si="8"/>
        <v>17.82</v>
      </c>
      <c r="N551" t="str" cm="1">
        <f t="array" ref="N551">_xlfn.SWITCH(I551,
"Rob","Robusta",
"Exc","Excelsa",
"Ara","Arabica",
"Lib","Librica")</f>
        <v>Excelsa</v>
      </c>
      <c r="O551" t="str" cm="1">
        <f t="array" ref="O551">_xlfn.SWITCH(J551,
"L","Light",
"M","Medium",
"D","Dark")</f>
        <v>Light</v>
      </c>
      <c r="P551" t="str">
        <f>_xlfn.XLOOKUP(Orders[[#This Row],[Customer ID]],customers!$A$2:$A$1001,customers!$I$2:$I$1001,,0)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8">
        <f>INDEX(products!$A$1:$G$49,MATCH(orders!$D552,products!$A$1:$A$49,0),MATCH(orders!L$1,products!$A$1:$G$1,0))</f>
        <v>3.8849999999999998</v>
      </c>
      <c r="M552" s="8">
        <f t="shared" si="8"/>
        <v>23.31</v>
      </c>
      <c r="N552" t="str" cm="1">
        <f t="array" ref="N552">_xlfn.SWITCH(I552,
"Rob","Robusta",
"Exc","Excelsa",
"Ara","Arabica",
"Lib","Librica")</f>
        <v>Librica</v>
      </c>
      <c r="O552" t="str" cm="1">
        <f t="array" ref="O552">_xlfn.SWITCH(J552,
"L","Light",
"M","Medium",
"D","Dark")</f>
        <v>Dark</v>
      </c>
      <c r="P552" t="str">
        <f>_xlfn.XLOOKUP(Orders[[#This Row],[Customer ID]],customers!$A$2:$A$1001,customers!$I$2:$I$1001,,0)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8">
        <f>INDEX(products!$A$1:$G$49,MATCH(orders!$D553,products!$A$1:$A$49,0),MATCH(orders!L$1,products!$A$1:$G$1,0))</f>
        <v>3.645</v>
      </c>
      <c r="M553" s="8">
        <f t="shared" si="8"/>
        <v>7.29</v>
      </c>
      <c r="N553" t="str" cm="1">
        <f t="array" ref="N553">_xlfn.SWITCH(I553,
"Rob","Robusta",
"Exc","Excelsa",
"Ara","Arabica",
"Lib","Librica")</f>
        <v>Excelsa</v>
      </c>
      <c r="O553" t="str" cm="1">
        <f t="array" ref="O553">_xlfn.SWITCH(J553,
"L","Light",
"M","Medium",
"D","Dark")</f>
        <v>Dark</v>
      </c>
      <c r="P553" t="str">
        <f>_xlfn.XLOOKUP(Orders[[#This Row],[Customer ID]],customers!$A$2:$A$1001,customers!$I$2:$I$1001,,0)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8">
        <f>INDEX(products!$A$1:$G$49,MATCH(orders!$D554,products!$A$1:$A$49,0),MATCH(orders!L$1,products!$A$1:$G$1,0))</f>
        <v>4.4550000000000001</v>
      </c>
      <c r="M554" s="8">
        <f t="shared" si="8"/>
        <v>17.82</v>
      </c>
      <c r="N554" t="str" cm="1">
        <f t="array" ref="N554">_xlfn.SWITCH(I554,
"Rob","Robusta",
"Exc","Excelsa",
"Ara","Arabica",
"Lib","Librica")</f>
        <v>Excelsa</v>
      </c>
      <c r="O554" t="str" cm="1">
        <f t="array" ref="O554">_xlfn.SWITCH(J554,
"L","Light",
"M","Medium",
"D","Dark")</f>
        <v>Light</v>
      </c>
      <c r="P554" t="str">
        <f>_xlfn.XLOOKUP(Orders[[#This Row],[Customer ID]],customers!$A$2:$A$1001,customers!$I$2:$I$1001,,0)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8">
        <f>INDEX(products!$A$1:$G$49,MATCH(orders!$D555,products!$A$1:$A$49,0),MATCH(orders!L$1,products!$A$1:$G$1,0))</f>
        <v>13.75</v>
      </c>
      <c r="M555" s="8">
        <f t="shared" si="8"/>
        <v>68.75</v>
      </c>
      <c r="N555" t="str" cm="1">
        <f t="array" ref="N555">_xlfn.SWITCH(I555,
"Rob","Robusta",
"Exc","Excelsa",
"Ara","Arabica",
"Lib","Librica")</f>
        <v>Excelsa</v>
      </c>
      <c r="O555" t="str" cm="1">
        <f t="array" ref="O555">_xlfn.SWITCH(J555,
"L","Light",
"M","Medium",
"D","Dark")</f>
        <v>Medium</v>
      </c>
      <c r="P555" t="str">
        <f>_xlfn.XLOOKUP(Orders[[#This Row],[Customer ID]],customers!$A$2:$A$1001,customers!$I$2:$I$1001,,0)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8">
        <f>INDEX(products!$A$1:$G$49,MATCH(orders!$D556,products!$A$1:$A$49,0),MATCH(orders!L$1,products!$A$1:$G$1,0))</f>
        <v>27.484999999999996</v>
      </c>
      <c r="M556" s="8">
        <f t="shared" si="8"/>
        <v>54.969999999999992</v>
      </c>
      <c r="N556" t="str" cm="1">
        <f t="array" ref="N556">_xlfn.SWITCH(I556,
"Rob","Robusta",
"Exc","Excelsa",
"Ara","Arabica",
"Lib","Librica")</f>
        <v>Robusta</v>
      </c>
      <c r="O556" t="str" cm="1">
        <f t="array" ref="O556">_xlfn.SWITCH(J556,
"L","Light",
"M","Medium",
"D","Dark")</f>
        <v>Light</v>
      </c>
      <c r="P556" t="str">
        <f>_xlfn.XLOOKUP(Orders[[#This Row],[Customer ID]],customers!$A$2:$A$1001,customers!$I$2:$I$1001,,0)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8">
        <f>INDEX(products!$A$1:$G$49,MATCH(orders!$D557,products!$A$1:$A$49,0),MATCH(orders!L$1,products!$A$1:$G$1,0))</f>
        <v>13.75</v>
      </c>
      <c r="M557" s="8">
        <f t="shared" si="8"/>
        <v>82.5</v>
      </c>
      <c r="N557" t="str" cm="1">
        <f t="array" ref="N557">_xlfn.SWITCH(I557,
"Rob","Robusta",
"Exc","Excelsa",
"Ara","Arabica",
"Lib","Librica")</f>
        <v>Excelsa</v>
      </c>
      <c r="O557" t="str" cm="1">
        <f t="array" ref="O557">_xlfn.SWITCH(J557,
"L","Light",
"M","Medium",
"D","Dark")</f>
        <v>Medium</v>
      </c>
      <c r="P557" t="str">
        <f>_xlfn.XLOOKUP(Orders[[#This Row],[Customer ID]],customers!$A$2:$A$1001,customers!$I$2:$I$1001,,0)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8">
        <f>INDEX(products!$A$1:$G$49,MATCH(orders!$D558,products!$A$1:$A$49,0),MATCH(orders!L$1,products!$A$1:$G$1,0))</f>
        <v>4.3650000000000002</v>
      </c>
      <c r="M558" s="8">
        <f t="shared" si="8"/>
        <v>8.73</v>
      </c>
      <c r="N558" t="str" cm="1">
        <f t="array" ref="N558">_xlfn.SWITCH(I558,
"Rob","Robusta",
"Exc","Excelsa",
"Ara","Arabica",
"Lib","Librica")</f>
        <v>Librica</v>
      </c>
      <c r="O558" t="str" cm="1">
        <f t="array" ref="O558">_xlfn.SWITCH(J558,
"L","Light",
"M","Medium",
"D","Dark")</f>
        <v>Medium</v>
      </c>
      <c r="P558" t="str">
        <f>_xlfn.XLOOKUP(Orders[[#This Row],[Customer ID]],customers!$A$2:$A$1001,customers!$I$2:$I$1001,,0)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8">
        <f>INDEX(products!$A$1:$G$49,MATCH(orders!$D559,products!$A$1:$A$49,0),MATCH(orders!L$1,products!$A$1:$G$1,0))</f>
        <v>14.85</v>
      </c>
      <c r="M559" s="8">
        <f t="shared" si="8"/>
        <v>59.4</v>
      </c>
      <c r="N559" t="str" cm="1">
        <f t="array" ref="N559">_xlfn.SWITCH(I559,
"Rob","Robusta",
"Exc","Excelsa",
"Ara","Arabica",
"Lib","Librica")</f>
        <v>Excelsa</v>
      </c>
      <c r="O559" t="str" cm="1">
        <f t="array" ref="O559">_xlfn.SWITCH(J559,
"L","Light",
"M","Medium",
"D","Dark")</f>
        <v>Light</v>
      </c>
      <c r="P559" t="str">
        <f>_xlfn.XLOOKUP(Orders[[#This Row],[Customer ID]],customers!$A$2:$A$1001,customers!$I$2:$I$1001,,0)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8">
        <f>INDEX(products!$A$1:$G$49,MATCH(orders!$D560,products!$A$1:$A$49,0),MATCH(orders!L$1,products!$A$1:$G$1,0))</f>
        <v>3.8849999999999998</v>
      </c>
      <c r="M560" s="8">
        <f t="shared" si="8"/>
        <v>15.54</v>
      </c>
      <c r="N560" t="str" cm="1">
        <f t="array" ref="N560">_xlfn.SWITCH(I560,
"Rob","Robusta",
"Exc","Excelsa",
"Ara","Arabica",
"Lib","Librica")</f>
        <v>Librica</v>
      </c>
      <c r="O560" t="str" cm="1">
        <f t="array" ref="O560">_xlfn.SWITCH(J560,
"L","Light",
"M","Medium",
"D","Dark")</f>
        <v>Dark</v>
      </c>
      <c r="P560" t="str">
        <f>_xlfn.XLOOKUP(Orders[[#This Row],[Customer ID]],customers!$A$2:$A$1001,customers!$I$2:$I$1001,,0)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8">
        <f>INDEX(products!$A$1:$G$49,MATCH(orders!$D561,products!$A$1:$A$49,0),MATCH(orders!L$1,products!$A$1:$G$1,0))</f>
        <v>12.95</v>
      </c>
      <c r="M561" s="8">
        <f t="shared" si="8"/>
        <v>38.849999999999994</v>
      </c>
      <c r="N561" t="str" cm="1">
        <f t="array" ref="N561">_xlfn.SWITCH(I561,
"Rob","Robusta",
"Exc","Excelsa",
"Ara","Arabica",
"Lib","Librica")</f>
        <v>Arabica</v>
      </c>
      <c r="O561" t="str" cm="1">
        <f t="array" ref="O561">_xlfn.SWITCH(J561,
"L","Light",
"M","Medium",
"D","Dark")</f>
        <v>Light</v>
      </c>
      <c r="P561" t="str">
        <f>_xlfn.XLOOKUP(Orders[[#This Row],[Customer ID]],customers!$A$2:$A$1001,customers!$I$2:$I$1001,,0)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8">
        <f>INDEX(products!$A$1:$G$49,MATCH(orders!$D562,products!$A$1:$A$49,0),MATCH(orders!L$1,products!$A$1:$G$1,0))</f>
        <v>31.624999999999996</v>
      </c>
      <c r="M562" s="8">
        <f t="shared" si="8"/>
        <v>189.74999999999997</v>
      </c>
      <c r="N562" t="str" cm="1">
        <f t="array" ref="N562">_xlfn.SWITCH(I562,
"Rob","Robusta",
"Exc","Excelsa",
"Ara","Arabica",
"Lib","Librica")</f>
        <v>Excelsa</v>
      </c>
      <c r="O562" t="str" cm="1">
        <f t="array" ref="O562">_xlfn.SWITCH(J562,
"L","Light",
"M","Medium",
"D","Dark")</f>
        <v>Medium</v>
      </c>
      <c r="P562" t="str">
        <f>_xlfn.XLOOKUP(Orders[[#This Row],[Customer ID]],customers!$A$2:$A$1001,customers!$I$2:$I$1001,,0)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8">
        <f>INDEX(products!$A$1:$G$49,MATCH(orders!$D563,products!$A$1:$A$49,0),MATCH(orders!L$1,products!$A$1:$G$1,0))</f>
        <v>2.9849999999999999</v>
      </c>
      <c r="M563" s="8">
        <f t="shared" si="8"/>
        <v>17.91</v>
      </c>
      <c r="N563" t="str" cm="1">
        <f t="array" ref="N563">_xlfn.SWITCH(I563,
"Rob","Robusta",
"Exc","Excelsa",
"Ara","Arabica",
"Lib","Librica")</f>
        <v>Arabica</v>
      </c>
      <c r="O563" t="str" cm="1">
        <f t="array" ref="O563">_xlfn.SWITCH(J563,
"L","Light",
"M","Medium",
"D","Dark")</f>
        <v>Dark</v>
      </c>
      <c r="P563" t="str">
        <f>_xlfn.XLOOKUP(Orders[[#This Row],[Customer ID]],customers!$A$2:$A$1001,customers!$I$2:$I$1001,,0)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8">
        <f>INDEX(products!$A$1:$G$49,MATCH(orders!$D564,products!$A$1:$A$49,0),MATCH(orders!L$1,products!$A$1:$G$1,0))</f>
        <v>4.7549999999999999</v>
      </c>
      <c r="M564" s="8">
        <f t="shared" si="8"/>
        <v>28.53</v>
      </c>
      <c r="N564" t="str" cm="1">
        <f t="array" ref="N564">_xlfn.SWITCH(I564,
"Rob","Robusta",
"Exc","Excelsa",
"Ara","Arabica",
"Lib","Librica")</f>
        <v>Librica</v>
      </c>
      <c r="O564" t="str" cm="1">
        <f t="array" ref="O564">_xlfn.SWITCH(J564,
"L","Light",
"M","Medium",
"D","Dark")</f>
        <v>Light</v>
      </c>
      <c r="P564" t="str">
        <f>_xlfn.XLOOKUP(Orders[[#This Row],[Customer ID]],customers!$A$2:$A$1001,customers!$I$2:$I$1001,,0)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8">
        <f>INDEX(products!$A$1:$G$49,MATCH(orders!$D565,products!$A$1:$A$49,0),MATCH(orders!L$1,products!$A$1:$G$1,0))</f>
        <v>13.75</v>
      </c>
      <c r="M565" s="8">
        <f t="shared" si="8"/>
        <v>82.5</v>
      </c>
      <c r="N565" t="str" cm="1">
        <f t="array" ref="N565">_xlfn.SWITCH(I565,
"Rob","Robusta",
"Exc","Excelsa",
"Ara","Arabica",
"Lib","Librica")</f>
        <v>Excelsa</v>
      </c>
      <c r="O565" t="str" cm="1">
        <f t="array" ref="O565">_xlfn.SWITCH(J565,
"L","Light",
"M","Medium",
"D","Dark")</f>
        <v>Medium</v>
      </c>
      <c r="P565" t="str">
        <f>_xlfn.XLOOKUP(Orders[[#This Row],[Customer ID]],customers!$A$2:$A$1001,customers!$I$2:$I$1001,,0)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8">
        <f>INDEX(products!$A$1:$G$49,MATCH(orders!$D566,products!$A$1:$A$49,0),MATCH(orders!L$1,products!$A$1:$G$1,0))</f>
        <v>7.169999999999999</v>
      </c>
      <c r="M566" s="8">
        <f t="shared" si="8"/>
        <v>14.339999999999998</v>
      </c>
      <c r="N566" t="str" cm="1">
        <f t="array" ref="N566">_xlfn.SWITCH(I566,
"Rob","Robusta",
"Exc","Excelsa",
"Ara","Arabica",
"Lib","Librica")</f>
        <v>Robusta</v>
      </c>
      <c r="O566" t="str" cm="1">
        <f t="array" ref="O566">_xlfn.SWITCH(J566,
"L","Light",
"M","Medium",
"D","Dark")</f>
        <v>Light</v>
      </c>
      <c r="P566" t="str">
        <f>_xlfn.XLOOKUP(Orders[[#This Row],[Customer ID]],customers!$A$2:$A$1001,customers!$I$2:$I$1001,,0)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8">
        <f>INDEX(products!$A$1:$G$49,MATCH(orders!$D567,products!$A$1:$A$49,0),MATCH(orders!L$1,products!$A$1:$G$1,0))</f>
        <v>20.584999999999997</v>
      </c>
      <c r="M567" s="8">
        <f t="shared" si="8"/>
        <v>82.339999999999989</v>
      </c>
      <c r="N567" t="str" cm="1">
        <f t="array" ref="N567">_xlfn.SWITCH(I567,
"Rob","Robusta",
"Exc","Excelsa",
"Ara","Arabica",
"Lib","Librica")</f>
        <v>Robusta</v>
      </c>
      <c r="O567" t="str" cm="1">
        <f t="array" ref="O567">_xlfn.SWITCH(J567,
"L","Light",
"M","Medium",
"D","Dark")</f>
        <v>Dark</v>
      </c>
      <c r="P567" t="str">
        <f>_xlfn.XLOOKUP(Orders[[#This Row],[Customer ID]],customers!$A$2:$A$1001,customers!$I$2:$I$1001,,0)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8">
        <f>INDEX(products!$A$1:$G$49,MATCH(orders!$D568,products!$A$1:$A$49,0),MATCH(orders!L$1,products!$A$1:$G$1,0))</f>
        <v>3.375</v>
      </c>
      <c r="M568" s="8">
        <f t="shared" si="8"/>
        <v>20.25</v>
      </c>
      <c r="N568" t="str" cm="1">
        <f t="array" ref="N568">_xlfn.SWITCH(I568,
"Rob","Robusta",
"Exc","Excelsa",
"Ara","Arabica",
"Lib","Librica")</f>
        <v>Arabica</v>
      </c>
      <c r="O568" t="str" cm="1">
        <f t="array" ref="O568">_xlfn.SWITCH(J568,
"L","Light",
"M","Medium",
"D","Dark")</f>
        <v>Medium</v>
      </c>
      <c r="P568" t="str">
        <f>_xlfn.XLOOKUP(Orders[[#This Row],[Customer ID]],customers!$A$2:$A$1001,customers!$I$2:$I$1001,,0)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8">
        <f>INDEX(products!$A$1:$G$49,MATCH(orders!$D569,products!$A$1:$A$49,0),MATCH(orders!L$1,products!$A$1:$G$1,0))</f>
        <v>27.484999999999996</v>
      </c>
      <c r="M569" s="8">
        <f t="shared" si="8"/>
        <v>164.90999999999997</v>
      </c>
      <c r="N569" t="str" cm="1">
        <f t="array" ref="N569">_xlfn.SWITCH(I569,
"Rob","Robusta",
"Exc","Excelsa",
"Ara","Arabica",
"Lib","Librica")</f>
        <v>Robusta</v>
      </c>
      <c r="O569" t="str" cm="1">
        <f t="array" ref="O569">_xlfn.SWITCH(J569,
"L","Light",
"M","Medium",
"D","Dark")</f>
        <v>Light</v>
      </c>
      <c r="P569" t="str">
        <f>_xlfn.XLOOKUP(Orders[[#This Row],[Customer ID]],customers!$A$2:$A$1001,customers!$I$2:$I$1001,,0)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8">
        <f>INDEX(products!$A$1:$G$49,MATCH(orders!$D570,products!$A$1:$A$49,0),MATCH(orders!L$1,products!$A$1:$G$1,0))</f>
        <v>4.7549999999999999</v>
      </c>
      <c r="M570" s="8">
        <f t="shared" si="8"/>
        <v>19.02</v>
      </c>
      <c r="N570" t="str" cm="1">
        <f t="array" ref="N570">_xlfn.SWITCH(I570,
"Rob","Robusta",
"Exc","Excelsa",
"Ara","Arabica",
"Lib","Librica")</f>
        <v>Librica</v>
      </c>
      <c r="O570" t="str" cm="1">
        <f t="array" ref="O570">_xlfn.SWITCH(J570,
"L","Light",
"M","Medium",
"D","Dark")</f>
        <v>Light</v>
      </c>
      <c r="P570" t="str">
        <f>_xlfn.XLOOKUP(Orders[[#This Row],[Customer ID]],customers!$A$2:$A$1001,customers!$I$2:$I$1001,,0)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8">
        <f>INDEX(products!$A$1:$G$49,MATCH(orders!$D571,products!$A$1:$A$49,0),MATCH(orders!L$1,products!$A$1:$G$1,0))</f>
        <v>22.884999999999998</v>
      </c>
      <c r="M571" s="8">
        <f t="shared" si="8"/>
        <v>137.31</v>
      </c>
      <c r="N571" t="str" cm="1">
        <f t="array" ref="N571">_xlfn.SWITCH(I571,
"Rob","Robusta",
"Exc","Excelsa",
"Ara","Arabica",
"Lib","Librica")</f>
        <v>Arabica</v>
      </c>
      <c r="O571" t="str" cm="1">
        <f t="array" ref="O571">_xlfn.SWITCH(J571,
"L","Light",
"M","Medium",
"D","Dark")</f>
        <v>Dark</v>
      </c>
      <c r="P571" t="str">
        <f>_xlfn.XLOOKUP(Orders[[#This Row],[Customer ID]],customers!$A$2:$A$1001,customers!$I$2:$I$1001,,0)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8">
        <f>INDEX(products!$A$1:$G$49,MATCH(orders!$D572,products!$A$1:$A$49,0),MATCH(orders!L$1,products!$A$1:$G$1,0))</f>
        <v>6.75</v>
      </c>
      <c r="M572" s="8">
        <f t="shared" si="8"/>
        <v>27</v>
      </c>
      <c r="N572" t="str" cm="1">
        <f t="array" ref="N572">_xlfn.SWITCH(I572,
"Rob","Robusta",
"Exc","Excelsa",
"Ara","Arabica",
"Lib","Librica")</f>
        <v>Arabica</v>
      </c>
      <c r="O572" t="str" cm="1">
        <f t="array" ref="O572">_xlfn.SWITCH(J572,
"L","Light",
"M","Medium",
"D","Dark")</f>
        <v>Medium</v>
      </c>
      <c r="P572" t="str">
        <f>_xlfn.XLOOKUP(Orders[[#This Row],[Customer ID]],customers!$A$2:$A$1001,customers!$I$2:$I$1001,,0)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8">
        <f>INDEX(products!$A$1:$G$49,MATCH(orders!$D573,products!$A$1:$A$49,0),MATCH(orders!L$1,products!$A$1:$G$1,0))</f>
        <v>8.91</v>
      </c>
      <c r="M573" s="8">
        <f t="shared" si="8"/>
        <v>35.64</v>
      </c>
      <c r="N573" t="str" cm="1">
        <f t="array" ref="N573">_xlfn.SWITCH(I573,
"Rob","Robusta",
"Exc","Excelsa",
"Ara","Arabica",
"Lib","Librica")</f>
        <v>Excelsa</v>
      </c>
      <c r="O573" t="str" cm="1">
        <f t="array" ref="O573">_xlfn.SWITCH(J573,
"L","Light",
"M","Medium",
"D","Dark")</f>
        <v>Light</v>
      </c>
      <c r="P573" t="str">
        <f>_xlfn.XLOOKUP(Orders[[#This Row],[Customer ID]],customers!$A$2:$A$1001,customers!$I$2:$I$1001,,0)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8">
        <f>INDEX(products!$A$1:$G$49,MATCH(orders!$D574,products!$A$1:$A$49,0),MATCH(orders!L$1,products!$A$1:$G$1,0))</f>
        <v>2.9849999999999999</v>
      </c>
      <c r="M574" s="8">
        <f t="shared" si="8"/>
        <v>5.97</v>
      </c>
      <c r="N574" t="str" cm="1">
        <f t="array" ref="N574">_xlfn.SWITCH(I574,
"Rob","Robusta",
"Exc","Excelsa",
"Ara","Arabica",
"Lib","Librica")</f>
        <v>Arabica</v>
      </c>
      <c r="O574" t="str" cm="1">
        <f t="array" ref="O574">_xlfn.SWITCH(J574,
"L","Light",
"M","Medium",
"D","Dark")</f>
        <v>Dark</v>
      </c>
      <c r="P574" t="str">
        <f>_xlfn.XLOOKUP(Orders[[#This Row],[Customer ID]],customers!$A$2:$A$1001,customers!$I$2:$I$1001,,0)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8">
        <f>INDEX(products!$A$1:$G$49,MATCH(orders!$D575,products!$A$1:$A$49,0),MATCH(orders!L$1,products!$A$1:$G$1,0))</f>
        <v>11.25</v>
      </c>
      <c r="M575" s="8">
        <f t="shared" si="8"/>
        <v>67.5</v>
      </c>
      <c r="N575" t="str" cm="1">
        <f t="array" ref="N575">_xlfn.SWITCH(I575,
"Rob","Robusta",
"Exc","Excelsa",
"Ara","Arabica",
"Lib","Librica")</f>
        <v>Arabica</v>
      </c>
      <c r="O575" t="str" cm="1">
        <f t="array" ref="O575">_xlfn.SWITCH(J575,
"L","Light",
"M","Medium",
"D","Dark")</f>
        <v>Medium</v>
      </c>
      <c r="P575" t="str">
        <f>_xlfn.XLOOKUP(Orders[[#This Row],[Customer ID]],customers!$A$2:$A$1001,customers!$I$2:$I$1001,,0)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8">
        <f>INDEX(products!$A$1:$G$49,MATCH(orders!$D576,products!$A$1:$A$49,0),MATCH(orders!L$1,products!$A$1:$G$1,0))</f>
        <v>3.5849999999999995</v>
      </c>
      <c r="M576" s="8">
        <f t="shared" si="8"/>
        <v>21.509999999999998</v>
      </c>
      <c r="N576" t="str" cm="1">
        <f t="array" ref="N576">_xlfn.SWITCH(I576,
"Rob","Robusta",
"Exc","Excelsa",
"Ara","Arabica",
"Lib","Librica")</f>
        <v>Robusta</v>
      </c>
      <c r="O576" t="str" cm="1">
        <f t="array" ref="O576">_xlfn.SWITCH(J576,
"L","Light",
"M","Medium",
"D","Dark")</f>
        <v>Light</v>
      </c>
      <c r="P576" t="str">
        <f>_xlfn.XLOOKUP(Orders[[#This Row],[Customer ID]],customers!$A$2:$A$1001,customers!$I$2:$I$1001,,0)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8">
        <f>INDEX(products!$A$1:$G$49,MATCH(orders!$D577,products!$A$1:$A$49,0),MATCH(orders!L$1,products!$A$1:$G$1,0))</f>
        <v>33.464999999999996</v>
      </c>
      <c r="M577" s="8">
        <f t="shared" si="8"/>
        <v>66.929999999999993</v>
      </c>
      <c r="N577" t="str" cm="1">
        <f t="array" ref="N577">_xlfn.SWITCH(I577,
"Rob","Robusta",
"Exc","Excelsa",
"Ara","Arabica",
"Lib","Librica")</f>
        <v>Librica</v>
      </c>
      <c r="O577" t="str" cm="1">
        <f t="array" ref="O577">_xlfn.SWITCH(J577,
"L","Light",
"M","Medium",
"D","Dark")</f>
        <v>Medium</v>
      </c>
      <c r="P577" t="str">
        <f>_xlfn.XLOOKUP(Orders[[#This Row],[Customer ID]],customers!$A$2:$A$1001,customers!$I$2:$I$1001,,0)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8">
        <f>INDEX(products!$A$1:$G$49,MATCH(orders!$D578,products!$A$1:$A$49,0),MATCH(orders!L$1,products!$A$1:$G$1,0))</f>
        <v>2.9849999999999999</v>
      </c>
      <c r="M578" s="8">
        <f t="shared" si="8"/>
        <v>17.91</v>
      </c>
      <c r="N578" t="str" cm="1">
        <f t="array" ref="N578">_xlfn.SWITCH(I578,
"Rob","Robusta",
"Exc","Excelsa",
"Ara","Arabica",
"Lib","Librica")</f>
        <v>Arabica</v>
      </c>
      <c r="O578" t="str" cm="1">
        <f t="array" ref="O578">_xlfn.SWITCH(J578,
"L","Light",
"M","Medium",
"D","Dark")</f>
        <v>Dark</v>
      </c>
      <c r="P578" t="str">
        <f>_xlfn.XLOOKUP(Orders[[#This Row],[Customer ID]],customers!$A$2:$A$1001,customers!$I$2:$I$1001,,0)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8">
        <f>INDEX(products!$A$1:$G$49,MATCH(orders!$D579,products!$A$1:$A$49,0),MATCH(orders!L$1,products!$A$1:$G$1,0))</f>
        <v>14.55</v>
      </c>
      <c r="M579" s="8">
        <f t="shared" ref="M579:M642" si="9">E579*L579</f>
        <v>58.2</v>
      </c>
      <c r="N579" t="str" cm="1">
        <f t="array" ref="N579">_xlfn.SWITCH(I579,
"Rob","Robusta",
"Exc","Excelsa",
"Ara","Arabica",
"Lib","Librica")</f>
        <v>Librica</v>
      </c>
      <c r="O579" t="str" cm="1">
        <f t="array" ref="O579">_xlfn.SWITCH(J579,
"L","Light",
"M","Medium",
"D","Dark")</f>
        <v>Medium</v>
      </c>
      <c r="P579" t="str">
        <f>_xlfn.XLOOKUP(Orders[[#This Row],[Customer ID]],customers!$A$2:$A$1001,customers!$I$2:$I$1001,,0)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8">
        <f>INDEX(products!$A$1:$G$49,MATCH(orders!$D580,products!$A$1:$A$49,0),MATCH(orders!L$1,products!$A$1:$G$1,0))</f>
        <v>4.4550000000000001</v>
      </c>
      <c r="M580" s="8">
        <f t="shared" si="9"/>
        <v>13.365</v>
      </c>
      <c r="N580" t="str" cm="1">
        <f t="array" ref="N580">_xlfn.SWITCH(I580,
"Rob","Robusta",
"Exc","Excelsa",
"Ara","Arabica",
"Lib","Librica")</f>
        <v>Excelsa</v>
      </c>
      <c r="O580" t="str" cm="1">
        <f t="array" ref="O580">_xlfn.SWITCH(J580,
"L","Light",
"M","Medium",
"D","Dark")</f>
        <v>Light</v>
      </c>
      <c r="P580" t="str">
        <f>_xlfn.XLOOKUP(Orders[[#This Row],[Customer ID]],customers!$A$2:$A$1001,customers!$I$2:$I$1001,,0)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8">
        <f>INDEX(products!$A$1:$G$49,MATCH(orders!$D581,products!$A$1:$A$49,0),MATCH(orders!L$1,products!$A$1:$G$1,0))</f>
        <v>6.75</v>
      </c>
      <c r="M581" s="8">
        <f t="shared" si="9"/>
        <v>33.75</v>
      </c>
      <c r="N581" t="str" cm="1">
        <f t="array" ref="N581">_xlfn.SWITCH(I581,
"Rob","Robusta",
"Exc","Excelsa",
"Ara","Arabica",
"Lib","Librica")</f>
        <v>Arabica</v>
      </c>
      <c r="O581" t="str" cm="1">
        <f t="array" ref="O581">_xlfn.SWITCH(J581,
"L","Light",
"M","Medium",
"D","Dark")</f>
        <v>Medium</v>
      </c>
      <c r="P581" t="str">
        <f>_xlfn.XLOOKUP(Orders[[#This Row],[Customer ID]],customers!$A$2:$A$1001,customers!$I$2:$I$1001,,0)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8">
        <f>INDEX(products!$A$1:$G$49,MATCH(orders!$D582,products!$A$1:$A$49,0),MATCH(orders!L$1,products!$A$1:$G$1,0))</f>
        <v>14.85</v>
      </c>
      <c r="M582" s="8">
        <f t="shared" si="9"/>
        <v>44.55</v>
      </c>
      <c r="N582" t="str" cm="1">
        <f t="array" ref="N582">_xlfn.SWITCH(I582,
"Rob","Robusta",
"Exc","Excelsa",
"Ara","Arabica",
"Lib","Librica")</f>
        <v>Excelsa</v>
      </c>
      <c r="O582" t="str" cm="1">
        <f t="array" ref="O582">_xlfn.SWITCH(J582,
"L","Light",
"M","Medium",
"D","Dark")</f>
        <v>Light</v>
      </c>
      <c r="P582" t="str">
        <f>_xlfn.XLOOKUP(Orders[[#This Row],[Customer ID]],customers!$A$2:$A$1001,customers!$I$2:$I$1001,,0)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8">
        <f>INDEX(products!$A$1:$G$49,MATCH(orders!$D583,products!$A$1:$A$49,0),MATCH(orders!L$1,products!$A$1:$G$1,0))</f>
        <v>8.91</v>
      </c>
      <c r="M583" s="8">
        <f t="shared" si="9"/>
        <v>44.55</v>
      </c>
      <c r="N583" t="str" cm="1">
        <f t="array" ref="N583">_xlfn.SWITCH(I583,
"Rob","Robusta",
"Exc","Excelsa",
"Ara","Arabica",
"Lib","Librica")</f>
        <v>Excelsa</v>
      </c>
      <c r="O583" t="str" cm="1">
        <f t="array" ref="O583">_xlfn.SWITCH(J583,
"L","Light",
"M","Medium",
"D","Dark")</f>
        <v>Light</v>
      </c>
      <c r="P583" t="str">
        <f>_xlfn.XLOOKUP(Orders[[#This Row],[Customer ID]],customers!$A$2:$A$1001,customers!$I$2:$I$1001,,0)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8">
        <f>INDEX(products!$A$1:$G$49,MATCH(orders!$D584,products!$A$1:$A$49,0),MATCH(orders!L$1,products!$A$1:$G$1,0))</f>
        <v>12.15</v>
      </c>
      <c r="M584" s="8">
        <f t="shared" si="9"/>
        <v>60.75</v>
      </c>
      <c r="N584" t="str" cm="1">
        <f t="array" ref="N584">_xlfn.SWITCH(I584,
"Rob","Robusta",
"Exc","Excelsa",
"Ara","Arabica",
"Lib","Librica")</f>
        <v>Excelsa</v>
      </c>
      <c r="O584" t="str" cm="1">
        <f t="array" ref="O584">_xlfn.SWITCH(J584,
"L","Light",
"M","Medium",
"D","Dark")</f>
        <v>Dark</v>
      </c>
      <c r="P584" t="str">
        <f>_xlfn.XLOOKUP(Orders[[#This Row],[Customer ID]],customers!$A$2:$A$1001,customers!$I$2:$I$1001,,0)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8">
        <f>INDEX(products!$A$1:$G$49,MATCH(orders!$D585,products!$A$1:$A$49,0),MATCH(orders!L$1,products!$A$1:$G$1,0))</f>
        <v>3.5849999999999995</v>
      </c>
      <c r="M585" s="8">
        <f t="shared" si="9"/>
        <v>3.5849999999999995</v>
      </c>
      <c r="N585" t="str" cm="1">
        <f t="array" ref="N585">_xlfn.SWITCH(I585,
"Rob","Robusta",
"Exc","Excelsa",
"Ara","Arabica",
"Lib","Librica")</f>
        <v>Robusta</v>
      </c>
      <c r="O585" t="str" cm="1">
        <f t="array" ref="O585">_xlfn.SWITCH(J585,
"L","Light",
"M","Medium",
"D","Dark")</f>
        <v>Light</v>
      </c>
      <c r="P585" t="str">
        <f>_xlfn.XLOOKUP(Orders[[#This Row],[Customer ID]],customers!$A$2:$A$1001,customers!$I$2:$I$1001,,0)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8">
        <f>INDEX(products!$A$1:$G$49,MATCH(orders!$D586,products!$A$1:$A$49,0),MATCH(orders!L$1,products!$A$1:$G$1,0))</f>
        <v>3.5849999999999995</v>
      </c>
      <c r="M586" s="8">
        <f t="shared" si="9"/>
        <v>21.509999999999998</v>
      </c>
      <c r="N586" t="str" cm="1">
        <f t="array" ref="N586">_xlfn.SWITCH(I586,
"Rob","Robusta",
"Exc","Excelsa",
"Ara","Arabica",
"Lib","Librica")</f>
        <v>Robusta</v>
      </c>
      <c r="O586" t="str" cm="1">
        <f t="array" ref="O586">_xlfn.SWITCH(J586,
"L","Light",
"M","Medium",
"D","Dark")</f>
        <v>Light</v>
      </c>
      <c r="P586" t="str">
        <f>_xlfn.XLOOKUP(Orders[[#This Row],[Customer ID]],customers!$A$2:$A$1001,customers!$I$2:$I$1001,,0)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8">
        <f>INDEX(products!$A$1:$G$49,MATCH(orders!$D587,products!$A$1:$A$49,0),MATCH(orders!L$1,products!$A$1:$G$1,0))</f>
        <v>8.25</v>
      </c>
      <c r="M587" s="8">
        <f t="shared" si="9"/>
        <v>16.5</v>
      </c>
      <c r="N587" t="str" cm="1">
        <f t="array" ref="N587">_xlfn.SWITCH(I587,
"Rob","Robusta",
"Exc","Excelsa",
"Ara","Arabica",
"Lib","Librica")</f>
        <v>Excelsa</v>
      </c>
      <c r="O587" t="str" cm="1">
        <f t="array" ref="O587">_xlfn.SWITCH(J587,
"L","Light",
"M","Medium",
"D","Dark")</f>
        <v>Medium</v>
      </c>
      <c r="P587" t="str">
        <f>_xlfn.XLOOKUP(Orders[[#This Row],[Customer ID]],customers!$A$2:$A$1001,customers!$I$2:$I$1001,,0)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8">
        <f>INDEX(products!$A$1:$G$49,MATCH(orders!$D588,products!$A$1:$A$49,0),MATCH(orders!L$1,products!$A$1:$G$1,0))</f>
        <v>27.484999999999996</v>
      </c>
      <c r="M588" s="8">
        <f t="shared" si="9"/>
        <v>82.454999999999984</v>
      </c>
      <c r="N588" t="str" cm="1">
        <f t="array" ref="N588">_xlfn.SWITCH(I588,
"Rob","Robusta",
"Exc","Excelsa",
"Ara","Arabica",
"Lib","Librica")</f>
        <v>Robusta</v>
      </c>
      <c r="O588" t="str" cm="1">
        <f t="array" ref="O588">_xlfn.SWITCH(J588,
"L","Light",
"M","Medium",
"D","Dark")</f>
        <v>Light</v>
      </c>
      <c r="P588" t="str">
        <f>_xlfn.XLOOKUP(Orders[[#This Row],[Customer ID]],customers!$A$2:$A$1001,customers!$I$2:$I$1001,,0)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8">
        <f>INDEX(products!$A$1:$G$49,MATCH(orders!$D589,products!$A$1:$A$49,0),MATCH(orders!L$1,products!$A$1:$G$1,0))</f>
        <v>7.77</v>
      </c>
      <c r="M589" s="8">
        <f t="shared" si="9"/>
        <v>7.77</v>
      </c>
      <c r="N589" t="str" cm="1">
        <f t="array" ref="N589">_xlfn.SWITCH(I589,
"Rob","Robusta",
"Exc","Excelsa",
"Ara","Arabica",
"Lib","Librica")</f>
        <v>Librica</v>
      </c>
      <c r="O589" t="str" cm="1">
        <f t="array" ref="O589">_xlfn.SWITCH(J589,
"L","Light",
"M","Medium",
"D","Dark")</f>
        <v>Dark</v>
      </c>
      <c r="P589" t="str">
        <f>_xlfn.XLOOKUP(Orders[[#This Row],[Customer ID]],customers!$A$2:$A$1001,customers!$I$2:$I$1001,,0)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8">
        <f>INDEX(products!$A$1:$G$49,MATCH(orders!$D590,products!$A$1:$A$49,0),MATCH(orders!L$1,products!$A$1:$G$1,0))</f>
        <v>5.97</v>
      </c>
      <c r="M590" s="8">
        <f t="shared" si="9"/>
        <v>11.94</v>
      </c>
      <c r="N590" t="str" cm="1">
        <f t="array" ref="N590">_xlfn.SWITCH(I590,
"Rob","Robusta",
"Exc","Excelsa",
"Ara","Arabica",
"Lib","Librica")</f>
        <v>Robusta</v>
      </c>
      <c r="O590" t="str" cm="1">
        <f t="array" ref="O590">_xlfn.SWITCH(J590,
"L","Light",
"M","Medium",
"D","Dark")</f>
        <v>Medium</v>
      </c>
      <c r="P590" t="str">
        <f>_xlfn.XLOOKUP(Orders[[#This Row],[Customer ID]],customers!$A$2:$A$1001,customers!$I$2:$I$1001,,0)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8">
        <f>INDEX(products!$A$1:$G$49,MATCH(orders!$D591,products!$A$1:$A$49,0),MATCH(orders!L$1,products!$A$1:$G$1,0))</f>
        <v>34.154999999999994</v>
      </c>
      <c r="M591" s="8">
        <f t="shared" si="9"/>
        <v>204.92999999999995</v>
      </c>
      <c r="N591" t="str" cm="1">
        <f t="array" ref="N591">_xlfn.SWITCH(I591,
"Rob","Robusta",
"Exc","Excelsa",
"Ara","Arabica",
"Lib","Librica")</f>
        <v>Excelsa</v>
      </c>
      <c r="O591" t="str" cm="1">
        <f t="array" ref="O591">_xlfn.SWITCH(J591,
"L","Light",
"M","Medium",
"D","Dark")</f>
        <v>Light</v>
      </c>
      <c r="P591" t="str">
        <f>_xlfn.XLOOKUP(Orders[[#This Row],[Customer ID]],customers!$A$2:$A$1001,customers!$I$2:$I$1001,,0)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8">
        <f>INDEX(products!$A$1:$G$49,MATCH(orders!$D592,products!$A$1:$A$49,0),MATCH(orders!L$1,products!$A$1:$G$1,0))</f>
        <v>31.624999999999996</v>
      </c>
      <c r="M592" s="8">
        <f t="shared" si="9"/>
        <v>63.249999999999993</v>
      </c>
      <c r="N592" t="str" cm="1">
        <f t="array" ref="N592">_xlfn.SWITCH(I592,
"Rob","Robusta",
"Exc","Excelsa",
"Ara","Arabica",
"Lib","Librica")</f>
        <v>Excelsa</v>
      </c>
      <c r="O592" t="str" cm="1">
        <f t="array" ref="O592">_xlfn.SWITCH(J592,
"L","Light",
"M","Medium",
"D","Dark")</f>
        <v>Medium</v>
      </c>
      <c r="P592" t="str">
        <f>_xlfn.XLOOKUP(Orders[[#This Row],[Customer ID]],customers!$A$2:$A$1001,customers!$I$2:$I$1001,,0)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8">
        <f>INDEX(products!$A$1:$G$49,MATCH(orders!$D593,products!$A$1:$A$49,0),MATCH(orders!L$1,products!$A$1:$G$1,0))</f>
        <v>2.6849999999999996</v>
      </c>
      <c r="M593" s="8">
        <f t="shared" si="9"/>
        <v>8.0549999999999997</v>
      </c>
      <c r="N593" t="str" cm="1">
        <f t="array" ref="N593">_xlfn.SWITCH(I593,
"Rob","Robusta",
"Exc","Excelsa",
"Ara","Arabica",
"Lib","Librica")</f>
        <v>Robusta</v>
      </c>
      <c r="O593" t="str" cm="1">
        <f t="array" ref="O593">_xlfn.SWITCH(J593,
"L","Light",
"M","Medium",
"D","Dark")</f>
        <v>Dark</v>
      </c>
      <c r="P593" t="str">
        <f>_xlfn.XLOOKUP(Orders[[#This Row],[Customer ID]],customers!$A$2:$A$1001,customers!$I$2:$I$1001,,0)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8">
        <f>INDEX(products!$A$1:$G$49,MATCH(orders!$D594,products!$A$1:$A$49,0),MATCH(orders!L$1,products!$A$1:$G$1,0))</f>
        <v>25.874999999999996</v>
      </c>
      <c r="M594" s="8">
        <f t="shared" si="9"/>
        <v>51.749999999999993</v>
      </c>
      <c r="N594" t="str" cm="1">
        <f t="array" ref="N594">_xlfn.SWITCH(I594,
"Rob","Robusta",
"Exc","Excelsa",
"Ara","Arabica",
"Lib","Librica")</f>
        <v>Arabica</v>
      </c>
      <c r="O594" t="str" cm="1">
        <f t="array" ref="O594">_xlfn.SWITCH(J594,
"L","Light",
"M","Medium",
"D","Dark")</f>
        <v>Medium</v>
      </c>
      <c r="P594" t="str">
        <f>_xlfn.XLOOKUP(Orders[[#This Row],[Customer ID]],customers!$A$2:$A$1001,customers!$I$2:$I$1001,,0)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8">
        <f>INDEX(products!$A$1:$G$49,MATCH(orders!$D595,products!$A$1:$A$49,0),MATCH(orders!L$1,products!$A$1:$G$1,0))</f>
        <v>27.945</v>
      </c>
      <c r="M595" s="8">
        <f t="shared" si="9"/>
        <v>27.945</v>
      </c>
      <c r="N595" t="str" cm="1">
        <f t="array" ref="N595">_xlfn.SWITCH(I595,
"Rob","Robusta",
"Exc","Excelsa",
"Ara","Arabica",
"Lib","Librica")</f>
        <v>Excelsa</v>
      </c>
      <c r="O595" t="str" cm="1">
        <f t="array" ref="O595">_xlfn.SWITCH(J595,
"L","Light",
"M","Medium",
"D","Dark")</f>
        <v>Dark</v>
      </c>
      <c r="P595" t="str">
        <f>_xlfn.XLOOKUP(Orders[[#This Row],[Customer ID]],customers!$A$2:$A$1001,customers!$I$2:$I$1001,,0)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8">
        <f>INDEX(products!$A$1:$G$49,MATCH(orders!$D596,products!$A$1:$A$49,0),MATCH(orders!L$1,products!$A$1:$G$1,0))</f>
        <v>29.784999999999997</v>
      </c>
      <c r="M596" s="8">
        <f t="shared" si="9"/>
        <v>59.569999999999993</v>
      </c>
      <c r="N596" t="str" cm="1">
        <f t="array" ref="N596">_xlfn.SWITCH(I596,
"Rob","Robusta",
"Exc","Excelsa",
"Ara","Arabica",
"Lib","Librica")</f>
        <v>Arabica</v>
      </c>
      <c r="O596" t="str" cm="1">
        <f t="array" ref="O596">_xlfn.SWITCH(J596,
"L","Light",
"M","Medium",
"D","Dark")</f>
        <v>Light</v>
      </c>
      <c r="P596" t="str">
        <f>_xlfn.XLOOKUP(Orders[[#This Row],[Customer ID]],customers!$A$2:$A$1001,customers!$I$2:$I$1001,,0)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8">
        <f>INDEX(products!$A$1:$G$49,MATCH(orders!$D597,products!$A$1:$A$49,0),MATCH(orders!L$1,products!$A$1:$G$1,0))</f>
        <v>14.85</v>
      </c>
      <c r="M597" s="8">
        <f t="shared" si="9"/>
        <v>14.85</v>
      </c>
      <c r="N597" t="str" cm="1">
        <f t="array" ref="N597">_xlfn.SWITCH(I597,
"Rob","Robusta",
"Exc","Excelsa",
"Ara","Arabica",
"Lib","Librica")</f>
        <v>Excelsa</v>
      </c>
      <c r="O597" t="str" cm="1">
        <f t="array" ref="O597">_xlfn.SWITCH(J597,
"L","Light",
"M","Medium",
"D","Dark")</f>
        <v>Light</v>
      </c>
      <c r="P597" t="str">
        <f>_xlfn.XLOOKUP(Orders[[#This Row],[Customer ID]],customers!$A$2:$A$1001,customers!$I$2:$I$1001,,0)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8">
        <f>INDEX(products!$A$1:$G$49,MATCH(orders!$D598,products!$A$1:$A$49,0),MATCH(orders!L$1,products!$A$1:$G$1,0))</f>
        <v>6.75</v>
      </c>
      <c r="M598" s="8">
        <f t="shared" si="9"/>
        <v>33.75</v>
      </c>
      <c r="N598" t="str" cm="1">
        <f t="array" ref="N598">_xlfn.SWITCH(I598,
"Rob","Robusta",
"Exc","Excelsa",
"Ara","Arabica",
"Lib","Librica")</f>
        <v>Arabica</v>
      </c>
      <c r="O598" t="str" cm="1">
        <f t="array" ref="O598">_xlfn.SWITCH(J598,
"L","Light",
"M","Medium",
"D","Dark")</f>
        <v>Medium</v>
      </c>
      <c r="P598" t="str">
        <f>_xlfn.XLOOKUP(Orders[[#This Row],[Customer ID]],customers!$A$2:$A$1001,customers!$I$2:$I$1001,,0)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8">
        <f>INDEX(products!$A$1:$G$49,MATCH(orders!$D599,products!$A$1:$A$49,0),MATCH(orders!L$1,products!$A$1:$G$1,0))</f>
        <v>36.454999999999998</v>
      </c>
      <c r="M599" s="8">
        <f t="shared" si="9"/>
        <v>145.82</v>
      </c>
      <c r="N599" t="str" cm="1">
        <f t="array" ref="N599">_xlfn.SWITCH(I599,
"Rob","Robusta",
"Exc","Excelsa",
"Ara","Arabica",
"Lib","Librica")</f>
        <v>Librica</v>
      </c>
      <c r="O599" t="str" cm="1">
        <f t="array" ref="O599">_xlfn.SWITCH(J599,
"L","Light",
"M","Medium",
"D","Dark")</f>
        <v>Light</v>
      </c>
      <c r="P599" t="str">
        <f>_xlfn.XLOOKUP(Orders[[#This Row],[Customer ID]],customers!$A$2:$A$1001,customers!$I$2:$I$1001,,0)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8">
        <f>INDEX(products!$A$1:$G$49,MATCH(orders!$D600,products!$A$1:$A$49,0),MATCH(orders!L$1,products!$A$1:$G$1,0))</f>
        <v>2.9849999999999999</v>
      </c>
      <c r="M600" s="8">
        <f t="shared" si="9"/>
        <v>11.94</v>
      </c>
      <c r="N600" t="str" cm="1">
        <f t="array" ref="N600">_xlfn.SWITCH(I600,
"Rob","Robusta",
"Exc","Excelsa",
"Ara","Arabica",
"Lib","Librica")</f>
        <v>Robusta</v>
      </c>
      <c r="O600" t="str" cm="1">
        <f t="array" ref="O600">_xlfn.SWITCH(J600,
"L","Light",
"M","Medium",
"D","Dark")</f>
        <v>Medium</v>
      </c>
      <c r="P600" t="str">
        <f>_xlfn.XLOOKUP(Orders[[#This Row],[Customer ID]],customers!$A$2:$A$1001,customers!$I$2:$I$1001,,0)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8">
        <f>INDEX(products!$A$1:$G$49,MATCH(orders!$D601,products!$A$1:$A$49,0),MATCH(orders!L$1,products!$A$1:$G$1,0))</f>
        <v>2.9849999999999999</v>
      </c>
      <c r="M601" s="8">
        <f t="shared" si="9"/>
        <v>11.94</v>
      </c>
      <c r="N601" t="str" cm="1">
        <f t="array" ref="N601">_xlfn.SWITCH(I601,
"Rob","Robusta",
"Exc","Excelsa",
"Ara","Arabica",
"Lib","Librica")</f>
        <v>Arabica</v>
      </c>
      <c r="O601" t="str" cm="1">
        <f t="array" ref="O601">_xlfn.SWITCH(J601,
"L","Light",
"M","Medium",
"D","Dark")</f>
        <v>Dark</v>
      </c>
      <c r="P601" t="str">
        <f>_xlfn.XLOOKUP(Orders[[#This Row],[Customer ID]],customers!$A$2:$A$1001,customers!$I$2:$I$1001,,0)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8">
        <f>INDEX(products!$A$1:$G$49,MATCH(orders!$D602,products!$A$1:$A$49,0),MATCH(orders!L$1,products!$A$1:$G$1,0))</f>
        <v>7.77</v>
      </c>
      <c r="M602" s="8">
        <f t="shared" si="9"/>
        <v>7.77</v>
      </c>
      <c r="N602" t="str" cm="1">
        <f t="array" ref="N602">_xlfn.SWITCH(I602,
"Rob","Robusta",
"Exc","Excelsa",
"Ara","Arabica",
"Lib","Librica")</f>
        <v>Librica</v>
      </c>
      <c r="O602" t="str" cm="1">
        <f t="array" ref="O602">_xlfn.SWITCH(J602,
"L","Light",
"M","Medium",
"D","Dark")</f>
        <v>Dark</v>
      </c>
      <c r="P602" t="str">
        <f>_xlfn.XLOOKUP(Orders[[#This Row],[Customer ID]],customers!$A$2:$A$1001,customers!$I$2:$I$1001,,0)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8">
        <f>INDEX(products!$A$1:$G$49,MATCH(orders!$D603,products!$A$1:$A$49,0),MATCH(orders!L$1,products!$A$1:$G$1,0))</f>
        <v>27.484999999999996</v>
      </c>
      <c r="M603" s="8">
        <f t="shared" si="9"/>
        <v>109.93999999999998</v>
      </c>
      <c r="N603" t="str" cm="1">
        <f t="array" ref="N603">_xlfn.SWITCH(I603,
"Rob","Robusta",
"Exc","Excelsa",
"Ara","Arabica",
"Lib","Librica")</f>
        <v>Robusta</v>
      </c>
      <c r="O603" t="str" cm="1">
        <f t="array" ref="O603">_xlfn.SWITCH(J603,
"L","Light",
"M","Medium",
"D","Dark")</f>
        <v>Light</v>
      </c>
      <c r="P603" t="str">
        <f>_xlfn.XLOOKUP(Orders[[#This Row],[Customer ID]],customers!$A$2:$A$1001,customers!$I$2:$I$1001,,0)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8">
        <f>INDEX(products!$A$1:$G$49,MATCH(orders!$D604,products!$A$1:$A$49,0),MATCH(orders!L$1,products!$A$1:$G$1,0))</f>
        <v>4.4550000000000001</v>
      </c>
      <c r="M604" s="8">
        <f t="shared" si="9"/>
        <v>22.274999999999999</v>
      </c>
      <c r="N604" t="str" cm="1">
        <f t="array" ref="N604">_xlfn.SWITCH(I604,
"Rob","Robusta",
"Exc","Excelsa",
"Ara","Arabica",
"Lib","Librica")</f>
        <v>Excelsa</v>
      </c>
      <c r="O604" t="str" cm="1">
        <f t="array" ref="O604">_xlfn.SWITCH(J604,
"L","Light",
"M","Medium",
"D","Dark")</f>
        <v>Light</v>
      </c>
      <c r="P604" t="str">
        <f>_xlfn.XLOOKUP(Orders[[#This Row],[Customer ID]],customers!$A$2:$A$1001,customers!$I$2:$I$1001,,0)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8">
        <f>INDEX(products!$A$1:$G$49,MATCH(orders!$D605,products!$A$1:$A$49,0),MATCH(orders!L$1,products!$A$1:$G$1,0))</f>
        <v>2.9849999999999999</v>
      </c>
      <c r="M605" s="8">
        <f t="shared" si="9"/>
        <v>8.9550000000000001</v>
      </c>
      <c r="N605" t="str" cm="1">
        <f t="array" ref="N605">_xlfn.SWITCH(I605,
"Rob","Robusta",
"Exc","Excelsa",
"Ara","Arabica",
"Lib","Librica")</f>
        <v>Robusta</v>
      </c>
      <c r="O605" t="str" cm="1">
        <f t="array" ref="O605">_xlfn.SWITCH(J605,
"L","Light",
"M","Medium",
"D","Dark")</f>
        <v>Medium</v>
      </c>
      <c r="P605" t="str">
        <f>_xlfn.XLOOKUP(Orders[[#This Row],[Customer ID]],customers!$A$2:$A$1001,customers!$I$2:$I$1001,,0)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8">
        <f>INDEX(products!$A$1:$G$49,MATCH(orders!$D606,products!$A$1:$A$49,0),MATCH(orders!L$1,products!$A$1:$G$1,0))</f>
        <v>29.784999999999997</v>
      </c>
      <c r="M606" s="8">
        <f t="shared" si="9"/>
        <v>119.13999999999999</v>
      </c>
      <c r="N606" t="str" cm="1">
        <f t="array" ref="N606">_xlfn.SWITCH(I606,
"Rob","Robusta",
"Exc","Excelsa",
"Ara","Arabica",
"Lib","Librica")</f>
        <v>Librica</v>
      </c>
      <c r="O606" t="str" cm="1">
        <f t="array" ref="O606">_xlfn.SWITCH(J606,
"L","Light",
"M","Medium",
"D","Dark")</f>
        <v>Dark</v>
      </c>
      <c r="P606" t="str">
        <f>_xlfn.XLOOKUP(Orders[[#This Row],[Customer ID]],customers!$A$2:$A$1001,customers!$I$2:$I$1001,,0)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8">
        <f>INDEX(products!$A$1:$G$49,MATCH(orders!$D607,products!$A$1:$A$49,0),MATCH(orders!L$1,products!$A$1:$G$1,0))</f>
        <v>29.784999999999997</v>
      </c>
      <c r="M607" s="8">
        <f t="shared" si="9"/>
        <v>148.92499999999998</v>
      </c>
      <c r="N607" t="str" cm="1">
        <f t="array" ref="N607">_xlfn.SWITCH(I607,
"Rob","Robusta",
"Exc","Excelsa",
"Ara","Arabica",
"Lib","Librica")</f>
        <v>Arabica</v>
      </c>
      <c r="O607" t="str" cm="1">
        <f t="array" ref="O607">_xlfn.SWITCH(J607,
"L","Light",
"M","Medium",
"D","Dark")</f>
        <v>Light</v>
      </c>
      <c r="P607" t="str">
        <f>_xlfn.XLOOKUP(Orders[[#This Row],[Customer ID]],customers!$A$2:$A$1001,customers!$I$2:$I$1001,,0)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8">
        <f>INDEX(products!$A$1:$G$49,MATCH(orders!$D608,products!$A$1:$A$49,0),MATCH(orders!L$1,products!$A$1:$G$1,0))</f>
        <v>36.454999999999998</v>
      </c>
      <c r="M608" s="8">
        <f t="shared" si="9"/>
        <v>109.36499999999999</v>
      </c>
      <c r="N608" t="str" cm="1">
        <f t="array" ref="N608">_xlfn.SWITCH(I608,
"Rob","Robusta",
"Exc","Excelsa",
"Ara","Arabica",
"Lib","Librica")</f>
        <v>Librica</v>
      </c>
      <c r="O608" t="str" cm="1">
        <f t="array" ref="O608">_xlfn.SWITCH(J608,
"L","Light",
"M","Medium",
"D","Dark")</f>
        <v>Light</v>
      </c>
      <c r="P608" t="str">
        <f>_xlfn.XLOOKUP(Orders[[#This Row],[Customer ID]],customers!$A$2:$A$1001,customers!$I$2:$I$1001,,0)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8">
        <f>INDEX(products!$A$1:$G$49,MATCH(orders!$D609,products!$A$1:$A$49,0),MATCH(orders!L$1,products!$A$1:$G$1,0))</f>
        <v>3.645</v>
      </c>
      <c r="M609" s="8">
        <f t="shared" si="9"/>
        <v>3.645</v>
      </c>
      <c r="N609" t="str" cm="1">
        <f t="array" ref="N609">_xlfn.SWITCH(I609,
"Rob","Robusta",
"Exc","Excelsa",
"Ara","Arabica",
"Lib","Librica")</f>
        <v>Excelsa</v>
      </c>
      <c r="O609" t="str" cm="1">
        <f t="array" ref="O609">_xlfn.SWITCH(J609,
"L","Light",
"M","Medium",
"D","Dark")</f>
        <v>Dark</v>
      </c>
      <c r="P609" t="str">
        <f>_xlfn.XLOOKUP(Orders[[#This Row],[Customer ID]],customers!$A$2:$A$1001,customers!$I$2:$I$1001,,0)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8">
        <f>INDEX(products!$A$1:$G$49,MATCH(orders!$D610,products!$A$1:$A$49,0),MATCH(orders!L$1,products!$A$1:$G$1,0))</f>
        <v>27.945</v>
      </c>
      <c r="M610" s="8">
        <f t="shared" si="9"/>
        <v>55.89</v>
      </c>
      <c r="N610" t="str" cm="1">
        <f t="array" ref="N610">_xlfn.SWITCH(I610,
"Rob","Robusta",
"Exc","Excelsa",
"Ara","Arabica",
"Lib","Librica")</f>
        <v>Excelsa</v>
      </c>
      <c r="O610" t="str" cm="1">
        <f t="array" ref="O610">_xlfn.SWITCH(J610,
"L","Light",
"M","Medium",
"D","Dark")</f>
        <v>Dark</v>
      </c>
      <c r="P610" t="str">
        <f>_xlfn.XLOOKUP(Orders[[#This Row],[Customer ID]],customers!$A$2:$A$1001,customers!$I$2:$I$1001,,0)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8">
        <f>INDEX(products!$A$1:$G$49,MATCH(orders!$D611,products!$A$1:$A$49,0),MATCH(orders!L$1,products!$A$1:$G$1,0))</f>
        <v>4.3650000000000002</v>
      </c>
      <c r="M611" s="8">
        <f t="shared" si="9"/>
        <v>26.19</v>
      </c>
      <c r="N611" t="str" cm="1">
        <f t="array" ref="N611">_xlfn.SWITCH(I611,
"Rob","Robusta",
"Exc","Excelsa",
"Ara","Arabica",
"Lib","Librica")</f>
        <v>Librica</v>
      </c>
      <c r="O611" t="str" cm="1">
        <f t="array" ref="O611">_xlfn.SWITCH(J611,
"L","Light",
"M","Medium",
"D","Dark")</f>
        <v>Medium</v>
      </c>
      <c r="P611" t="str">
        <f>_xlfn.XLOOKUP(Orders[[#This Row],[Customer ID]],customers!$A$2:$A$1001,customers!$I$2:$I$1001,,0)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8">
        <f>INDEX(products!$A$1:$G$49,MATCH(orders!$D612,products!$A$1:$A$49,0),MATCH(orders!L$1,products!$A$1:$G$1,0))</f>
        <v>9.9499999999999993</v>
      </c>
      <c r="M612" s="8">
        <f t="shared" si="9"/>
        <v>39.799999999999997</v>
      </c>
      <c r="N612" t="str" cm="1">
        <f t="array" ref="N612">_xlfn.SWITCH(I612,
"Rob","Robusta",
"Exc","Excelsa",
"Ara","Arabica",
"Lib","Librica")</f>
        <v>Robusta</v>
      </c>
      <c r="O612" t="str" cm="1">
        <f t="array" ref="O612">_xlfn.SWITCH(J612,
"L","Light",
"M","Medium",
"D","Dark")</f>
        <v>Medium</v>
      </c>
      <c r="P612" t="str">
        <f>_xlfn.XLOOKUP(Orders[[#This Row],[Customer ID]],customers!$A$2:$A$1001,customers!$I$2:$I$1001,,0)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8">
        <f>INDEX(products!$A$1:$G$49,MATCH(orders!$D613,products!$A$1:$A$49,0),MATCH(orders!L$1,products!$A$1:$G$1,0))</f>
        <v>34.154999999999994</v>
      </c>
      <c r="M613" s="8">
        <f t="shared" si="9"/>
        <v>68.309999999999988</v>
      </c>
      <c r="N613" t="str" cm="1">
        <f t="array" ref="N613">_xlfn.SWITCH(I613,
"Rob","Robusta",
"Exc","Excelsa",
"Ara","Arabica",
"Lib","Librica")</f>
        <v>Excelsa</v>
      </c>
      <c r="O613" t="str" cm="1">
        <f t="array" ref="O613">_xlfn.SWITCH(J613,
"L","Light",
"M","Medium",
"D","Dark")</f>
        <v>Light</v>
      </c>
      <c r="P613" t="str">
        <f>_xlfn.XLOOKUP(Orders[[#This Row],[Customer ID]],customers!$A$2:$A$1001,customers!$I$2:$I$1001,,0)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8">
        <f>INDEX(products!$A$1:$G$49,MATCH(orders!$D614,products!$A$1:$A$49,0),MATCH(orders!L$1,products!$A$1:$G$1,0))</f>
        <v>3.375</v>
      </c>
      <c r="M614" s="8">
        <f t="shared" si="9"/>
        <v>13.5</v>
      </c>
      <c r="N614" t="str" cm="1">
        <f t="array" ref="N614">_xlfn.SWITCH(I614,
"Rob","Robusta",
"Exc","Excelsa",
"Ara","Arabica",
"Lib","Librica")</f>
        <v>Arabica</v>
      </c>
      <c r="O614" t="str" cm="1">
        <f t="array" ref="O614">_xlfn.SWITCH(J614,
"L","Light",
"M","Medium",
"D","Dark")</f>
        <v>Medium</v>
      </c>
      <c r="P614" t="str">
        <f>_xlfn.XLOOKUP(Orders[[#This Row],[Customer ID]],customers!$A$2:$A$1001,customers!$I$2:$I$1001,,0)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8">
        <f>INDEX(products!$A$1:$G$49,MATCH(orders!$D615,products!$A$1:$A$49,0),MATCH(orders!L$1,products!$A$1:$G$1,0))</f>
        <v>5.97</v>
      </c>
      <c r="M615" s="8">
        <f t="shared" si="9"/>
        <v>5.97</v>
      </c>
      <c r="N615" t="str" cm="1">
        <f t="array" ref="N615">_xlfn.SWITCH(I615,
"Rob","Robusta",
"Exc","Excelsa",
"Ara","Arabica",
"Lib","Librica")</f>
        <v>Robusta</v>
      </c>
      <c r="O615" t="str" cm="1">
        <f t="array" ref="O615">_xlfn.SWITCH(J615,
"L","Light",
"M","Medium",
"D","Dark")</f>
        <v>Medium</v>
      </c>
      <c r="P615" t="str">
        <f>_xlfn.XLOOKUP(Orders[[#This Row],[Customer ID]],customers!$A$2:$A$1001,customers!$I$2:$I$1001,,0)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8">
        <f>INDEX(products!$A$1:$G$49,MATCH(orders!$D616,products!$A$1:$A$49,0),MATCH(orders!L$1,products!$A$1:$G$1,0))</f>
        <v>5.97</v>
      </c>
      <c r="M616" s="8">
        <f t="shared" si="9"/>
        <v>29.849999999999998</v>
      </c>
      <c r="N616" t="str" cm="1">
        <f t="array" ref="N616">_xlfn.SWITCH(I616,
"Rob","Robusta",
"Exc","Excelsa",
"Ara","Arabica",
"Lib","Librica")</f>
        <v>Robusta</v>
      </c>
      <c r="O616" t="str" cm="1">
        <f t="array" ref="O616">_xlfn.SWITCH(J616,
"L","Light",
"M","Medium",
"D","Dark")</f>
        <v>Medium</v>
      </c>
      <c r="P616" t="str">
        <f>_xlfn.XLOOKUP(Orders[[#This Row],[Customer ID]],customers!$A$2:$A$1001,customers!$I$2:$I$1001,,0)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8">
        <f>INDEX(products!$A$1:$G$49,MATCH(orders!$D617,products!$A$1:$A$49,0),MATCH(orders!L$1,products!$A$1:$G$1,0))</f>
        <v>36.454999999999998</v>
      </c>
      <c r="M617" s="8">
        <f t="shared" si="9"/>
        <v>72.91</v>
      </c>
      <c r="N617" t="str" cm="1">
        <f t="array" ref="N617">_xlfn.SWITCH(I617,
"Rob","Robusta",
"Exc","Excelsa",
"Ara","Arabica",
"Lib","Librica")</f>
        <v>Librica</v>
      </c>
      <c r="O617" t="str" cm="1">
        <f t="array" ref="O617">_xlfn.SWITCH(J617,
"L","Light",
"M","Medium",
"D","Dark")</f>
        <v>Light</v>
      </c>
      <c r="P617" t="str">
        <f>_xlfn.XLOOKUP(Orders[[#This Row],[Customer ID]],customers!$A$2:$A$1001,customers!$I$2:$I$1001,,0)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8">
        <f>INDEX(products!$A$1:$G$49,MATCH(orders!$D618,products!$A$1:$A$49,0),MATCH(orders!L$1,products!$A$1:$G$1,0))</f>
        <v>31.624999999999996</v>
      </c>
      <c r="M618" s="8">
        <f t="shared" si="9"/>
        <v>126.49999999999999</v>
      </c>
      <c r="N618" t="str" cm="1">
        <f t="array" ref="N618">_xlfn.SWITCH(I618,
"Rob","Robusta",
"Exc","Excelsa",
"Ara","Arabica",
"Lib","Librica")</f>
        <v>Excelsa</v>
      </c>
      <c r="O618" t="str" cm="1">
        <f t="array" ref="O618">_xlfn.SWITCH(J618,
"L","Light",
"M","Medium",
"D","Dark")</f>
        <v>Medium</v>
      </c>
      <c r="P618" t="str">
        <f>_xlfn.XLOOKUP(Orders[[#This Row],[Customer ID]],customers!$A$2:$A$1001,customers!$I$2:$I$1001,,0)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8">
        <f>INDEX(products!$A$1:$G$49,MATCH(orders!$D619,products!$A$1:$A$49,0),MATCH(orders!L$1,products!$A$1:$G$1,0))</f>
        <v>33.464999999999996</v>
      </c>
      <c r="M619" s="8">
        <f t="shared" si="9"/>
        <v>33.464999999999996</v>
      </c>
      <c r="N619" t="str" cm="1">
        <f t="array" ref="N619">_xlfn.SWITCH(I619,
"Rob","Robusta",
"Exc","Excelsa",
"Ara","Arabica",
"Lib","Librica")</f>
        <v>Librica</v>
      </c>
      <c r="O619" t="str" cm="1">
        <f t="array" ref="O619">_xlfn.SWITCH(J619,
"L","Light",
"M","Medium",
"D","Dark")</f>
        <v>Medium</v>
      </c>
      <c r="P619" t="str">
        <f>_xlfn.XLOOKUP(Orders[[#This Row],[Customer ID]],customers!$A$2:$A$1001,customers!$I$2:$I$1001,,0)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8">
        <f>INDEX(products!$A$1:$G$49,MATCH(orders!$D620,products!$A$1:$A$49,0),MATCH(orders!L$1,products!$A$1:$G$1,0))</f>
        <v>12.15</v>
      </c>
      <c r="M620" s="8">
        <f t="shared" si="9"/>
        <v>72.900000000000006</v>
      </c>
      <c r="N620" t="str" cm="1">
        <f t="array" ref="N620">_xlfn.SWITCH(I620,
"Rob","Robusta",
"Exc","Excelsa",
"Ara","Arabica",
"Lib","Librica")</f>
        <v>Excelsa</v>
      </c>
      <c r="O620" t="str" cm="1">
        <f t="array" ref="O620">_xlfn.SWITCH(J620,
"L","Light",
"M","Medium",
"D","Dark")</f>
        <v>Dark</v>
      </c>
      <c r="P620" t="str">
        <f>_xlfn.XLOOKUP(Orders[[#This Row],[Customer ID]],customers!$A$2:$A$1001,customers!$I$2:$I$1001,,0)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8">
        <f>INDEX(products!$A$1:$G$49,MATCH(orders!$D621,products!$A$1:$A$49,0),MATCH(orders!L$1,products!$A$1:$G$1,0))</f>
        <v>7.77</v>
      </c>
      <c r="M621" s="8">
        <f t="shared" si="9"/>
        <v>15.54</v>
      </c>
      <c r="N621" t="str" cm="1">
        <f t="array" ref="N621">_xlfn.SWITCH(I621,
"Rob","Robusta",
"Exc","Excelsa",
"Ara","Arabica",
"Lib","Librica")</f>
        <v>Librica</v>
      </c>
      <c r="O621" t="str" cm="1">
        <f t="array" ref="O621">_xlfn.SWITCH(J621,
"L","Light",
"M","Medium",
"D","Dark")</f>
        <v>Dark</v>
      </c>
      <c r="P621" t="str">
        <f>_xlfn.XLOOKUP(Orders[[#This Row],[Customer ID]],customers!$A$2:$A$1001,customers!$I$2:$I$1001,,0)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8">
        <f>INDEX(products!$A$1:$G$49,MATCH(orders!$D622,products!$A$1:$A$49,0),MATCH(orders!L$1,products!$A$1:$G$1,0))</f>
        <v>3.375</v>
      </c>
      <c r="M622" s="8">
        <f t="shared" si="9"/>
        <v>20.25</v>
      </c>
      <c r="N622" t="str" cm="1">
        <f t="array" ref="N622">_xlfn.SWITCH(I622,
"Rob","Robusta",
"Exc","Excelsa",
"Ara","Arabica",
"Lib","Librica")</f>
        <v>Arabica</v>
      </c>
      <c r="O622" t="str" cm="1">
        <f t="array" ref="O622">_xlfn.SWITCH(J622,
"L","Light",
"M","Medium",
"D","Dark")</f>
        <v>Medium</v>
      </c>
      <c r="P622" t="str">
        <f>_xlfn.XLOOKUP(Orders[[#This Row],[Customer ID]],customers!$A$2:$A$1001,customers!$I$2:$I$1001,,0)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8">
        <f>INDEX(products!$A$1:$G$49,MATCH(orders!$D623,products!$A$1:$A$49,0),MATCH(orders!L$1,products!$A$1:$G$1,0))</f>
        <v>12.95</v>
      </c>
      <c r="M623" s="8">
        <f t="shared" si="9"/>
        <v>77.699999999999989</v>
      </c>
      <c r="N623" t="str" cm="1">
        <f t="array" ref="N623">_xlfn.SWITCH(I623,
"Rob","Robusta",
"Exc","Excelsa",
"Ara","Arabica",
"Lib","Librica")</f>
        <v>Arabica</v>
      </c>
      <c r="O623" t="str" cm="1">
        <f t="array" ref="O623">_xlfn.SWITCH(J623,
"L","Light",
"M","Medium",
"D","Dark")</f>
        <v>Light</v>
      </c>
      <c r="P623" t="str">
        <f>_xlfn.XLOOKUP(Orders[[#This Row],[Customer ID]],customers!$A$2:$A$1001,customers!$I$2:$I$1001,,0)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8">
        <f>INDEX(products!$A$1:$G$49,MATCH(orders!$D624,products!$A$1:$A$49,0),MATCH(orders!L$1,products!$A$1:$G$1,0))</f>
        <v>33.464999999999996</v>
      </c>
      <c r="M624" s="8">
        <f t="shared" si="9"/>
        <v>133.85999999999999</v>
      </c>
      <c r="N624" t="str" cm="1">
        <f t="array" ref="N624">_xlfn.SWITCH(I624,
"Rob","Robusta",
"Exc","Excelsa",
"Ara","Arabica",
"Lib","Librica")</f>
        <v>Librica</v>
      </c>
      <c r="O624" t="str" cm="1">
        <f t="array" ref="O624">_xlfn.SWITCH(J624,
"L","Light",
"M","Medium",
"D","Dark")</f>
        <v>Medium</v>
      </c>
      <c r="P624" t="str">
        <f>_xlfn.XLOOKUP(Orders[[#This Row],[Customer ID]],customers!$A$2:$A$1001,customers!$I$2:$I$1001,,0)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8">
        <f>INDEX(products!$A$1:$G$49,MATCH(orders!$D625,products!$A$1:$A$49,0),MATCH(orders!L$1,products!$A$1:$G$1,0))</f>
        <v>12.15</v>
      </c>
      <c r="M625" s="8">
        <f t="shared" si="9"/>
        <v>12.15</v>
      </c>
      <c r="N625" t="str" cm="1">
        <f t="array" ref="N625">_xlfn.SWITCH(I625,
"Rob","Robusta",
"Exc","Excelsa",
"Ara","Arabica",
"Lib","Librica")</f>
        <v>Excelsa</v>
      </c>
      <c r="O625" t="str" cm="1">
        <f t="array" ref="O625">_xlfn.SWITCH(J625,
"L","Light",
"M","Medium",
"D","Dark")</f>
        <v>Dark</v>
      </c>
      <c r="P625" t="str">
        <f>_xlfn.XLOOKUP(Orders[[#This Row],[Customer ID]],customers!$A$2:$A$1001,customers!$I$2:$I$1001,,0)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8">
        <f>INDEX(products!$A$1:$G$49,MATCH(orders!$D626,products!$A$1:$A$49,0),MATCH(orders!L$1,products!$A$1:$G$1,0))</f>
        <v>31.624999999999996</v>
      </c>
      <c r="M626" s="8">
        <f t="shared" si="9"/>
        <v>63.249999999999993</v>
      </c>
      <c r="N626" t="str" cm="1">
        <f t="array" ref="N626">_xlfn.SWITCH(I626,
"Rob","Robusta",
"Exc","Excelsa",
"Ara","Arabica",
"Lib","Librica")</f>
        <v>Excelsa</v>
      </c>
      <c r="O626" t="str" cm="1">
        <f t="array" ref="O626">_xlfn.SWITCH(J626,
"L","Light",
"M","Medium",
"D","Dark")</f>
        <v>Medium</v>
      </c>
      <c r="P626" t="str">
        <f>_xlfn.XLOOKUP(Orders[[#This Row],[Customer ID]],customers!$A$2:$A$1001,customers!$I$2:$I$1001,,0)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8">
        <f>INDEX(products!$A$1:$G$49,MATCH(orders!$D627,products!$A$1:$A$49,0),MATCH(orders!L$1,products!$A$1:$G$1,0))</f>
        <v>7.169999999999999</v>
      </c>
      <c r="M627" s="8">
        <f t="shared" si="9"/>
        <v>35.849999999999994</v>
      </c>
      <c r="N627" t="str" cm="1">
        <f t="array" ref="N627">_xlfn.SWITCH(I627,
"Rob","Robusta",
"Exc","Excelsa",
"Ara","Arabica",
"Lib","Librica")</f>
        <v>Robusta</v>
      </c>
      <c r="O627" t="str" cm="1">
        <f t="array" ref="O627">_xlfn.SWITCH(J627,
"L","Light",
"M","Medium",
"D","Dark")</f>
        <v>Light</v>
      </c>
      <c r="P627" t="str">
        <f>_xlfn.XLOOKUP(Orders[[#This Row],[Customer ID]],customers!$A$2:$A$1001,customers!$I$2:$I$1001,,0)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8">
        <f>INDEX(products!$A$1:$G$49,MATCH(orders!$D628,products!$A$1:$A$49,0),MATCH(orders!L$1,products!$A$1:$G$1,0))</f>
        <v>25.874999999999996</v>
      </c>
      <c r="M628" s="8">
        <f t="shared" si="9"/>
        <v>77.624999999999986</v>
      </c>
      <c r="N628" t="str" cm="1">
        <f t="array" ref="N628">_xlfn.SWITCH(I628,
"Rob","Robusta",
"Exc","Excelsa",
"Ara","Arabica",
"Lib","Librica")</f>
        <v>Arabica</v>
      </c>
      <c r="O628" t="str" cm="1">
        <f t="array" ref="O628">_xlfn.SWITCH(J628,
"L","Light",
"M","Medium",
"D","Dark")</f>
        <v>Medium</v>
      </c>
      <c r="P628" t="str">
        <f>_xlfn.XLOOKUP(Orders[[#This Row],[Customer ID]],customers!$A$2:$A$1001,customers!$I$2:$I$1001,,0)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8">
        <f>INDEX(products!$A$1:$G$49,MATCH(orders!$D629,products!$A$1:$A$49,0),MATCH(orders!L$1,products!$A$1:$G$1,0))</f>
        <v>31.624999999999996</v>
      </c>
      <c r="M629" s="8">
        <f t="shared" si="9"/>
        <v>63.249999999999993</v>
      </c>
      <c r="N629" t="str" cm="1">
        <f t="array" ref="N629">_xlfn.SWITCH(I629,
"Rob","Robusta",
"Exc","Excelsa",
"Ara","Arabica",
"Lib","Librica")</f>
        <v>Excelsa</v>
      </c>
      <c r="O629" t="str" cm="1">
        <f t="array" ref="O629">_xlfn.SWITCH(J629,
"L","Light",
"M","Medium",
"D","Dark")</f>
        <v>Medium</v>
      </c>
      <c r="P629" t="str">
        <f>_xlfn.XLOOKUP(Orders[[#This Row],[Customer ID]],customers!$A$2:$A$1001,customers!$I$2:$I$1001,,0)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8">
        <f>INDEX(products!$A$1:$G$49,MATCH(orders!$D630,products!$A$1:$A$49,0),MATCH(orders!L$1,products!$A$1:$G$1,0))</f>
        <v>4.4550000000000001</v>
      </c>
      <c r="M630" s="8">
        <f t="shared" si="9"/>
        <v>26.73</v>
      </c>
      <c r="N630" t="str" cm="1">
        <f t="array" ref="N630">_xlfn.SWITCH(I630,
"Rob","Robusta",
"Exc","Excelsa",
"Ara","Arabica",
"Lib","Librica")</f>
        <v>Excelsa</v>
      </c>
      <c r="O630" t="str" cm="1">
        <f t="array" ref="O630">_xlfn.SWITCH(J630,
"L","Light",
"M","Medium",
"D","Dark")</f>
        <v>Light</v>
      </c>
      <c r="P630" t="str">
        <f>_xlfn.XLOOKUP(Orders[[#This Row],[Customer ID]],customers!$A$2:$A$1001,customers!$I$2:$I$1001,,0)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8">
        <f>INDEX(products!$A$1:$G$49,MATCH(orders!$D631,products!$A$1:$A$49,0),MATCH(orders!L$1,products!$A$1:$G$1,0))</f>
        <v>7.77</v>
      </c>
      <c r="M631" s="8">
        <f t="shared" si="9"/>
        <v>31.08</v>
      </c>
      <c r="N631" t="str" cm="1">
        <f t="array" ref="N631">_xlfn.SWITCH(I631,
"Rob","Robusta",
"Exc","Excelsa",
"Ara","Arabica",
"Lib","Librica")</f>
        <v>Librica</v>
      </c>
      <c r="O631" t="str" cm="1">
        <f t="array" ref="O631">_xlfn.SWITCH(J631,
"L","Light",
"M","Medium",
"D","Dark")</f>
        <v>Dark</v>
      </c>
      <c r="P631" t="str">
        <f>_xlfn.XLOOKUP(Orders[[#This Row],[Customer ID]],customers!$A$2:$A$1001,customers!$I$2:$I$1001,,0)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8">
        <f>INDEX(products!$A$1:$G$49,MATCH(orders!$D632,products!$A$1:$A$49,0),MATCH(orders!L$1,products!$A$1:$G$1,0))</f>
        <v>2.9849999999999999</v>
      </c>
      <c r="M632" s="8">
        <f t="shared" si="9"/>
        <v>2.9849999999999999</v>
      </c>
      <c r="N632" t="str" cm="1">
        <f t="array" ref="N632">_xlfn.SWITCH(I632,
"Rob","Robusta",
"Exc","Excelsa",
"Ara","Arabica",
"Lib","Librica")</f>
        <v>Arabica</v>
      </c>
      <c r="O632" t="str" cm="1">
        <f t="array" ref="O632">_xlfn.SWITCH(J632,
"L","Light",
"M","Medium",
"D","Dark")</f>
        <v>Dark</v>
      </c>
      <c r="P632" t="str">
        <f>_xlfn.XLOOKUP(Orders[[#This Row],[Customer ID]],customers!$A$2:$A$1001,customers!$I$2:$I$1001,,0)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8">
        <f>INDEX(products!$A$1:$G$49,MATCH(orders!$D633,products!$A$1:$A$49,0),MATCH(orders!L$1,products!$A$1:$G$1,0))</f>
        <v>20.584999999999997</v>
      </c>
      <c r="M633" s="8">
        <f t="shared" si="9"/>
        <v>102.92499999999998</v>
      </c>
      <c r="N633" t="str" cm="1">
        <f t="array" ref="N633">_xlfn.SWITCH(I633,
"Rob","Robusta",
"Exc","Excelsa",
"Ara","Arabica",
"Lib","Librica")</f>
        <v>Robusta</v>
      </c>
      <c r="O633" t="str" cm="1">
        <f t="array" ref="O633">_xlfn.SWITCH(J633,
"L","Light",
"M","Medium",
"D","Dark")</f>
        <v>Dark</v>
      </c>
      <c r="P633" t="str">
        <f>_xlfn.XLOOKUP(Orders[[#This Row],[Customer ID]],customers!$A$2:$A$1001,customers!$I$2:$I$1001,,0)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8">
        <f>INDEX(products!$A$1:$G$49,MATCH(orders!$D634,products!$A$1:$A$49,0),MATCH(orders!L$1,products!$A$1:$G$1,0))</f>
        <v>8.91</v>
      </c>
      <c r="M634" s="8">
        <f t="shared" si="9"/>
        <v>35.64</v>
      </c>
      <c r="N634" t="str" cm="1">
        <f t="array" ref="N634">_xlfn.SWITCH(I634,
"Rob","Robusta",
"Exc","Excelsa",
"Ara","Arabica",
"Lib","Librica")</f>
        <v>Excelsa</v>
      </c>
      <c r="O634" t="str" cm="1">
        <f t="array" ref="O634">_xlfn.SWITCH(J634,
"L","Light",
"M","Medium",
"D","Dark")</f>
        <v>Light</v>
      </c>
      <c r="P634" t="str">
        <f>_xlfn.XLOOKUP(Orders[[#This Row],[Customer ID]],customers!$A$2:$A$1001,customers!$I$2:$I$1001,,0)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8">
        <f>INDEX(products!$A$1:$G$49,MATCH(orders!$D635,products!$A$1:$A$49,0),MATCH(orders!L$1,products!$A$1:$G$1,0))</f>
        <v>11.95</v>
      </c>
      <c r="M635" s="8">
        <f t="shared" si="9"/>
        <v>47.8</v>
      </c>
      <c r="N635" t="str" cm="1">
        <f t="array" ref="N635">_xlfn.SWITCH(I635,
"Rob","Robusta",
"Exc","Excelsa",
"Ara","Arabica",
"Lib","Librica")</f>
        <v>Robusta</v>
      </c>
      <c r="O635" t="str" cm="1">
        <f t="array" ref="O635">_xlfn.SWITCH(J635,
"L","Light",
"M","Medium",
"D","Dark")</f>
        <v>Light</v>
      </c>
      <c r="P635" t="str">
        <f>_xlfn.XLOOKUP(Orders[[#This Row],[Customer ID]],customers!$A$2:$A$1001,customers!$I$2:$I$1001,,0)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8">
        <f>INDEX(products!$A$1:$G$49,MATCH(orders!$D636,products!$A$1:$A$49,0),MATCH(orders!L$1,products!$A$1:$G$1,0))</f>
        <v>14.55</v>
      </c>
      <c r="M636" s="8">
        <f t="shared" si="9"/>
        <v>43.650000000000006</v>
      </c>
      <c r="N636" t="str" cm="1">
        <f t="array" ref="N636">_xlfn.SWITCH(I636,
"Rob","Robusta",
"Exc","Excelsa",
"Ara","Arabica",
"Lib","Librica")</f>
        <v>Librica</v>
      </c>
      <c r="O636" t="str" cm="1">
        <f t="array" ref="O636">_xlfn.SWITCH(J636,
"L","Light",
"M","Medium",
"D","Dark")</f>
        <v>Medium</v>
      </c>
      <c r="P636" t="str">
        <f>_xlfn.XLOOKUP(Orders[[#This Row],[Customer ID]],customers!$A$2:$A$1001,customers!$I$2:$I$1001,,0)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8">
        <f>INDEX(products!$A$1:$G$49,MATCH(orders!$D637,products!$A$1:$A$49,0),MATCH(orders!L$1,products!$A$1:$G$1,0))</f>
        <v>8.91</v>
      </c>
      <c r="M637" s="8">
        <f t="shared" si="9"/>
        <v>35.64</v>
      </c>
      <c r="N637" t="str" cm="1">
        <f t="array" ref="N637">_xlfn.SWITCH(I637,
"Rob","Robusta",
"Exc","Excelsa",
"Ara","Arabica",
"Lib","Librica")</f>
        <v>Excelsa</v>
      </c>
      <c r="O637" t="str" cm="1">
        <f t="array" ref="O637">_xlfn.SWITCH(J637,
"L","Light",
"M","Medium",
"D","Dark")</f>
        <v>Light</v>
      </c>
      <c r="P637" t="str">
        <f>_xlfn.XLOOKUP(Orders[[#This Row],[Customer ID]],customers!$A$2:$A$1001,customers!$I$2:$I$1001,,0)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8">
        <f>INDEX(products!$A$1:$G$49,MATCH(orders!$D638,products!$A$1:$A$49,0),MATCH(orders!L$1,products!$A$1:$G$1,0))</f>
        <v>15.85</v>
      </c>
      <c r="M638" s="8">
        <f t="shared" si="9"/>
        <v>95.1</v>
      </c>
      <c r="N638" t="str" cm="1">
        <f t="array" ref="N638">_xlfn.SWITCH(I638,
"Rob","Robusta",
"Exc","Excelsa",
"Ara","Arabica",
"Lib","Librica")</f>
        <v>Librica</v>
      </c>
      <c r="O638" t="str" cm="1">
        <f t="array" ref="O638">_xlfn.SWITCH(J638,
"L","Light",
"M","Medium",
"D","Dark")</f>
        <v>Light</v>
      </c>
      <c r="P638" t="str">
        <f>_xlfn.XLOOKUP(Orders[[#This Row],[Customer ID]],customers!$A$2:$A$1001,customers!$I$2:$I$1001,,0)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8">
        <f>INDEX(products!$A$1:$G$49,MATCH(orders!$D639,products!$A$1:$A$49,0),MATCH(orders!L$1,products!$A$1:$G$1,0))</f>
        <v>31.624999999999996</v>
      </c>
      <c r="M639" s="8">
        <f t="shared" si="9"/>
        <v>31.624999999999996</v>
      </c>
      <c r="N639" t="str" cm="1">
        <f t="array" ref="N639">_xlfn.SWITCH(I639,
"Rob","Robusta",
"Exc","Excelsa",
"Ara","Arabica",
"Lib","Librica")</f>
        <v>Excelsa</v>
      </c>
      <c r="O639" t="str" cm="1">
        <f t="array" ref="O639">_xlfn.SWITCH(J639,
"L","Light",
"M","Medium",
"D","Dark")</f>
        <v>Medium</v>
      </c>
      <c r="P639" t="str">
        <f>_xlfn.XLOOKUP(Orders[[#This Row],[Customer ID]],customers!$A$2:$A$1001,customers!$I$2:$I$1001,,0)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8">
        <f>INDEX(products!$A$1:$G$49,MATCH(orders!$D640,products!$A$1:$A$49,0),MATCH(orders!L$1,products!$A$1:$G$1,0))</f>
        <v>25.874999999999996</v>
      </c>
      <c r="M640" s="8">
        <f t="shared" si="9"/>
        <v>77.624999999999986</v>
      </c>
      <c r="N640" t="str" cm="1">
        <f t="array" ref="N640">_xlfn.SWITCH(I640,
"Rob","Robusta",
"Exc","Excelsa",
"Ara","Arabica",
"Lib","Librica")</f>
        <v>Arabica</v>
      </c>
      <c r="O640" t="str" cm="1">
        <f t="array" ref="O640">_xlfn.SWITCH(J640,
"L","Light",
"M","Medium",
"D","Dark")</f>
        <v>Medium</v>
      </c>
      <c r="P640" t="str">
        <f>_xlfn.XLOOKUP(Orders[[#This Row],[Customer ID]],customers!$A$2:$A$1001,customers!$I$2:$I$1001,,0)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8">
        <f>INDEX(products!$A$1:$G$49,MATCH(orders!$D641,products!$A$1:$A$49,0),MATCH(orders!L$1,products!$A$1:$G$1,0))</f>
        <v>3.8849999999999998</v>
      </c>
      <c r="M641" s="8">
        <f t="shared" si="9"/>
        <v>3.8849999999999998</v>
      </c>
      <c r="N641" t="str" cm="1">
        <f t="array" ref="N641">_xlfn.SWITCH(I641,
"Rob","Robusta",
"Exc","Excelsa",
"Ara","Arabica",
"Lib","Librica")</f>
        <v>Librica</v>
      </c>
      <c r="O641" t="str" cm="1">
        <f t="array" ref="O641">_xlfn.SWITCH(J641,
"L","Light",
"M","Medium",
"D","Dark")</f>
        <v>Dark</v>
      </c>
      <c r="P641" t="str">
        <f>_xlfn.XLOOKUP(Orders[[#This Row],[Customer ID]],customers!$A$2:$A$1001,customers!$I$2:$I$1001,,0)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8">
        <f>INDEX(products!$A$1:$G$49,MATCH(orders!$D642,products!$A$1:$A$49,0),MATCH(orders!L$1,products!$A$1:$G$1,0))</f>
        <v>27.484999999999996</v>
      </c>
      <c r="M642" s="8">
        <f t="shared" si="9"/>
        <v>137.42499999999998</v>
      </c>
      <c r="N642" t="str" cm="1">
        <f t="array" ref="N642">_xlfn.SWITCH(I642,
"Rob","Robusta",
"Exc","Excelsa",
"Ara","Arabica",
"Lib","Librica")</f>
        <v>Robusta</v>
      </c>
      <c r="O642" t="str" cm="1">
        <f t="array" ref="O642">_xlfn.SWITCH(J642,
"L","Light",
"M","Medium",
"D","Dark")</f>
        <v>Light</v>
      </c>
      <c r="P642" t="str">
        <f>_xlfn.XLOOKUP(Orders[[#This Row],[Customer ID]],customers!$A$2:$A$1001,customers!$I$2:$I$1001,,0)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8">
        <f>INDEX(products!$A$1:$G$49,MATCH(orders!$D643,products!$A$1:$A$49,0),MATCH(orders!L$1,products!$A$1:$G$1,0))</f>
        <v>11.95</v>
      </c>
      <c r="M643" s="8">
        <f t="shared" ref="M643:M706" si="10">E643*L643</f>
        <v>35.849999999999994</v>
      </c>
      <c r="N643" t="str" cm="1">
        <f t="array" ref="N643">_xlfn.SWITCH(I643,
"Rob","Robusta",
"Exc","Excelsa",
"Ara","Arabica",
"Lib","Librica")</f>
        <v>Robusta</v>
      </c>
      <c r="O643" t="str" cm="1">
        <f t="array" ref="O643">_xlfn.SWITCH(J643,
"L","Light",
"M","Medium",
"D","Dark")</f>
        <v>Light</v>
      </c>
      <c r="P643" t="str">
        <f>_xlfn.XLOOKUP(Orders[[#This Row],[Customer ID]],customers!$A$2:$A$1001,customers!$I$2:$I$1001,,0)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8">
        <f>INDEX(products!$A$1:$G$49,MATCH(orders!$D644,products!$A$1:$A$49,0),MATCH(orders!L$1,products!$A$1:$G$1,0))</f>
        <v>4.125</v>
      </c>
      <c r="M644" s="8">
        <f t="shared" si="10"/>
        <v>8.25</v>
      </c>
      <c r="N644" t="str" cm="1">
        <f t="array" ref="N644">_xlfn.SWITCH(I644,
"Rob","Robusta",
"Exc","Excelsa",
"Ara","Arabica",
"Lib","Librica")</f>
        <v>Excelsa</v>
      </c>
      <c r="O644" t="str" cm="1">
        <f t="array" ref="O644">_xlfn.SWITCH(J644,
"L","Light",
"M","Medium",
"D","Dark")</f>
        <v>Medium</v>
      </c>
      <c r="P644" t="str">
        <f>_xlfn.XLOOKUP(Orders[[#This Row],[Customer ID]],customers!$A$2:$A$1001,customers!$I$2:$I$1001,,0)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8">
        <f>INDEX(products!$A$1:$G$49,MATCH(orders!$D645,products!$A$1:$A$49,0),MATCH(orders!L$1,products!$A$1:$G$1,0))</f>
        <v>34.154999999999994</v>
      </c>
      <c r="M645" s="8">
        <f t="shared" si="10"/>
        <v>102.46499999999997</v>
      </c>
      <c r="N645" t="str" cm="1">
        <f t="array" ref="N645">_xlfn.SWITCH(I645,
"Rob","Robusta",
"Exc","Excelsa",
"Ara","Arabica",
"Lib","Librica")</f>
        <v>Excelsa</v>
      </c>
      <c r="O645" t="str" cm="1">
        <f t="array" ref="O645">_xlfn.SWITCH(J645,
"L","Light",
"M","Medium",
"D","Dark")</f>
        <v>Light</v>
      </c>
      <c r="P645" t="str">
        <f>_xlfn.XLOOKUP(Orders[[#This Row],[Customer ID]],customers!$A$2:$A$1001,customers!$I$2:$I$1001,,0)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8">
        <f>INDEX(products!$A$1:$G$49,MATCH(orders!$D646,products!$A$1:$A$49,0),MATCH(orders!L$1,products!$A$1:$G$1,0))</f>
        <v>20.584999999999997</v>
      </c>
      <c r="M646" s="8">
        <f t="shared" si="10"/>
        <v>41.169999999999995</v>
      </c>
      <c r="N646" t="str" cm="1">
        <f t="array" ref="N646">_xlfn.SWITCH(I646,
"Rob","Robusta",
"Exc","Excelsa",
"Ara","Arabica",
"Lib","Librica")</f>
        <v>Robusta</v>
      </c>
      <c r="O646" t="str" cm="1">
        <f t="array" ref="O646">_xlfn.SWITCH(J646,
"L","Light",
"M","Medium",
"D","Dark")</f>
        <v>Dark</v>
      </c>
      <c r="P646" t="str">
        <f>_xlfn.XLOOKUP(Orders[[#This Row],[Customer ID]],customers!$A$2:$A$1001,customers!$I$2:$I$1001,,0)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8">
        <f>INDEX(products!$A$1:$G$49,MATCH(orders!$D647,products!$A$1:$A$49,0),MATCH(orders!L$1,products!$A$1:$G$1,0))</f>
        <v>22.884999999999998</v>
      </c>
      <c r="M647" s="8">
        <f t="shared" si="10"/>
        <v>68.655000000000001</v>
      </c>
      <c r="N647" t="str" cm="1">
        <f t="array" ref="N647">_xlfn.SWITCH(I647,
"Rob","Robusta",
"Exc","Excelsa",
"Ara","Arabica",
"Lib","Librica")</f>
        <v>Arabica</v>
      </c>
      <c r="O647" t="str" cm="1">
        <f t="array" ref="O647">_xlfn.SWITCH(J647,
"L","Light",
"M","Medium",
"D","Dark")</f>
        <v>Dark</v>
      </c>
      <c r="P647" t="str">
        <f>_xlfn.XLOOKUP(Orders[[#This Row],[Customer ID]],customers!$A$2:$A$1001,customers!$I$2:$I$1001,,0)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8">
        <f>INDEX(products!$A$1:$G$49,MATCH(orders!$D648,products!$A$1:$A$49,0),MATCH(orders!L$1,products!$A$1:$G$1,0))</f>
        <v>9.9499999999999993</v>
      </c>
      <c r="M648" s="8">
        <f t="shared" si="10"/>
        <v>9.9499999999999993</v>
      </c>
      <c r="N648" t="str" cm="1">
        <f t="array" ref="N648">_xlfn.SWITCH(I648,
"Rob","Robusta",
"Exc","Excelsa",
"Ara","Arabica",
"Lib","Librica")</f>
        <v>Arabica</v>
      </c>
      <c r="O648" t="str" cm="1">
        <f t="array" ref="O648">_xlfn.SWITCH(J648,
"L","Light",
"M","Medium",
"D","Dark")</f>
        <v>Dark</v>
      </c>
      <c r="P648" t="str">
        <f>_xlfn.XLOOKUP(Orders[[#This Row],[Customer ID]],customers!$A$2:$A$1001,customers!$I$2:$I$1001,,0)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8">
        <f>INDEX(products!$A$1:$G$49,MATCH(orders!$D649,products!$A$1:$A$49,0),MATCH(orders!L$1,products!$A$1:$G$1,0))</f>
        <v>9.51</v>
      </c>
      <c r="M649" s="8">
        <f t="shared" si="10"/>
        <v>28.53</v>
      </c>
      <c r="N649" t="str" cm="1">
        <f t="array" ref="N649">_xlfn.SWITCH(I649,
"Rob","Robusta",
"Exc","Excelsa",
"Ara","Arabica",
"Lib","Librica")</f>
        <v>Librica</v>
      </c>
      <c r="O649" t="str" cm="1">
        <f t="array" ref="O649">_xlfn.SWITCH(J649,
"L","Light",
"M","Medium",
"D","Dark")</f>
        <v>Light</v>
      </c>
      <c r="P649" t="str">
        <f>_xlfn.XLOOKUP(Orders[[#This Row],[Customer ID]],customers!$A$2:$A$1001,customers!$I$2:$I$1001,,0)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8">
        <f>INDEX(products!$A$1:$G$49,MATCH(orders!$D650,products!$A$1:$A$49,0),MATCH(orders!L$1,products!$A$1:$G$1,0))</f>
        <v>2.6849999999999996</v>
      </c>
      <c r="M650" s="8">
        <f t="shared" si="10"/>
        <v>16.11</v>
      </c>
      <c r="N650" t="str" cm="1">
        <f t="array" ref="N650">_xlfn.SWITCH(I650,
"Rob","Robusta",
"Exc","Excelsa",
"Ara","Arabica",
"Lib","Librica")</f>
        <v>Robusta</v>
      </c>
      <c r="O650" t="str" cm="1">
        <f t="array" ref="O650">_xlfn.SWITCH(J650,
"L","Light",
"M","Medium",
"D","Dark")</f>
        <v>Dark</v>
      </c>
      <c r="P650" t="str">
        <f>_xlfn.XLOOKUP(Orders[[#This Row],[Customer ID]],customers!$A$2:$A$1001,customers!$I$2:$I$1001,,0)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8">
        <f>INDEX(products!$A$1:$G$49,MATCH(orders!$D651,products!$A$1:$A$49,0),MATCH(orders!L$1,products!$A$1:$G$1,0))</f>
        <v>15.85</v>
      </c>
      <c r="M651" s="8">
        <f t="shared" si="10"/>
        <v>95.1</v>
      </c>
      <c r="N651" t="str" cm="1">
        <f t="array" ref="N651">_xlfn.SWITCH(I651,
"Rob","Robusta",
"Exc","Excelsa",
"Ara","Arabica",
"Lib","Librica")</f>
        <v>Librica</v>
      </c>
      <c r="O651" t="str" cm="1">
        <f t="array" ref="O651">_xlfn.SWITCH(J651,
"L","Light",
"M","Medium",
"D","Dark")</f>
        <v>Light</v>
      </c>
      <c r="P651" t="str">
        <f>_xlfn.XLOOKUP(Orders[[#This Row],[Customer ID]],customers!$A$2:$A$1001,customers!$I$2:$I$1001,,0)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8">
        <f>INDEX(products!$A$1:$G$49,MATCH(orders!$D652,products!$A$1:$A$49,0),MATCH(orders!L$1,products!$A$1:$G$1,0))</f>
        <v>5.3699999999999992</v>
      </c>
      <c r="M652" s="8">
        <f t="shared" si="10"/>
        <v>5.3699999999999992</v>
      </c>
      <c r="N652" t="str" cm="1">
        <f t="array" ref="N652">_xlfn.SWITCH(I652,
"Rob","Robusta",
"Exc","Excelsa",
"Ara","Arabica",
"Lib","Librica")</f>
        <v>Robusta</v>
      </c>
      <c r="O652" t="str" cm="1">
        <f t="array" ref="O652">_xlfn.SWITCH(J652,
"L","Light",
"M","Medium",
"D","Dark")</f>
        <v>Dark</v>
      </c>
      <c r="P652" t="str">
        <f>_xlfn.XLOOKUP(Orders[[#This Row],[Customer ID]],customers!$A$2:$A$1001,customers!$I$2:$I$1001,,0)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8">
        <f>INDEX(products!$A$1:$G$49,MATCH(orders!$D653,products!$A$1:$A$49,0),MATCH(orders!L$1,products!$A$1:$G$1,0))</f>
        <v>11.95</v>
      </c>
      <c r="M653" s="8">
        <f t="shared" si="10"/>
        <v>47.8</v>
      </c>
      <c r="N653" t="str" cm="1">
        <f t="array" ref="N653">_xlfn.SWITCH(I653,
"Rob","Robusta",
"Exc","Excelsa",
"Ara","Arabica",
"Lib","Librica")</f>
        <v>Robusta</v>
      </c>
      <c r="O653" t="str" cm="1">
        <f t="array" ref="O653">_xlfn.SWITCH(J653,
"L","Light",
"M","Medium",
"D","Dark")</f>
        <v>Light</v>
      </c>
      <c r="P653" t="str">
        <f>_xlfn.XLOOKUP(Orders[[#This Row],[Customer ID]],customers!$A$2:$A$1001,customers!$I$2:$I$1001,,0)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8">
        <f>INDEX(products!$A$1:$G$49,MATCH(orders!$D654,products!$A$1:$A$49,0),MATCH(orders!L$1,products!$A$1:$G$1,0))</f>
        <v>15.85</v>
      </c>
      <c r="M654" s="8">
        <f t="shared" si="10"/>
        <v>63.4</v>
      </c>
      <c r="N654" t="str" cm="1">
        <f t="array" ref="N654">_xlfn.SWITCH(I654,
"Rob","Robusta",
"Exc","Excelsa",
"Ara","Arabica",
"Lib","Librica")</f>
        <v>Librica</v>
      </c>
      <c r="O654" t="str" cm="1">
        <f t="array" ref="O654">_xlfn.SWITCH(J654,
"L","Light",
"M","Medium",
"D","Dark")</f>
        <v>Light</v>
      </c>
      <c r="P654" t="str">
        <f>_xlfn.XLOOKUP(Orders[[#This Row],[Customer ID]],customers!$A$2:$A$1001,customers!$I$2:$I$1001,,0)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8">
        <f>INDEX(products!$A$1:$G$49,MATCH(orders!$D655,products!$A$1:$A$49,0),MATCH(orders!L$1,products!$A$1:$G$1,0))</f>
        <v>25.874999999999996</v>
      </c>
      <c r="M655" s="8">
        <f t="shared" si="10"/>
        <v>103.49999999999999</v>
      </c>
      <c r="N655" t="str" cm="1">
        <f t="array" ref="N655">_xlfn.SWITCH(I655,
"Rob","Robusta",
"Exc","Excelsa",
"Ara","Arabica",
"Lib","Librica")</f>
        <v>Arabica</v>
      </c>
      <c r="O655" t="str" cm="1">
        <f t="array" ref="O655">_xlfn.SWITCH(J655,
"L","Light",
"M","Medium",
"D","Dark")</f>
        <v>Medium</v>
      </c>
      <c r="P655" t="str">
        <f>_xlfn.XLOOKUP(Orders[[#This Row],[Customer ID]],customers!$A$2:$A$1001,customers!$I$2:$I$1001,,0)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8">
        <f>INDEX(products!$A$1:$G$49,MATCH(orders!$D656,products!$A$1:$A$49,0),MATCH(orders!L$1,products!$A$1:$G$1,0))</f>
        <v>22.884999999999998</v>
      </c>
      <c r="M656" s="8">
        <f t="shared" si="10"/>
        <v>68.655000000000001</v>
      </c>
      <c r="N656" t="str" cm="1">
        <f t="array" ref="N656">_xlfn.SWITCH(I656,
"Rob","Robusta",
"Exc","Excelsa",
"Ara","Arabica",
"Lib","Librica")</f>
        <v>Arabica</v>
      </c>
      <c r="O656" t="str" cm="1">
        <f t="array" ref="O656">_xlfn.SWITCH(J656,
"L","Light",
"M","Medium",
"D","Dark")</f>
        <v>Dark</v>
      </c>
      <c r="P656" t="str">
        <f>_xlfn.XLOOKUP(Orders[[#This Row],[Customer ID]],customers!$A$2:$A$1001,customers!$I$2:$I$1001,,0)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8">
        <f>INDEX(products!$A$1:$G$49,MATCH(orders!$D657,products!$A$1:$A$49,0),MATCH(orders!L$1,products!$A$1:$G$1,0))</f>
        <v>22.884999999999998</v>
      </c>
      <c r="M657" s="8">
        <f t="shared" si="10"/>
        <v>45.769999999999996</v>
      </c>
      <c r="N657" t="str" cm="1">
        <f t="array" ref="N657">_xlfn.SWITCH(I657,
"Rob","Robusta",
"Exc","Excelsa",
"Ara","Arabica",
"Lib","Librica")</f>
        <v>Robusta</v>
      </c>
      <c r="O657" t="str" cm="1">
        <f t="array" ref="O657">_xlfn.SWITCH(J657,
"L","Light",
"M","Medium",
"D","Dark")</f>
        <v>Medium</v>
      </c>
      <c r="P657" t="str">
        <f>_xlfn.XLOOKUP(Orders[[#This Row],[Customer ID]],customers!$A$2:$A$1001,customers!$I$2:$I$1001,,0)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8">
        <f>INDEX(products!$A$1:$G$49,MATCH(orders!$D658,products!$A$1:$A$49,0),MATCH(orders!L$1,products!$A$1:$G$1,0))</f>
        <v>12.95</v>
      </c>
      <c r="M658" s="8">
        <f t="shared" si="10"/>
        <v>51.8</v>
      </c>
      <c r="N658" t="str" cm="1">
        <f t="array" ref="N658">_xlfn.SWITCH(I658,
"Rob","Robusta",
"Exc","Excelsa",
"Ara","Arabica",
"Lib","Librica")</f>
        <v>Librica</v>
      </c>
      <c r="O658" t="str" cm="1">
        <f t="array" ref="O658">_xlfn.SWITCH(J658,
"L","Light",
"M","Medium",
"D","Dark")</f>
        <v>Dark</v>
      </c>
      <c r="P658" t="str">
        <f>_xlfn.XLOOKUP(Orders[[#This Row],[Customer ID]],customers!$A$2:$A$1001,customers!$I$2:$I$1001,,0)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8">
        <f>INDEX(products!$A$1:$G$49,MATCH(orders!$D659,products!$A$1:$A$49,0),MATCH(orders!L$1,products!$A$1:$G$1,0))</f>
        <v>6.75</v>
      </c>
      <c r="M659" s="8">
        <f t="shared" si="10"/>
        <v>13.5</v>
      </c>
      <c r="N659" t="str" cm="1">
        <f t="array" ref="N659">_xlfn.SWITCH(I659,
"Rob","Robusta",
"Exc","Excelsa",
"Ara","Arabica",
"Lib","Librica")</f>
        <v>Arabica</v>
      </c>
      <c r="O659" t="str" cm="1">
        <f t="array" ref="O659">_xlfn.SWITCH(J659,
"L","Light",
"M","Medium",
"D","Dark")</f>
        <v>Medium</v>
      </c>
      <c r="P659" t="str">
        <f>_xlfn.XLOOKUP(Orders[[#This Row],[Customer ID]],customers!$A$2:$A$1001,customers!$I$2:$I$1001,,0)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8">
        <f>INDEX(products!$A$1:$G$49,MATCH(orders!$D660,products!$A$1:$A$49,0),MATCH(orders!L$1,products!$A$1:$G$1,0))</f>
        <v>8.25</v>
      </c>
      <c r="M660" s="8">
        <f t="shared" si="10"/>
        <v>24.75</v>
      </c>
      <c r="N660" t="str" cm="1">
        <f t="array" ref="N660">_xlfn.SWITCH(I660,
"Rob","Robusta",
"Exc","Excelsa",
"Ara","Arabica",
"Lib","Librica")</f>
        <v>Excelsa</v>
      </c>
      <c r="O660" t="str" cm="1">
        <f t="array" ref="O660">_xlfn.SWITCH(J660,
"L","Light",
"M","Medium",
"D","Dark")</f>
        <v>Medium</v>
      </c>
      <c r="P660" t="str">
        <f>_xlfn.XLOOKUP(Orders[[#This Row],[Customer ID]],customers!$A$2:$A$1001,customers!$I$2:$I$1001,,0)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8">
        <f>INDEX(products!$A$1:$G$49,MATCH(orders!$D661,products!$A$1:$A$49,0),MATCH(orders!L$1,products!$A$1:$G$1,0))</f>
        <v>22.884999999999998</v>
      </c>
      <c r="M661" s="8">
        <f t="shared" si="10"/>
        <v>45.769999999999996</v>
      </c>
      <c r="N661" t="str" cm="1">
        <f t="array" ref="N661">_xlfn.SWITCH(I661,
"Rob","Robusta",
"Exc","Excelsa",
"Ara","Arabica",
"Lib","Librica")</f>
        <v>Arabica</v>
      </c>
      <c r="O661" t="str" cm="1">
        <f t="array" ref="O661">_xlfn.SWITCH(J661,
"L","Light",
"M","Medium",
"D","Dark")</f>
        <v>Dark</v>
      </c>
      <c r="P661" t="str">
        <f>_xlfn.XLOOKUP(Orders[[#This Row],[Customer ID]],customers!$A$2:$A$1001,customers!$I$2:$I$1001,,0)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8">
        <f>INDEX(products!$A$1:$G$49,MATCH(orders!$D662,products!$A$1:$A$49,0),MATCH(orders!L$1,products!$A$1:$G$1,0))</f>
        <v>8.91</v>
      </c>
      <c r="M662" s="8">
        <f t="shared" si="10"/>
        <v>53.46</v>
      </c>
      <c r="N662" t="str" cm="1">
        <f t="array" ref="N662">_xlfn.SWITCH(I662,
"Rob","Robusta",
"Exc","Excelsa",
"Ara","Arabica",
"Lib","Librica")</f>
        <v>Excelsa</v>
      </c>
      <c r="O662" t="str" cm="1">
        <f t="array" ref="O662">_xlfn.SWITCH(J662,
"L","Light",
"M","Medium",
"D","Dark")</f>
        <v>Light</v>
      </c>
      <c r="P662" t="str">
        <f>_xlfn.XLOOKUP(Orders[[#This Row],[Customer ID]],customers!$A$2:$A$1001,customers!$I$2:$I$1001,,0)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8">
        <f>INDEX(products!$A$1:$G$49,MATCH(orders!$D663,products!$A$1:$A$49,0),MATCH(orders!L$1,products!$A$1:$G$1,0))</f>
        <v>3.375</v>
      </c>
      <c r="M663" s="8">
        <f t="shared" si="10"/>
        <v>20.25</v>
      </c>
      <c r="N663" t="str" cm="1">
        <f t="array" ref="N663">_xlfn.SWITCH(I663,
"Rob","Robusta",
"Exc","Excelsa",
"Ara","Arabica",
"Lib","Librica")</f>
        <v>Arabica</v>
      </c>
      <c r="O663" t="str" cm="1">
        <f t="array" ref="O663">_xlfn.SWITCH(J663,
"L","Light",
"M","Medium",
"D","Dark")</f>
        <v>Medium</v>
      </c>
      <c r="P663" t="str">
        <f>_xlfn.XLOOKUP(Orders[[#This Row],[Customer ID]],customers!$A$2:$A$1001,customers!$I$2:$I$1001,,0)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8">
        <f>INDEX(products!$A$1:$G$49,MATCH(orders!$D664,products!$A$1:$A$49,0),MATCH(orders!L$1,products!$A$1:$G$1,0))</f>
        <v>29.784999999999997</v>
      </c>
      <c r="M664" s="8">
        <f t="shared" si="10"/>
        <v>148.92499999999998</v>
      </c>
      <c r="N664" t="str" cm="1">
        <f t="array" ref="N664">_xlfn.SWITCH(I664,
"Rob","Robusta",
"Exc","Excelsa",
"Ara","Arabica",
"Lib","Librica")</f>
        <v>Librica</v>
      </c>
      <c r="O664" t="str" cm="1">
        <f t="array" ref="O664">_xlfn.SWITCH(J664,
"L","Light",
"M","Medium",
"D","Dark")</f>
        <v>Dark</v>
      </c>
      <c r="P664" t="str">
        <f>_xlfn.XLOOKUP(Orders[[#This Row],[Customer ID]],customers!$A$2:$A$1001,customers!$I$2:$I$1001,,0)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8">
        <f>INDEX(products!$A$1:$G$49,MATCH(orders!$D665,products!$A$1:$A$49,0),MATCH(orders!L$1,products!$A$1:$G$1,0))</f>
        <v>11.25</v>
      </c>
      <c r="M665" s="8">
        <f t="shared" si="10"/>
        <v>67.5</v>
      </c>
      <c r="N665" t="str" cm="1">
        <f t="array" ref="N665">_xlfn.SWITCH(I665,
"Rob","Robusta",
"Exc","Excelsa",
"Ara","Arabica",
"Lib","Librica")</f>
        <v>Arabica</v>
      </c>
      <c r="O665" t="str" cm="1">
        <f t="array" ref="O665">_xlfn.SWITCH(J665,
"L","Light",
"M","Medium",
"D","Dark")</f>
        <v>Medium</v>
      </c>
      <c r="P665" t="str">
        <f>_xlfn.XLOOKUP(Orders[[#This Row],[Customer ID]],customers!$A$2:$A$1001,customers!$I$2:$I$1001,,0)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8">
        <f>INDEX(products!$A$1:$G$49,MATCH(orders!$D666,products!$A$1:$A$49,0),MATCH(orders!L$1,products!$A$1:$G$1,0))</f>
        <v>12.15</v>
      </c>
      <c r="M666" s="8">
        <f t="shared" si="10"/>
        <v>72.900000000000006</v>
      </c>
      <c r="N666" t="str" cm="1">
        <f t="array" ref="N666">_xlfn.SWITCH(I666,
"Rob","Robusta",
"Exc","Excelsa",
"Ara","Arabica",
"Lib","Librica")</f>
        <v>Excelsa</v>
      </c>
      <c r="O666" t="str" cm="1">
        <f t="array" ref="O666">_xlfn.SWITCH(J666,
"L","Light",
"M","Medium",
"D","Dark")</f>
        <v>Dark</v>
      </c>
      <c r="P666" t="str">
        <f>_xlfn.XLOOKUP(Orders[[#This Row],[Customer ID]],customers!$A$2:$A$1001,customers!$I$2:$I$1001,,0)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8">
        <f>INDEX(products!$A$1:$G$49,MATCH(orders!$D667,products!$A$1:$A$49,0),MATCH(orders!L$1,products!$A$1:$G$1,0))</f>
        <v>3.8849999999999998</v>
      </c>
      <c r="M667" s="8">
        <f t="shared" si="10"/>
        <v>7.77</v>
      </c>
      <c r="N667" t="str" cm="1">
        <f t="array" ref="N667">_xlfn.SWITCH(I667,
"Rob","Robusta",
"Exc","Excelsa",
"Ara","Arabica",
"Lib","Librica")</f>
        <v>Librica</v>
      </c>
      <c r="O667" t="str" cm="1">
        <f t="array" ref="O667">_xlfn.SWITCH(J667,
"L","Light",
"M","Medium",
"D","Dark")</f>
        <v>Dark</v>
      </c>
      <c r="P667" t="str">
        <f>_xlfn.XLOOKUP(Orders[[#This Row],[Customer ID]],customers!$A$2:$A$1001,customers!$I$2:$I$1001,,0)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8">
        <f>INDEX(products!$A$1:$G$49,MATCH(orders!$D668,products!$A$1:$A$49,0),MATCH(orders!L$1,products!$A$1:$G$1,0))</f>
        <v>22.884999999999998</v>
      </c>
      <c r="M668" s="8">
        <f t="shared" si="10"/>
        <v>91.539999999999992</v>
      </c>
      <c r="N668" t="str" cm="1">
        <f t="array" ref="N668">_xlfn.SWITCH(I668,
"Rob","Robusta",
"Exc","Excelsa",
"Ara","Arabica",
"Lib","Librica")</f>
        <v>Arabica</v>
      </c>
      <c r="O668" t="str" cm="1">
        <f t="array" ref="O668">_xlfn.SWITCH(J668,
"L","Light",
"M","Medium",
"D","Dark")</f>
        <v>Dark</v>
      </c>
      <c r="P668" t="str">
        <f>_xlfn.XLOOKUP(Orders[[#This Row],[Customer ID]],customers!$A$2:$A$1001,customers!$I$2:$I$1001,,0)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8">
        <f>INDEX(products!$A$1:$G$49,MATCH(orders!$D669,products!$A$1:$A$49,0),MATCH(orders!L$1,products!$A$1:$G$1,0))</f>
        <v>9.9499999999999993</v>
      </c>
      <c r="M669" s="8">
        <f t="shared" si="10"/>
        <v>59.699999999999996</v>
      </c>
      <c r="N669" t="str" cm="1">
        <f t="array" ref="N669">_xlfn.SWITCH(I669,
"Rob","Robusta",
"Exc","Excelsa",
"Ara","Arabica",
"Lib","Librica")</f>
        <v>Arabica</v>
      </c>
      <c r="O669" t="str" cm="1">
        <f t="array" ref="O669">_xlfn.SWITCH(J669,
"L","Light",
"M","Medium",
"D","Dark")</f>
        <v>Dark</v>
      </c>
      <c r="P669" t="str">
        <f>_xlfn.XLOOKUP(Orders[[#This Row],[Customer ID]],customers!$A$2:$A$1001,customers!$I$2:$I$1001,,0)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8">
        <f>INDEX(products!$A$1:$G$49,MATCH(orders!$D670,products!$A$1:$A$49,0),MATCH(orders!L$1,products!$A$1:$G$1,0))</f>
        <v>27.484999999999996</v>
      </c>
      <c r="M670" s="8">
        <f t="shared" si="10"/>
        <v>137.42499999999998</v>
      </c>
      <c r="N670" t="str" cm="1">
        <f t="array" ref="N670">_xlfn.SWITCH(I670,
"Rob","Robusta",
"Exc","Excelsa",
"Ara","Arabica",
"Lib","Librica")</f>
        <v>Robusta</v>
      </c>
      <c r="O670" t="str" cm="1">
        <f t="array" ref="O670">_xlfn.SWITCH(J670,
"L","Light",
"M","Medium",
"D","Dark")</f>
        <v>Light</v>
      </c>
      <c r="P670" t="str">
        <f>_xlfn.XLOOKUP(Orders[[#This Row],[Customer ID]],customers!$A$2:$A$1001,customers!$I$2:$I$1001,,0)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8">
        <f>INDEX(products!$A$1:$G$49,MATCH(orders!$D671,products!$A$1:$A$49,0),MATCH(orders!L$1,products!$A$1:$G$1,0))</f>
        <v>33.464999999999996</v>
      </c>
      <c r="M671" s="8">
        <f t="shared" si="10"/>
        <v>66.929999999999993</v>
      </c>
      <c r="N671" t="str" cm="1">
        <f t="array" ref="N671">_xlfn.SWITCH(I671,
"Rob","Robusta",
"Exc","Excelsa",
"Ara","Arabica",
"Lib","Librica")</f>
        <v>Librica</v>
      </c>
      <c r="O671" t="str" cm="1">
        <f t="array" ref="O671">_xlfn.SWITCH(J671,
"L","Light",
"M","Medium",
"D","Dark")</f>
        <v>Medium</v>
      </c>
      <c r="P671" t="str">
        <f>_xlfn.XLOOKUP(Orders[[#This Row],[Customer ID]],customers!$A$2:$A$1001,customers!$I$2:$I$1001,,0)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8">
        <f>INDEX(products!$A$1:$G$49,MATCH(orders!$D672,products!$A$1:$A$49,0),MATCH(orders!L$1,products!$A$1:$G$1,0))</f>
        <v>4.3650000000000002</v>
      </c>
      <c r="M672" s="8">
        <f t="shared" si="10"/>
        <v>13.095000000000001</v>
      </c>
      <c r="N672" t="str" cm="1">
        <f t="array" ref="N672">_xlfn.SWITCH(I672,
"Rob","Robusta",
"Exc","Excelsa",
"Ara","Arabica",
"Lib","Librica")</f>
        <v>Librica</v>
      </c>
      <c r="O672" t="str" cm="1">
        <f t="array" ref="O672">_xlfn.SWITCH(J672,
"L","Light",
"M","Medium",
"D","Dark")</f>
        <v>Medium</v>
      </c>
      <c r="P672" t="str">
        <f>_xlfn.XLOOKUP(Orders[[#This Row],[Customer ID]],customers!$A$2:$A$1001,customers!$I$2:$I$1001,,0)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8">
        <f>INDEX(products!$A$1:$G$49,MATCH(orders!$D673,products!$A$1:$A$49,0),MATCH(orders!L$1,products!$A$1:$G$1,0))</f>
        <v>11.95</v>
      </c>
      <c r="M673" s="8">
        <f t="shared" si="10"/>
        <v>59.75</v>
      </c>
      <c r="N673" t="str" cm="1">
        <f t="array" ref="N673">_xlfn.SWITCH(I673,
"Rob","Robusta",
"Exc","Excelsa",
"Ara","Arabica",
"Lib","Librica")</f>
        <v>Robusta</v>
      </c>
      <c r="O673" t="str" cm="1">
        <f t="array" ref="O673">_xlfn.SWITCH(J673,
"L","Light",
"M","Medium",
"D","Dark")</f>
        <v>Light</v>
      </c>
      <c r="P673" t="str">
        <f>_xlfn.XLOOKUP(Orders[[#This Row],[Customer ID]],customers!$A$2:$A$1001,customers!$I$2:$I$1001,,0)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8">
        <f>INDEX(products!$A$1:$G$49,MATCH(orders!$D674,products!$A$1:$A$49,0),MATCH(orders!L$1,products!$A$1:$G$1,0))</f>
        <v>8.73</v>
      </c>
      <c r="M674" s="8">
        <f t="shared" si="10"/>
        <v>43.650000000000006</v>
      </c>
      <c r="N674" t="str" cm="1">
        <f t="array" ref="N674">_xlfn.SWITCH(I674,
"Rob","Robusta",
"Exc","Excelsa",
"Ara","Arabica",
"Lib","Librica")</f>
        <v>Librica</v>
      </c>
      <c r="O674" t="str" cm="1">
        <f t="array" ref="O674">_xlfn.SWITCH(J674,
"L","Light",
"M","Medium",
"D","Dark")</f>
        <v>Medium</v>
      </c>
      <c r="P674" t="str">
        <f>_xlfn.XLOOKUP(Orders[[#This Row],[Customer ID]],customers!$A$2:$A$1001,customers!$I$2:$I$1001,,0)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8">
        <f>INDEX(products!$A$1:$G$49,MATCH(orders!$D675,products!$A$1:$A$49,0),MATCH(orders!L$1,products!$A$1:$G$1,0))</f>
        <v>13.75</v>
      </c>
      <c r="M675" s="8">
        <f t="shared" si="10"/>
        <v>82.5</v>
      </c>
      <c r="N675" t="str" cm="1">
        <f t="array" ref="N675">_xlfn.SWITCH(I675,
"Rob","Robusta",
"Exc","Excelsa",
"Ara","Arabica",
"Lib","Librica")</f>
        <v>Excelsa</v>
      </c>
      <c r="O675" t="str" cm="1">
        <f t="array" ref="O675">_xlfn.SWITCH(J675,
"L","Light",
"M","Medium",
"D","Dark")</f>
        <v>Medium</v>
      </c>
      <c r="P675" t="str">
        <f>_xlfn.XLOOKUP(Orders[[#This Row],[Customer ID]],customers!$A$2:$A$1001,customers!$I$2:$I$1001,,0)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8">
        <f>INDEX(products!$A$1:$G$49,MATCH(orders!$D676,products!$A$1:$A$49,0),MATCH(orders!L$1,products!$A$1:$G$1,0))</f>
        <v>29.784999999999997</v>
      </c>
      <c r="M676" s="8">
        <f t="shared" si="10"/>
        <v>178.70999999999998</v>
      </c>
      <c r="N676" t="str" cm="1">
        <f t="array" ref="N676">_xlfn.SWITCH(I676,
"Rob","Robusta",
"Exc","Excelsa",
"Ara","Arabica",
"Lib","Librica")</f>
        <v>Arabica</v>
      </c>
      <c r="O676" t="str" cm="1">
        <f t="array" ref="O676">_xlfn.SWITCH(J676,
"L","Light",
"M","Medium",
"D","Dark")</f>
        <v>Light</v>
      </c>
      <c r="P676" t="str">
        <f>_xlfn.XLOOKUP(Orders[[#This Row],[Customer ID]],customers!$A$2:$A$1001,customers!$I$2:$I$1001,,0)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8">
        <f>INDEX(products!$A$1:$G$49,MATCH(orders!$D677,products!$A$1:$A$49,0),MATCH(orders!L$1,products!$A$1:$G$1,0))</f>
        <v>29.784999999999997</v>
      </c>
      <c r="M677" s="8">
        <f t="shared" si="10"/>
        <v>119.13999999999999</v>
      </c>
      <c r="N677" t="str" cm="1">
        <f t="array" ref="N677">_xlfn.SWITCH(I677,
"Rob","Robusta",
"Exc","Excelsa",
"Ara","Arabica",
"Lib","Librica")</f>
        <v>Librica</v>
      </c>
      <c r="O677" t="str" cm="1">
        <f t="array" ref="O677">_xlfn.SWITCH(J677,
"L","Light",
"M","Medium",
"D","Dark")</f>
        <v>Dark</v>
      </c>
      <c r="P677" t="str">
        <f>_xlfn.XLOOKUP(Orders[[#This Row],[Customer ID]],customers!$A$2:$A$1001,customers!$I$2:$I$1001,,0)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8">
        <f>INDEX(products!$A$1:$G$49,MATCH(orders!$D678,products!$A$1:$A$49,0),MATCH(orders!L$1,products!$A$1:$G$1,0))</f>
        <v>9.51</v>
      </c>
      <c r="M678" s="8">
        <f t="shared" si="10"/>
        <v>47.55</v>
      </c>
      <c r="N678" t="str" cm="1">
        <f t="array" ref="N678">_xlfn.SWITCH(I678,
"Rob","Robusta",
"Exc","Excelsa",
"Ara","Arabica",
"Lib","Librica")</f>
        <v>Librica</v>
      </c>
      <c r="O678" t="str" cm="1">
        <f t="array" ref="O678">_xlfn.SWITCH(J678,
"L","Light",
"M","Medium",
"D","Dark")</f>
        <v>Light</v>
      </c>
      <c r="P678" t="str">
        <f>_xlfn.XLOOKUP(Orders[[#This Row],[Customer ID]],customers!$A$2:$A$1001,customers!$I$2:$I$1001,,0)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8">
        <f>INDEX(products!$A$1:$G$49,MATCH(orders!$D679,products!$A$1:$A$49,0),MATCH(orders!L$1,products!$A$1:$G$1,0))</f>
        <v>8.73</v>
      </c>
      <c r="M679" s="8">
        <f t="shared" si="10"/>
        <v>43.650000000000006</v>
      </c>
      <c r="N679" t="str" cm="1">
        <f t="array" ref="N679">_xlfn.SWITCH(I679,
"Rob","Robusta",
"Exc","Excelsa",
"Ara","Arabica",
"Lib","Librica")</f>
        <v>Librica</v>
      </c>
      <c r="O679" t="str" cm="1">
        <f t="array" ref="O679">_xlfn.SWITCH(J679,
"L","Light",
"M","Medium",
"D","Dark")</f>
        <v>Medium</v>
      </c>
      <c r="P679" t="str">
        <f>_xlfn.XLOOKUP(Orders[[#This Row],[Customer ID]],customers!$A$2:$A$1001,customers!$I$2:$I$1001,,0)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8">
        <f>INDEX(products!$A$1:$G$49,MATCH(orders!$D680,products!$A$1:$A$49,0),MATCH(orders!L$1,products!$A$1:$G$1,0))</f>
        <v>29.784999999999997</v>
      </c>
      <c r="M680" s="8">
        <f t="shared" si="10"/>
        <v>178.70999999999998</v>
      </c>
      <c r="N680" t="str" cm="1">
        <f t="array" ref="N680">_xlfn.SWITCH(I680,
"Rob","Robusta",
"Exc","Excelsa",
"Ara","Arabica",
"Lib","Librica")</f>
        <v>Arabica</v>
      </c>
      <c r="O680" t="str" cm="1">
        <f t="array" ref="O680">_xlfn.SWITCH(J680,
"L","Light",
"M","Medium",
"D","Dark")</f>
        <v>Light</v>
      </c>
      <c r="P680" t="str">
        <f>_xlfn.XLOOKUP(Orders[[#This Row],[Customer ID]],customers!$A$2:$A$1001,customers!$I$2:$I$1001,,0)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8">
        <f>INDEX(products!$A$1:$G$49,MATCH(orders!$D681,products!$A$1:$A$49,0),MATCH(orders!L$1,products!$A$1:$G$1,0))</f>
        <v>27.484999999999996</v>
      </c>
      <c r="M681" s="8">
        <f t="shared" si="10"/>
        <v>27.484999999999996</v>
      </c>
      <c r="N681" t="str" cm="1">
        <f t="array" ref="N681">_xlfn.SWITCH(I681,
"Rob","Robusta",
"Exc","Excelsa",
"Ara","Arabica",
"Lib","Librica")</f>
        <v>Robusta</v>
      </c>
      <c r="O681" t="str" cm="1">
        <f t="array" ref="O681">_xlfn.SWITCH(J681,
"L","Light",
"M","Medium",
"D","Dark")</f>
        <v>Light</v>
      </c>
      <c r="P681" t="str">
        <f>_xlfn.XLOOKUP(Orders[[#This Row],[Customer ID]],customers!$A$2:$A$1001,customers!$I$2:$I$1001,,0)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8">
        <f>INDEX(products!$A$1:$G$49,MATCH(orders!$D682,products!$A$1:$A$49,0),MATCH(orders!L$1,products!$A$1:$G$1,0))</f>
        <v>11.25</v>
      </c>
      <c r="M682" s="8">
        <f t="shared" si="10"/>
        <v>56.25</v>
      </c>
      <c r="N682" t="str" cm="1">
        <f t="array" ref="N682">_xlfn.SWITCH(I682,
"Rob","Robusta",
"Exc","Excelsa",
"Ara","Arabica",
"Lib","Librica")</f>
        <v>Arabica</v>
      </c>
      <c r="O682" t="str" cm="1">
        <f t="array" ref="O682">_xlfn.SWITCH(J682,
"L","Light",
"M","Medium",
"D","Dark")</f>
        <v>Medium</v>
      </c>
      <c r="P682" t="str">
        <f>_xlfn.XLOOKUP(Orders[[#This Row],[Customer ID]],customers!$A$2:$A$1001,customers!$I$2:$I$1001,,0)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8">
        <f>INDEX(products!$A$1:$G$49,MATCH(orders!$D683,products!$A$1:$A$49,0),MATCH(orders!L$1,products!$A$1:$G$1,0))</f>
        <v>4.7549999999999999</v>
      </c>
      <c r="M683" s="8">
        <f t="shared" si="10"/>
        <v>9.51</v>
      </c>
      <c r="N683" t="str" cm="1">
        <f t="array" ref="N683">_xlfn.SWITCH(I683,
"Rob","Robusta",
"Exc","Excelsa",
"Ara","Arabica",
"Lib","Librica")</f>
        <v>Librica</v>
      </c>
      <c r="O683" t="str" cm="1">
        <f t="array" ref="O683">_xlfn.SWITCH(J683,
"L","Light",
"M","Medium",
"D","Dark")</f>
        <v>Light</v>
      </c>
      <c r="P683" t="str">
        <f>_xlfn.XLOOKUP(Orders[[#This Row],[Customer ID]],customers!$A$2:$A$1001,customers!$I$2:$I$1001,,0)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8">
        <f>INDEX(products!$A$1:$G$49,MATCH(orders!$D684,products!$A$1:$A$49,0),MATCH(orders!L$1,products!$A$1:$G$1,0))</f>
        <v>4.125</v>
      </c>
      <c r="M684" s="8">
        <f t="shared" si="10"/>
        <v>8.25</v>
      </c>
      <c r="N684" t="str" cm="1">
        <f t="array" ref="N684">_xlfn.SWITCH(I684,
"Rob","Robusta",
"Exc","Excelsa",
"Ara","Arabica",
"Lib","Librica")</f>
        <v>Excelsa</v>
      </c>
      <c r="O684" t="str" cm="1">
        <f t="array" ref="O684">_xlfn.SWITCH(J684,
"L","Light",
"M","Medium",
"D","Dark")</f>
        <v>Medium</v>
      </c>
      <c r="P684" t="str">
        <f>_xlfn.XLOOKUP(Orders[[#This Row],[Customer ID]],customers!$A$2:$A$1001,customers!$I$2:$I$1001,,0)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8">
        <f>INDEX(products!$A$1:$G$49,MATCH(orders!$D685,products!$A$1:$A$49,0),MATCH(orders!L$1,products!$A$1:$G$1,0))</f>
        <v>7.77</v>
      </c>
      <c r="M685" s="8">
        <f t="shared" si="10"/>
        <v>46.62</v>
      </c>
      <c r="N685" t="str" cm="1">
        <f t="array" ref="N685">_xlfn.SWITCH(I685,
"Rob","Robusta",
"Exc","Excelsa",
"Ara","Arabica",
"Lib","Librica")</f>
        <v>Librica</v>
      </c>
      <c r="O685" t="str" cm="1">
        <f t="array" ref="O685">_xlfn.SWITCH(J685,
"L","Light",
"M","Medium",
"D","Dark")</f>
        <v>Dark</v>
      </c>
      <c r="P685" t="str">
        <f>_xlfn.XLOOKUP(Orders[[#This Row],[Customer ID]],customers!$A$2:$A$1001,customers!$I$2:$I$1001,,0)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8">
        <f>INDEX(products!$A$1:$G$49,MATCH(orders!$D686,products!$A$1:$A$49,0),MATCH(orders!L$1,products!$A$1:$G$1,0))</f>
        <v>11.95</v>
      </c>
      <c r="M686" s="8">
        <f t="shared" si="10"/>
        <v>71.699999999999989</v>
      </c>
      <c r="N686" t="str" cm="1">
        <f t="array" ref="N686">_xlfn.SWITCH(I686,
"Rob","Robusta",
"Exc","Excelsa",
"Ara","Arabica",
"Lib","Librica")</f>
        <v>Robusta</v>
      </c>
      <c r="O686" t="str" cm="1">
        <f t="array" ref="O686">_xlfn.SWITCH(J686,
"L","Light",
"M","Medium",
"D","Dark")</f>
        <v>Light</v>
      </c>
      <c r="P686" t="str">
        <f>_xlfn.XLOOKUP(Orders[[#This Row],[Customer ID]],customers!$A$2:$A$1001,customers!$I$2:$I$1001,,0)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8">
        <f>INDEX(products!$A$1:$G$49,MATCH(orders!$D687,products!$A$1:$A$49,0),MATCH(orders!L$1,products!$A$1:$G$1,0))</f>
        <v>36.454999999999998</v>
      </c>
      <c r="M687" s="8">
        <f t="shared" si="10"/>
        <v>72.91</v>
      </c>
      <c r="N687" t="str" cm="1">
        <f t="array" ref="N687">_xlfn.SWITCH(I687,
"Rob","Robusta",
"Exc","Excelsa",
"Ara","Arabica",
"Lib","Librica")</f>
        <v>Librica</v>
      </c>
      <c r="O687" t="str" cm="1">
        <f t="array" ref="O687">_xlfn.SWITCH(J687,
"L","Light",
"M","Medium",
"D","Dark")</f>
        <v>Light</v>
      </c>
      <c r="P687" t="str">
        <f>_xlfn.XLOOKUP(Orders[[#This Row],[Customer ID]],customers!$A$2:$A$1001,customers!$I$2:$I$1001,,0)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8">
        <f>INDEX(products!$A$1:$G$49,MATCH(orders!$D688,products!$A$1:$A$49,0),MATCH(orders!L$1,products!$A$1:$G$1,0))</f>
        <v>2.6849999999999996</v>
      </c>
      <c r="M688" s="8">
        <f t="shared" si="10"/>
        <v>8.0549999999999997</v>
      </c>
      <c r="N688" t="str" cm="1">
        <f t="array" ref="N688">_xlfn.SWITCH(I688,
"Rob","Robusta",
"Exc","Excelsa",
"Ara","Arabica",
"Lib","Librica")</f>
        <v>Robusta</v>
      </c>
      <c r="O688" t="str" cm="1">
        <f t="array" ref="O688">_xlfn.SWITCH(J688,
"L","Light",
"M","Medium",
"D","Dark")</f>
        <v>Dark</v>
      </c>
      <c r="P688" t="str">
        <f>_xlfn.XLOOKUP(Orders[[#This Row],[Customer ID]],customers!$A$2:$A$1001,customers!$I$2:$I$1001,,0)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8">
        <f>INDEX(products!$A$1:$G$49,MATCH(orders!$D689,products!$A$1:$A$49,0),MATCH(orders!L$1,products!$A$1:$G$1,0))</f>
        <v>8.25</v>
      </c>
      <c r="M689" s="8">
        <f t="shared" si="10"/>
        <v>16.5</v>
      </c>
      <c r="N689" t="str" cm="1">
        <f t="array" ref="N689">_xlfn.SWITCH(I689,
"Rob","Robusta",
"Exc","Excelsa",
"Ara","Arabica",
"Lib","Librica")</f>
        <v>Excelsa</v>
      </c>
      <c r="O689" t="str" cm="1">
        <f t="array" ref="O689">_xlfn.SWITCH(J689,
"L","Light",
"M","Medium",
"D","Dark")</f>
        <v>Medium</v>
      </c>
      <c r="P689" t="str">
        <f>_xlfn.XLOOKUP(Orders[[#This Row],[Customer ID]],customers!$A$2:$A$1001,customers!$I$2:$I$1001,,0)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8">
        <f>INDEX(products!$A$1:$G$49,MATCH(orders!$D690,products!$A$1:$A$49,0),MATCH(orders!L$1,products!$A$1:$G$1,0))</f>
        <v>12.95</v>
      </c>
      <c r="M690" s="8">
        <f t="shared" si="10"/>
        <v>64.75</v>
      </c>
      <c r="N690" t="str" cm="1">
        <f t="array" ref="N690">_xlfn.SWITCH(I690,
"Rob","Robusta",
"Exc","Excelsa",
"Ara","Arabica",
"Lib","Librica")</f>
        <v>Arabica</v>
      </c>
      <c r="O690" t="str" cm="1">
        <f t="array" ref="O690">_xlfn.SWITCH(J690,
"L","Light",
"M","Medium",
"D","Dark")</f>
        <v>Light</v>
      </c>
      <c r="P690" t="str">
        <f>_xlfn.XLOOKUP(Orders[[#This Row],[Customer ID]],customers!$A$2:$A$1001,customers!$I$2:$I$1001,,0)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8">
        <f>INDEX(products!$A$1:$G$49,MATCH(orders!$D691,products!$A$1:$A$49,0),MATCH(orders!L$1,products!$A$1:$G$1,0))</f>
        <v>6.75</v>
      </c>
      <c r="M691" s="8">
        <f t="shared" si="10"/>
        <v>33.75</v>
      </c>
      <c r="N691" t="str" cm="1">
        <f t="array" ref="N691">_xlfn.SWITCH(I691,
"Rob","Robusta",
"Exc","Excelsa",
"Ara","Arabica",
"Lib","Librica")</f>
        <v>Arabica</v>
      </c>
      <c r="O691" t="str" cm="1">
        <f t="array" ref="O691">_xlfn.SWITCH(J691,
"L","Light",
"M","Medium",
"D","Dark")</f>
        <v>Medium</v>
      </c>
      <c r="P691" t="str">
        <f>_xlfn.XLOOKUP(Orders[[#This Row],[Customer ID]],customers!$A$2:$A$1001,customers!$I$2:$I$1001,,0)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8">
        <f>INDEX(products!$A$1:$G$49,MATCH(orders!$D692,products!$A$1:$A$49,0),MATCH(orders!L$1,products!$A$1:$G$1,0))</f>
        <v>29.784999999999997</v>
      </c>
      <c r="M692" s="8">
        <f t="shared" si="10"/>
        <v>178.70999999999998</v>
      </c>
      <c r="N692" t="str" cm="1">
        <f t="array" ref="N692">_xlfn.SWITCH(I692,
"Rob","Robusta",
"Exc","Excelsa",
"Ara","Arabica",
"Lib","Librica")</f>
        <v>Librica</v>
      </c>
      <c r="O692" t="str" cm="1">
        <f t="array" ref="O692">_xlfn.SWITCH(J692,
"L","Light",
"M","Medium",
"D","Dark")</f>
        <v>Dark</v>
      </c>
      <c r="P692" t="str">
        <f>_xlfn.XLOOKUP(Orders[[#This Row],[Customer ID]],customers!$A$2:$A$1001,customers!$I$2:$I$1001,,0)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8">
        <f>INDEX(products!$A$1:$G$49,MATCH(orders!$D693,products!$A$1:$A$49,0),MATCH(orders!L$1,products!$A$1:$G$1,0))</f>
        <v>11.25</v>
      </c>
      <c r="M693" s="8">
        <f t="shared" si="10"/>
        <v>22.5</v>
      </c>
      <c r="N693" t="str" cm="1">
        <f t="array" ref="N693">_xlfn.SWITCH(I693,
"Rob","Robusta",
"Exc","Excelsa",
"Ara","Arabica",
"Lib","Librica")</f>
        <v>Arabica</v>
      </c>
      <c r="O693" t="str" cm="1">
        <f t="array" ref="O693">_xlfn.SWITCH(J693,
"L","Light",
"M","Medium",
"D","Dark")</f>
        <v>Medium</v>
      </c>
      <c r="P693" t="str">
        <f>_xlfn.XLOOKUP(Orders[[#This Row],[Customer ID]],customers!$A$2:$A$1001,customers!$I$2:$I$1001,,0)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8">
        <f>INDEX(products!$A$1:$G$49,MATCH(orders!$D694,products!$A$1:$A$49,0),MATCH(orders!L$1,products!$A$1:$G$1,0))</f>
        <v>12.95</v>
      </c>
      <c r="M694" s="8">
        <f t="shared" si="10"/>
        <v>12.95</v>
      </c>
      <c r="N694" t="str" cm="1">
        <f t="array" ref="N694">_xlfn.SWITCH(I694,
"Rob","Robusta",
"Exc","Excelsa",
"Ara","Arabica",
"Lib","Librica")</f>
        <v>Librica</v>
      </c>
      <c r="O694" t="str" cm="1">
        <f t="array" ref="O694">_xlfn.SWITCH(J694,
"L","Light",
"M","Medium",
"D","Dark")</f>
        <v>Dark</v>
      </c>
      <c r="P694" t="str">
        <f>_xlfn.XLOOKUP(Orders[[#This Row],[Customer ID]],customers!$A$2:$A$1001,customers!$I$2:$I$1001,,0)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8">
        <f>INDEX(products!$A$1:$G$49,MATCH(orders!$D695,products!$A$1:$A$49,0),MATCH(orders!L$1,products!$A$1:$G$1,0))</f>
        <v>25.874999999999996</v>
      </c>
      <c r="M695" s="8">
        <f t="shared" si="10"/>
        <v>51.749999999999993</v>
      </c>
      <c r="N695" t="str" cm="1">
        <f t="array" ref="N695">_xlfn.SWITCH(I695,
"Rob","Robusta",
"Exc","Excelsa",
"Ara","Arabica",
"Lib","Librica")</f>
        <v>Arabica</v>
      </c>
      <c r="O695" t="str" cm="1">
        <f t="array" ref="O695">_xlfn.SWITCH(J695,
"L","Light",
"M","Medium",
"D","Dark")</f>
        <v>Medium</v>
      </c>
      <c r="P695" t="str">
        <f>_xlfn.XLOOKUP(Orders[[#This Row],[Customer ID]],customers!$A$2:$A$1001,customers!$I$2:$I$1001,,0)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8">
        <f>INDEX(products!$A$1:$G$49,MATCH(orders!$D696,products!$A$1:$A$49,0),MATCH(orders!L$1,products!$A$1:$G$1,0))</f>
        <v>7.29</v>
      </c>
      <c r="M696" s="8">
        <f t="shared" si="10"/>
        <v>36.450000000000003</v>
      </c>
      <c r="N696" t="str" cm="1">
        <f t="array" ref="N696">_xlfn.SWITCH(I696,
"Rob","Robusta",
"Exc","Excelsa",
"Ara","Arabica",
"Lib","Librica")</f>
        <v>Excelsa</v>
      </c>
      <c r="O696" t="str" cm="1">
        <f t="array" ref="O696">_xlfn.SWITCH(J696,
"L","Light",
"M","Medium",
"D","Dark")</f>
        <v>Dark</v>
      </c>
      <c r="P696" t="str">
        <f>_xlfn.XLOOKUP(Orders[[#This Row],[Customer ID]],customers!$A$2:$A$1001,customers!$I$2:$I$1001,,0)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8">
        <f>INDEX(products!$A$1:$G$49,MATCH(orders!$D697,products!$A$1:$A$49,0),MATCH(orders!L$1,products!$A$1:$G$1,0))</f>
        <v>36.454999999999998</v>
      </c>
      <c r="M697" s="8">
        <f t="shared" si="10"/>
        <v>182.27499999999998</v>
      </c>
      <c r="N697" t="str" cm="1">
        <f t="array" ref="N697">_xlfn.SWITCH(I697,
"Rob","Robusta",
"Exc","Excelsa",
"Ara","Arabica",
"Lib","Librica")</f>
        <v>Librica</v>
      </c>
      <c r="O697" t="str" cm="1">
        <f t="array" ref="O697">_xlfn.SWITCH(J697,
"L","Light",
"M","Medium",
"D","Dark")</f>
        <v>Light</v>
      </c>
      <c r="P697" t="str">
        <f>_xlfn.XLOOKUP(Orders[[#This Row],[Customer ID]],customers!$A$2:$A$1001,customers!$I$2:$I$1001,,0)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8">
        <f>INDEX(products!$A$1:$G$49,MATCH(orders!$D698,products!$A$1:$A$49,0),MATCH(orders!L$1,products!$A$1:$G$1,0))</f>
        <v>7.77</v>
      </c>
      <c r="M698" s="8">
        <f t="shared" si="10"/>
        <v>31.08</v>
      </c>
      <c r="N698" t="str" cm="1">
        <f t="array" ref="N698">_xlfn.SWITCH(I698,
"Rob","Robusta",
"Exc","Excelsa",
"Ara","Arabica",
"Lib","Librica")</f>
        <v>Librica</v>
      </c>
      <c r="O698" t="str" cm="1">
        <f t="array" ref="O698">_xlfn.SWITCH(J698,
"L","Light",
"M","Medium",
"D","Dark")</f>
        <v>Dark</v>
      </c>
      <c r="P698" t="str">
        <f>_xlfn.XLOOKUP(Orders[[#This Row],[Customer ID]],customers!$A$2:$A$1001,customers!$I$2:$I$1001,,0)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8">
        <f>INDEX(products!$A$1:$G$49,MATCH(orders!$D699,products!$A$1:$A$49,0),MATCH(orders!L$1,products!$A$1:$G$1,0))</f>
        <v>6.75</v>
      </c>
      <c r="M699" s="8">
        <f t="shared" si="10"/>
        <v>20.25</v>
      </c>
      <c r="N699" t="str" cm="1">
        <f t="array" ref="N699">_xlfn.SWITCH(I699,
"Rob","Robusta",
"Exc","Excelsa",
"Ara","Arabica",
"Lib","Librica")</f>
        <v>Arabica</v>
      </c>
      <c r="O699" t="str" cm="1">
        <f t="array" ref="O699">_xlfn.SWITCH(J699,
"L","Light",
"M","Medium",
"D","Dark")</f>
        <v>Medium</v>
      </c>
      <c r="P699" t="str">
        <f>_xlfn.XLOOKUP(Orders[[#This Row],[Customer ID]],customers!$A$2:$A$1001,customers!$I$2:$I$1001,,0)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8">
        <f>INDEX(products!$A$1:$G$49,MATCH(orders!$D700,products!$A$1:$A$49,0),MATCH(orders!L$1,products!$A$1:$G$1,0))</f>
        <v>12.95</v>
      </c>
      <c r="M700" s="8">
        <f t="shared" si="10"/>
        <v>25.9</v>
      </c>
      <c r="N700" t="str" cm="1">
        <f t="array" ref="N700">_xlfn.SWITCH(I700,
"Rob","Robusta",
"Exc","Excelsa",
"Ara","Arabica",
"Lib","Librica")</f>
        <v>Librica</v>
      </c>
      <c r="O700" t="str" cm="1">
        <f t="array" ref="O700">_xlfn.SWITCH(J700,
"L","Light",
"M","Medium",
"D","Dark")</f>
        <v>Dark</v>
      </c>
      <c r="P700" t="str">
        <f>_xlfn.XLOOKUP(Orders[[#This Row],[Customer ID]],customers!$A$2:$A$1001,customers!$I$2:$I$1001,,0)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8">
        <f>INDEX(products!$A$1:$G$49,MATCH(orders!$D701,products!$A$1:$A$49,0),MATCH(orders!L$1,products!$A$1:$G$1,0))</f>
        <v>5.97</v>
      </c>
      <c r="M701" s="8">
        <f t="shared" si="10"/>
        <v>23.88</v>
      </c>
      <c r="N701" t="str" cm="1">
        <f t="array" ref="N701">_xlfn.SWITCH(I701,
"Rob","Robusta",
"Exc","Excelsa",
"Ara","Arabica",
"Lib","Librica")</f>
        <v>Arabica</v>
      </c>
      <c r="O701" t="str" cm="1">
        <f t="array" ref="O701">_xlfn.SWITCH(J701,
"L","Light",
"M","Medium",
"D","Dark")</f>
        <v>Dark</v>
      </c>
      <c r="P701" t="str">
        <f>_xlfn.XLOOKUP(Orders[[#This Row],[Customer ID]],customers!$A$2:$A$1001,customers!$I$2:$I$1001,,0)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8">
        <f>INDEX(products!$A$1:$G$49,MATCH(orders!$D702,products!$A$1:$A$49,0),MATCH(orders!L$1,products!$A$1:$G$1,0))</f>
        <v>9.51</v>
      </c>
      <c r="M702" s="8">
        <f t="shared" si="10"/>
        <v>19.02</v>
      </c>
      <c r="N702" t="str" cm="1">
        <f t="array" ref="N702">_xlfn.SWITCH(I702,
"Rob","Robusta",
"Exc","Excelsa",
"Ara","Arabica",
"Lib","Librica")</f>
        <v>Librica</v>
      </c>
      <c r="O702" t="str" cm="1">
        <f t="array" ref="O702">_xlfn.SWITCH(J702,
"L","Light",
"M","Medium",
"D","Dark")</f>
        <v>Light</v>
      </c>
      <c r="P702" t="str">
        <f>_xlfn.XLOOKUP(Orders[[#This Row],[Customer ID]],customers!$A$2:$A$1001,customers!$I$2:$I$1001,,0)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8">
        <f>INDEX(products!$A$1:$G$49,MATCH(orders!$D703,products!$A$1:$A$49,0),MATCH(orders!L$1,products!$A$1:$G$1,0))</f>
        <v>5.97</v>
      </c>
      <c r="M703" s="8">
        <f t="shared" si="10"/>
        <v>29.849999999999998</v>
      </c>
      <c r="N703" t="str" cm="1">
        <f t="array" ref="N703">_xlfn.SWITCH(I703,
"Rob","Robusta",
"Exc","Excelsa",
"Ara","Arabica",
"Lib","Librica")</f>
        <v>Arabica</v>
      </c>
      <c r="O703" t="str" cm="1">
        <f t="array" ref="O703">_xlfn.SWITCH(J703,
"L","Light",
"M","Medium",
"D","Dark")</f>
        <v>Dark</v>
      </c>
      <c r="P703" t="str">
        <f>_xlfn.XLOOKUP(Orders[[#This Row],[Customer ID]],customers!$A$2:$A$1001,customers!$I$2:$I$1001,,0)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8">
        <f>INDEX(products!$A$1:$G$49,MATCH(orders!$D704,products!$A$1:$A$49,0),MATCH(orders!L$1,products!$A$1:$G$1,0))</f>
        <v>7.77</v>
      </c>
      <c r="M704" s="8">
        <f t="shared" si="10"/>
        <v>7.77</v>
      </c>
      <c r="N704" t="str" cm="1">
        <f t="array" ref="N704">_xlfn.SWITCH(I704,
"Rob","Robusta",
"Exc","Excelsa",
"Ara","Arabica",
"Lib","Librica")</f>
        <v>Arabica</v>
      </c>
      <c r="O704" t="str" cm="1">
        <f t="array" ref="O704">_xlfn.SWITCH(J704,
"L","Light",
"M","Medium",
"D","Dark")</f>
        <v>Light</v>
      </c>
      <c r="P704" t="str">
        <f>_xlfn.XLOOKUP(Orders[[#This Row],[Customer ID]],customers!$A$2:$A$1001,customers!$I$2:$I$1001,,0)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8">
        <f>INDEX(products!$A$1:$G$49,MATCH(orders!$D705,products!$A$1:$A$49,0),MATCH(orders!L$1,products!$A$1:$G$1,0))</f>
        <v>29.784999999999997</v>
      </c>
      <c r="M705" s="8">
        <f t="shared" si="10"/>
        <v>119.13999999999999</v>
      </c>
      <c r="N705" t="str" cm="1">
        <f t="array" ref="N705">_xlfn.SWITCH(I705,
"Rob","Robusta",
"Exc","Excelsa",
"Ara","Arabica",
"Lib","Librica")</f>
        <v>Librica</v>
      </c>
      <c r="O705" t="str" cm="1">
        <f t="array" ref="O705">_xlfn.SWITCH(J705,
"L","Light",
"M","Medium",
"D","Dark")</f>
        <v>Dark</v>
      </c>
      <c r="P705" t="str">
        <f>_xlfn.XLOOKUP(Orders[[#This Row],[Customer ID]],customers!$A$2:$A$1001,customers!$I$2:$I$1001,,0)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8">
        <f>INDEX(products!$A$1:$G$49,MATCH(orders!$D706,products!$A$1:$A$49,0),MATCH(orders!L$1,products!$A$1:$G$1,0))</f>
        <v>3.645</v>
      </c>
      <c r="M706" s="8">
        <f t="shared" si="10"/>
        <v>21.87</v>
      </c>
      <c r="N706" t="str" cm="1">
        <f t="array" ref="N706">_xlfn.SWITCH(I706,
"Rob","Robusta",
"Exc","Excelsa",
"Ara","Arabica",
"Lib","Librica")</f>
        <v>Excelsa</v>
      </c>
      <c r="O706" t="str" cm="1">
        <f t="array" ref="O706">_xlfn.SWITCH(J706,
"L","Light",
"M","Medium",
"D","Dark")</f>
        <v>Dark</v>
      </c>
      <c r="P706" t="str">
        <f>_xlfn.XLOOKUP(Orders[[#This Row],[Customer ID]],customers!$A$2:$A$1001,customers!$I$2:$I$1001,,0)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8">
        <f>INDEX(products!$A$1:$G$49,MATCH(orders!$D707,products!$A$1:$A$49,0),MATCH(orders!L$1,products!$A$1:$G$1,0))</f>
        <v>8.91</v>
      </c>
      <c r="M707" s="8">
        <f t="shared" ref="M707:M770" si="11">E707*L707</f>
        <v>17.82</v>
      </c>
      <c r="N707" t="str" cm="1">
        <f t="array" ref="N707">_xlfn.SWITCH(I707,
"Rob","Robusta",
"Exc","Excelsa",
"Ara","Arabica",
"Lib","Librica")</f>
        <v>Excelsa</v>
      </c>
      <c r="O707" t="str" cm="1">
        <f t="array" ref="O707">_xlfn.SWITCH(J707,
"L","Light",
"M","Medium",
"D","Dark")</f>
        <v>Light</v>
      </c>
      <c r="P707" t="str">
        <f>_xlfn.XLOOKUP(Orders[[#This Row],[Customer ID]],customers!$A$2:$A$1001,customers!$I$2:$I$1001,,0)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8">
        <f>INDEX(products!$A$1:$G$49,MATCH(orders!$D708,products!$A$1:$A$49,0),MATCH(orders!L$1,products!$A$1:$G$1,0))</f>
        <v>4.125</v>
      </c>
      <c r="M708" s="8">
        <f t="shared" si="11"/>
        <v>12.375</v>
      </c>
      <c r="N708" t="str" cm="1">
        <f t="array" ref="N708">_xlfn.SWITCH(I708,
"Rob","Robusta",
"Exc","Excelsa",
"Ara","Arabica",
"Lib","Librica")</f>
        <v>Excelsa</v>
      </c>
      <c r="O708" t="str" cm="1">
        <f t="array" ref="O708">_xlfn.SWITCH(J708,
"L","Light",
"M","Medium",
"D","Dark")</f>
        <v>Medium</v>
      </c>
      <c r="P708" t="str">
        <f>_xlfn.XLOOKUP(Orders[[#This Row],[Customer ID]],customers!$A$2:$A$1001,customers!$I$2:$I$1001,,0)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8">
        <f>INDEX(products!$A$1:$G$49,MATCH(orders!$D709,products!$A$1:$A$49,0),MATCH(orders!L$1,products!$A$1:$G$1,0))</f>
        <v>12.95</v>
      </c>
      <c r="M709" s="8">
        <f t="shared" si="11"/>
        <v>25.9</v>
      </c>
      <c r="N709" t="str" cm="1">
        <f t="array" ref="N709">_xlfn.SWITCH(I709,
"Rob","Robusta",
"Exc","Excelsa",
"Ara","Arabica",
"Lib","Librica")</f>
        <v>Librica</v>
      </c>
      <c r="O709" t="str" cm="1">
        <f t="array" ref="O709">_xlfn.SWITCH(J709,
"L","Light",
"M","Medium",
"D","Dark")</f>
        <v>Dark</v>
      </c>
      <c r="P709" t="str">
        <f>_xlfn.XLOOKUP(Orders[[#This Row],[Customer ID]],customers!$A$2:$A$1001,customers!$I$2:$I$1001,,0)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8">
        <f>INDEX(products!$A$1:$G$49,MATCH(orders!$D710,products!$A$1:$A$49,0),MATCH(orders!L$1,products!$A$1:$G$1,0))</f>
        <v>6.75</v>
      </c>
      <c r="M710" s="8">
        <f t="shared" si="11"/>
        <v>13.5</v>
      </c>
      <c r="N710" t="str" cm="1">
        <f t="array" ref="N710">_xlfn.SWITCH(I710,
"Rob","Robusta",
"Exc","Excelsa",
"Ara","Arabica",
"Lib","Librica")</f>
        <v>Arabica</v>
      </c>
      <c r="O710" t="str" cm="1">
        <f t="array" ref="O710">_xlfn.SWITCH(J710,
"L","Light",
"M","Medium",
"D","Dark")</f>
        <v>Medium</v>
      </c>
      <c r="P710" t="str">
        <f>_xlfn.XLOOKUP(Orders[[#This Row],[Customer ID]],customers!$A$2:$A$1001,customers!$I$2:$I$1001,,0)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8">
        <f>INDEX(products!$A$1:$G$49,MATCH(orders!$D711,products!$A$1:$A$49,0),MATCH(orders!L$1,products!$A$1:$G$1,0))</f>
        <v>8.91</v>
      </c>
      <c r="M711" s="8">
        <f t="shared" si="11"/>
        <v>17.82</v>
      </c>
      <c r="N711" t="str" cm="1">
        <f t="array" ref="N711">_xlfn.SWITCH(I711,
"Rob","Robusta",
"Exc","Excelsa",
"Ara","Arabica",
"Lib","Librica")</f>
        <v>Excelsa</v>
      </c>
      <c r="O711" t="str" cm="1">
        <f t="array" ref="O711">_xlfn.SWITCH(J711,
"L","Light",
"M","Medium",
"D","Dark")</f>
        <v>Light</v>
      </c>
      <c r="P711" t="str">
        <f>_xlfn.XLOOKUP(Orders[[#This Row],[Customer ID]],customers!$A$2:$A$1001,customers!$I$2:$I$1001,,0)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8">
        <f>INDEX(products!$A$1:$G$49,MATCH(orders!$D712,products!$A$1:$A$49,0),MATCH(orders!L$1,products!$A$1:$G$1,0))</f>
        <v>8.25</v>
      </c>
      <c r="M712" s="8">
        <f t="shared" si="11"/>
        <v>24.75</v>
      </c>
      <c r="N712" t="str" cm="1">
        <f t="array" ref="N712">_xlfn.SWITCH(I712,
"Rob","Robusta",
"Exc","Excelsa",
"Ara","Arabica",
"Lib","Librica")</f>
        <v>Excelsa</v>
      </c>
      <c r="O712" t="str" cm="1">
        <f t="array" ref="O712">_xlfn.SWITCH(J712,
"L","Light",
"M","Medium",
"D","Dark")</f>
        <v>Medium</v>
      </c>
      <c r="P712" t="str">
        <f>_xlfn.XLOOKUP(Orders[[#This Row],[Customer ID]],customers!$A$2:$A$1001,customers!$I$2:$I$1001,,0)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8">
        <f>INDEX(products!$A$1:$G$49,MATCH(orders!$D713,products!$A$1:$A$49,0),MATCH(orders!L$1,products!$A$1:$G$1,0))</f>
        <v>2.9849999999999999</v>
      </c>
      <c r="M713" s="8">
        <f t="shared" si="11"/>
        <v>17.91</v>
      </c>
      <c r="N713" t="str" cm="1">
        <f t="array" ref="N713">_xlfn.SWITCH(I713,
"Rob","Robusta",
"Exc","Excelsa",
"Ara","Arabica",
"Lib","Librica")</f>
        <v>Robusta</v>
      </c>
      <c r="O713" t="str" cm="1">
        <f t="array" ref="O713">_xlfn.SWITCH(J713,
"L","Light",
"M","Medium",
"D","Dark")</f>
        <v>Medium</v>
      </c>
      <c r="P713" t="str">
        <f>_xlfn.XLOOKUP(Orders[[#This Row],[Customer ID]],customers!$A$2:$A$1001,customers!$I$2:$I$1001,,0)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8">
        <f>INDEX(products!$A$1:$G$49,MATCH(orders!$D714,products!$A$1:$A$49,0),MATCH(orders!L$1,products!$A$1:$G$1,0))</f>
        <v>8.25</v>
      </c>
      <c r="M714" s="8">
        <f t="shared" si="11"/>
        <v>16.5</v>
      </c>
      <c r="N714" t="str" cm="1">
        <f t="array" ref="N714">_xlfn.SWITCH(I714,
"Rob","Robusta",
"Exc","Excelsa",
"Ara","Arabica",
"Lib","Librica")</f>
        <v>Excelsa</v>
      </c>
      <c r="O714" t="str" cm="1">
        <f t="array" ref="O714">_xlfn.SWITCH(J714,
"L","Light",
"M","Medium",
"D","Dark")</f>
        <v>Medium</v>
      </c>
      <c r="P714" t="str">
        <f>_xlfn.XLOOKUP(Orders[[#This Row],[Customer ID]],customers!$A$2:$A$1001,customers!$I$2:$I$1001,,0)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8">
        <f>INDEX(products!$A$1:$G$49,MATCH(orders!$D715,products!$A$1:$A$49,0),MATCH(orders!L$1,products!$A$1:$G$1,0))</f>
        <v>2.9849999999999999</v>
      </c>
      <c r="M715" s="8">
        <f t="shared" si="11"/>
        <v>2.9849999999999999</v>
      </c>
      <c r="N715" t="str" cm="1">
        <f t="array" ref="N715">_xlfn.SWITCH(I715,
"Rob","Robusta",
"Exc","Excelsa",
"Ara","Arabica",
"Lib","Librica")</f>
        <v>Robusta</v>
      </c>
      <c r="O715" t="str" cm="1">
        <f t="array" ref="O715">_xlfn.SWITCH(J715,
"L","Light",
"M","Medium",
"D","Dark")</f>
        <v>Medium</v>
      </c>
      <c r="P715" t="str">
        <f>_xlfn.XLOOKUP(Orders[[#This Row],[Customer ID]],customers!$A$2:$A$1001,customers!$I$2:$I$1001,,0)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8">
        <f>INDEX(products!$A$1:$G$49,MATCH(orders!$D716,products!$A$1:$A$49,0),MATCH(orders!L$1,products!$A$1:$G$1,0))</f>
        <v>3.645</v>
      </c>
      <c r="M716" s="8">
        <f t="shared" si="11"/>
        <v>14.58</v>
      </c>
      <c r="N716" t="str" cm="1">
        <f t="array" ref="N716">_xlfn.SWITCH(I716,
"Rob","Robusta",
"Exc","Excelsa",
"Ara","Arabica",
"Lib","Librica")</f>
        <v>Excelsa</v>
      </c>
      <c r="O716" t="str" cm="1">
        <f t="array" ref="O716">_xlfn.SWITCH(J716,
"L","Light",
"M","Medium",
"D","Dark")</f>
        <v>Dark</v>
      </c>
      <c r="P716" t="str">
        <f>_xlfn.XLOOKUP(Orders[[#This Row],[Customer ID]],customers!$A$2:$A$1001,customers!$I$2:$I$1001,,0)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8">
        <f>INDEX(products!$A$1:$G$49,MATCH(orders!$D717,products!$A$1:$A$49,0),MATCH(orders!L$1,products!$A$1:$G$1,0))</f>
        <v>14.85</v>
      </c>
      <c r="M717" s="8">
        <f t="shared" si="11"/>
        <v>89.1</v>
      </c>
      <c r="N717" t="str" cm="1">
        <f t="array" ref="N717">_xlfn.SWITCH(I717,
"Rob","Robusta",
"Exc","Excelsa",
"Ara","Arabica",
"Lib","Librica")</f>
        <v>Excelsa</v>
      </c>
      <c r="O717" t="str" cm="1">
        <f t="array" ref="O717">_xlfn.SWITCH(J717,
"L","Light",
"M","Medium",
"D","Dark")</f>
        <v>Light</v>
      </c>
      <c r="P717" t="str">
        <f>_xlfn.XLOOKUP(Orders[[#This Row],[Customer ID]],customers!$A$2:$A$1001,customers!$I$2:$I$1001,,0)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8">
        <f>INDEX(products!$A$1:$G$49,MATCH(orders!$D718,products!$A$1:$A$49,0),MATCH(orders!L$1,products!$A$1:$G$1,0))</f>
        <v>11.95</v>
      </c>
      <c r="M718" s="8">
        <f t="shared" si="11"/>
        <v>35.849999999999994</v>
      </c>
      <c r="N718" t="str" cm="1">
        <f t="array" ref="N718">_xlfn.SWITCH(I718,
"Rob","Robusta",
"Exc","Excelsa",
"Ara","Arabica",
"Lib","Librica")</f>
        <v>Robusta</v>
      </c>
      <c r="O718" t="str" cm="1">
        <f t="array" ref="O718">_xlfn.SWITCH(J718,
"L","Light",
"M","Medium",
"D","Dark")</f>
        <v>Light</v>
      </c>
      <c r="P718" t="str">
        <f>_xlfn.XLOOKUP(Orders[[#This Row],[Customer ID]],customers!$A$2:$A$1001,customers!$I$2:$I$1001,,0)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8">
        <f>INDEX(products!$A$1:$G$49,MATCH(orders!$D719,products!$A$1:$A$49,0),MATCH(orders!L$1,products!$A$1:$G$1,0))</f>
        <v>22.884999999999998</v>
      </c>
      <c r="M719" s="8">
        <f t="shared" si="11"/>
        <v>68.655000000000001</v>
      </c>
      <c r="N719" t="str" cm="1">
        <f t="array" ref="N719">_xlfn.SWITCH(I719,
"Rob","Robusta",
"Exc","Excelsa",
"Ara","Arabica",
"Lib","Librica")</f>
        <v>Arabica</v>
      </c>
      <c r="O719" t="str" cm="1">
        <f t="array" ref="O719">_xlfn.SWITCH(J719,
"L","Light",
"M","Medium",
"D","Dark")</f>
        <v>Dark</v>
      </c>
      <c r="P719" t="str">
        <f>_xlfn.XLOOKUP(Orders[[#This Row],[Customer ID]],customers!$A$2:$A$1001,customers!$I$2:$I$1001,,0)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8">
        <f>INDEX(products!$A$1:$G$49,MATCH(orders!$D720,products!$A$1:$A$49,0),MATCH(orders!L$1,products!$A$1:$G$1,0))</f>
        <v>12.95</v>
      </c>
      <c r="M720" s="8">
        <f t="shared" si="11"/>
        <v>38.849999999999994</v>
      </c>
      <c r="N720" t="str" cm="1">
        <f t="array" ref="N720">_xlfn.SWITCH(I720,
"Rob","Robusta",
"Exc","Excelsa",
"Ara","Arabica",
"Lib","Librica")</f>
        <v>Librica</v>
      </c>
      <c r="O720" t="str" cm="1">
        <f t="array" ref="O720">_xlfn.SWITCH(J720,
"L","Light",
"M","Medium",
"D","Dark")</f>
        <v>Dark</v>
      </c>
      <c r="P720" t="str">
        <f>_xlfn.XLOOKUP(Orders[[#This Row],[Customer ID]],customers!$A$2:$A$1001,customers!$I$2:$I$1001,,0)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8">
        <f>INDEX(products!$A$1:$G$49,MATCH(orders!$D721,products!$A$1:$A$49,0),MATCH(orders!L$1,products!$A$1:$G$1,0))</f>
        <v>15.85</v>
      </c>
      <c r="M721" s="8">
        <f t="shared" si="11"/>
        <v>79.25</v>
      </c>
      <c r="N721" t="str" cm="1">
        <f t="array" ref="N721">_xlfn.SWITCH(I721,
"Rob","Robusta",
"Exc","Excelsa",
"Ara","Arabica",
"Lib","Librica")</f>
        <v>Librica</v>
      </c>
      <c r="O721" t="str" cm="1">
        <f t="array" ref="O721">_xlfn.SWITCH(J721,
"L","Light",
"M","Medium",
"D","Dark")</f>
        <v>Light</v>
      </c>
      <c r="P721" t="str">
        <f>_xlfn.XLOOKUP(Orders[[#This Row],[Customer ID]],customers!$A$2:$A$1001,customers!$I$2:$I$1001,,0)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8">
        <f>INDEX(products!$A$1:$G$49,MATCH(orders!$D722,products!$A$1:$A$49,0),MATCH(orders!L$1,products!$A$1:$G$1,0))</f>
        <v>7.29</v>
      </c>
      <c r="M722" s="8">
        <f t="shared" si="11"/>
        <v>36.450000000000003</v>
      </c>
      <c r="N722" t="str" cm="1">
        <f t="array" ref="N722">_xlfn.SWITCH(I722,
"Rob","Robusta",
"Exc","Excelsa",
"Ara","Arabica",
"Lib","Librica")</f>
        <v>Excelsa</v>
      </c>
      <c r="O722" t="str" cm="1">
        <f t="array" ref="O722">_xlfn.SWITCH(J722,
"L","Light",
"M","Medium",
"D","Dark")</f>
        <v>Dark</v>
      </c>
      <c r="P722" t="str">
        <f>_xlfn.XLOOKUP(Orders[[#This Row],[Customer ID]],customers!$A$2:$A$1001,customers!$I$2:$I$1001,,0)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8">
        <f>INDEX(products!$A$1:$G$49,MATCH(orders!$D723,products!$A$1:$A$49,0),MATCH(orders!L$1,products!$A$1:$G$1,0))</f>
        <v>2.9849999999999999</v>
      </c>
      <c r="M723" s="8">
        <f t="shared" si="11"/>
        <v>8.9550000000000001</v>
      </c>
      <c r="N723" t="str" cm="1">
        <f t="array" ref="N723">_xlfn.SWITCH(I723,
"Rob","Robusta",
"Exc","Excelsa",
"Ara","Arabica",
"Lib","Librica")</f>
        <v>Robusta</v>
      </c>
      <c r="O723" t="str" cm="1">
        <f t="array" ref="O723">_xlfn.SWITCH(J723,
"L","Light",
"M","Medium",
"D","Dark")</f>
        <v>Medium</v>
      </c>
      <c r="P723" t="str">
        <f>_xlfn.XLOOKUP(Orders[[#This Row],[Customer ID]],customers!$A$2:$A$1001,customers!$I$2:$I$1001,,0)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8">
        <f>INDEX(products!$A$1:$G$49,MATCH(orders!$D724,products!$A$1:$A$49,0),MATCH(orders!L$1,products!$A$1:$G$1,0))</f>
        <v>12.15</v>
      </c>
      <c r="M724" s="8">
        <f t="shared" si="11"/>
        <v>24.3</v>
      </c>
      <c r="N724" t="str" cm="1">
        <f t="array" ref="N724">_xlfn.SWITCH(I724,
"Rob","Robusta",
"Exc","Excelsa",
"Ara","Arabica",
"Lib","Librica")</f>
        <v>Excelsa</v>
      </c>
      <c r="O724" t="str" cm="1">
        <f t="array" ref="O724">_xlfn.SWITCH(J724,
"L","Light",
"M","Medium",
"D","Dark")</f>
        <v>Dark</v>
      </c>
      <c r="P724" t="str">
        <f>_xlfn.XLOOKUP(Orders[[#This Row],[Customer ID]],customers!$A$2:$A$1001,customers!$I$2:$I$1001,,0)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8">
        <f>INDEX(products!$A$1:$G$49,MATCH(orders!$D725,products!$A$1:$A$49,0),MATCH(orders!L$1,products!$A$1:$G$1,0))</f>
        <v>31.624999999999996</v>
      </c>
      <c r="M725" s="8">
        <f t="shared" si="11"/>
        <v>63.249999999999993</v>
      </c>
      <c r="N725" t="str" cm="1">
        <f t="array" ref="N725">_xlfn.SWITCH(I725,
"Rob","Robusta",
"Exc","Excelsa",
"Ara","Arabica",
"Lib","Librica")</f>
        <v>Excelsa</v>
      </c>
      <c r="O725" t="str" cm="1">
        <f t="array" ref="O725">_xlfn.SWITCH(J725,
"L","Light",
"M","Medium",
"D","Dark")</f>
        <v>Medium</v>
      </c>
      <c r="P725" t="str">
        <f>_xlfn.XLOOKUP(Orders[[#This Row],[Customer ID]],customers!$A$2:$A$1001,customers!$I$2:$I$1001,,0)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8">
        <f>INDEX(products!$A$1:$G$49,MATCH(orders!$D726,products!$A$1:$A$49,0),MATCH(orders!L$1,products!$A$1:$G$1,0))</f>
        <v>3.375</v>
      </c>
      <c r="M726" s="8">
        <f t="shared" si="11"/>
        <v>6.75</v>
      </c>
      <c r="N726" t="str" cm="1">
        <f t="array" ref="N726">_xlfn.SWITCH(I726,
"Rob","Robusta",
"Exc","Excelsa",
"Ara","Arabica",
"Lib","Librica")</f>
        <v>Arabica</v>
      </c>
      <c r="O726" t="str" cm="1">
        <f t="array" ref="O726">_xlfn.SWITCH(J726,
"L","Light",
"M","Medium",
"D","Dark")</f>
        <v>Medium</v>
      </c>
      <c r="P726" t="str">
        <f>_xlfn.XLOOKUP(Orders[[#This Row],[Customer ID]],customers!$A$2:$A$1001,customers!$I$2:$I$1001,,0)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8">
        <f>INDEX(products!$A$1:$G$49,MATCH(orders!$D727,products!$A$1:$A$49,0),MATCH(orders!L$1,products!$A$1:$G$1,0))</f>
        <v>3.8849999999999998</v>
      </c>
      <c r="M727" s="8">
        <f t="shared" si="11"/>
        <v>23.31</v>
      </c>
      <c r="N727" t="str" cm="1">
        <f t="array" ref="N727">_xlfn.SWITCH(I727,
"Rob","Robusta",
"Exc","Excelsa",
"Ara","Arabica",
"Lib","Librica")</f>
        <v>Arabica</v>
      </c>
      <c r="O727" t="str" cm="1">
        <f t="array" ref="O727">_xlfn.SWITCH(J727,
"L","Light",
"M","Medium",
"D","Dark")</f>
        <v>Light</v>
      </c>
      <c r="P727" t="str">
        <f>_xlfn.XLOOKUP(Orders[[#This Row],[Customer ID]],customers!$A$2:$A$1001,customers!$I$2:$I$1001,,0)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8">
        <f>INDEX(products!$A$1:$G$49,MATCH(orders!$D728,products!$A$1:$A$49,0),MATCH(orders!L$1,products!$A$1:$G$1,0))</f>
        <v>36.454999999999998</v>
      </c>
      <c r="M728" s="8">
        <f t="shared" si="11"/>
        <v>145.82</v>
      </c>
      <c r="N728" t="str" cm="1">
        <f t="array" ref="N728">_xlfn.SWITCH(I728,
"Rob","Robusta",
"Exc","Excelsa",
"Ara","Arabica",
"Lib","Librica")</f>
        <v>Librica</v>
      </c>
      <c r="O728" t="str" cm="1">
        <f t="array" ref="O728">_xlfn.SWITCH(J728,
"L","Light",
"M","Medium",
"D","Dark")</f>
        <v>Light</v>
      </c>
      <c r="P728" t="str">
        <f>_xlfn.XLOOKUP(Orders[[#This Row],[Customer ID]],customers!$A$2:$A$1001,customers!$I$2:$I$1001,,0)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8">
        <f>INDEX(products!$A$1:$G$49,MATCH(orders!$D729,products!$A$1:$A$49,0),MATCH(orders!L$1,products!$A$1:$G$1,0))</f>
        <v>5.97</v>
      </c>
      <c r="M729" s="8">
        <f t="shared" si="11"/>
        <v>29.849999999999998</v>
      </c>
      <c r="N729" t="str" cm="1">
        <f t="array" ref="N729">_xlfn.SWITCH(I729,
"Rob","Robusta",
"Exc","Excelsa",
"Ara","Arabica",
"Lib","Librica")</f>
        <v>Robusta</v>
      </c>
      <c r="O729" t="str" cm="1">
        <f t="array" ref="O729">_xlfn.SWITCH(J729,
"L","Light",
"M","Medium",
"D","Dark")</f>
        <v>Medium</v>
      </c>
      <c r="P729" t="str">
        <f>_xlfn.XLOOKUP(Orders[[#This Row],[Customer ID]],customers!$A$2:$A$1001,customers!$I$2:$I$1001,,0)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8">
        <f>INDEX(products!$A$1:$G$49,MATCH(orders!$D730,products!$A$1:$A$49,0),MATCH(orders!L$1,products!$A$1:$G$1,0))</f>
        <v>7.29</v>
      </c>
      <c r="M730" s="8">
        <f t="shared" si="11"/>
        <v>21.87</v>
      </c>
      <c r="N730" t="str" cm="1">
        <f t="array" ref="N730">_xlfn.SWITCH(I730,
"Rob","Robusta",
"Exc","Excelsa",
"Ara","Arabica",
"Lib","Librica")</f>
        <v>Excelsa</v>
      </c>
      <c r="O730" t="str" cm="1">
        <f t="array" ref="O730">_xlfn.SWITCH(J730,
"L","Light",
"M","Medium",
"D","Dark")</f>
        <v>Dark</v>
      </c>
      <c r="P730" t="str">
        <f>_xlfn.XLOOKUP(Orders[[#This Row],[Customer ID]],customers!$A$2:$A$1001,customers!$I$2:$I$1001,,0)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8">
        <f>INDEX(products!$A$1:$G$49,MATCH(orders!$D731,products!$A$1:$A$49,0),MATCH(orders!L$1,products!$A$1:$G$1,0))</f>
        <v>4.3650000000000002</v>
      </c>
      <c r="M731" s="8">
        <f t="shared" si="11"/>
        <v>4.3650000000000002</v>
      </c>
      <c r="N731" t="str" cm="1">
        <f t="array" ref="N731">_xlfn.SWITCH(I731,
"Rob","Robusta",
"Exc","Excelsa",
"Ara","Arabica",
"Lib","Librica")</f>
        <v>Librica</v>
      </c>
      <c r="O731" t="str" cm="1">
        <f t="array" ref="O731">_xlfn.SWITCH(J731,
"L","Light",
"M","Medium",
"D","Dark")</f>
        <v>Medium</v>
      </c>
      <c r="P731" t="str">
        <f>_xlfn.XLOOKUP(Orders[[#This Row],[Customer ID]],customers!$A$2:$A$1001,customers!$I$2:$I$1001,,0)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8">
        <f>INDEX(products!$A$1:$G$49,MATCH(orders!$D732,products!$A$1:$A$49,0),MATCH(orders!L$1,products!$A$1:$G$1,0))</f>
        <v>36.454999999999998</v>
      </c>
      <c r="M732" s="8">
        <f t="shared" si="11"/>
        <v>36.454999999999998</v>
      </c>
      <c r="N732" t="str" cm="1">
        <f t="array" ref="N732">_xlfn.SWITCH(I732,
"Rob","Robusta",
"Exc","Excelsa",
"Ara","Arabica",
"Lib","Librica")</f>
        <v>Librica</v>
      </c>
      <c r="O732" t="str" cm="1">
        <f t="array" ref="O732">_xlfn.SWITCH(J732,
"L","Light",
"M","Medium",
"D","Dark")</f>
        <v>Light</v>
      </c>
      <c r="P732" t="str">
        <f>_xlfn.XLOOKUP(Orders[[#This Row],[Customer ID]],customers!$A$2:$A$1001,customers!$I$2:$I$1001,,0)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8">
        <f>INDEX(products!$A$1:$G$49,MATCH(orders!$D733,products!$A$1:$A$49,0),MATCH(orders!L$1,products!$A$1:$G$1,0))</f>
        <v>3.8849999999999998</v>
      </c>
      <c r="M733" s="8">
        <f t="shared" si="11"/>
        <v>15.54</v>
      </c>
      <c r="N733" t="str" cm="1">
        <f t="array" ref="N733">_xlfn.SWITCH(I733,
"Rob","Robusta",
"Exc","Excelsa",
"Ara","Arabica",
"Lib","Librica")</f>
        <v>Librica</v>
      </c>
      <c r="O733" t="str" cm="1">
        <f t="array" ref="O733">_xlfn.SWITCH(J733,
"L","Light",
"M","Medium",
"D","Dark")</f>
        <v>Dark</v>
      </c>
      <c r="P733" t="str">
        <f>_xlfn.XLOOKUP(Orders[[#This Row],[Customer ID]],customers!$A$2:$A$1001,customers!$I$2:$I$1001,,0)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8">
        <f>INDEX(products!$A$1:$G$49,MATCH(orders!$D734,products!$A$1:$A$49,0),MATCH(orders!L$1,products!$A$1:$G$1,0))</f>
        <v>4.4550000000000001</v>
      </c>
      <c r="M734" s="8">
        <f t="shared" si="11"/>
        <v>8.91</v>
      </c>
      <c r="N734" t="str" cm="1">
        <f t="array" ref="N734">_xlfn.SWITCH(I734,
"Rob","Robusta",
"Exc","Excelsa",
"Ara","Arabica",
"Lib","Librica")</f>
        <v>Excelsa</v>
      </c>
      <c r="O734" t="str" cm="1">
        <f t="array" ref="O734">_xlfn.SWITCH(J734,
"L","Light",
"M","Medium",
"D","Dark")</f>
        <v>Light</v>
      </c>
      <c r="P734" t="str">
        <f>_xlfn.XLOOKUP(Orders[[#This Row],[Customer ID]],customers!$A$2:$A$1001,customers!$I$2:$I$1001,,0)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8">
        <f>INDEX(products!$A$1:$G$49,MATCH(orders!$D735,products!$A$1:$A$49,0),MATCH(orders!L$1,products!$A$1:$G$1,0))</f>
        <v>33.464999999999996</v>
      </c>
      <c r="M735" s="8">
        <f t="shared" si="11"/>
        <v>100.39499999999998</v>
      </c>
      <c r="N735" t="str" cm="1">
        <f t="array" ref="N735">_xlfn.SWITCH(I735,
"Rob","Robusta",
"Exc","Excelsa",
"Ara","Arabica",
"Lib","Librica")</f>
        <v>Librica</v>
      </c>
      <c r="O735" t="str" cm="1">
        <f t="array" ref="O735">_xlfn.SWITCH(J735,
"L","Light",
"M","Medium",
"D","Dark")</f>
        <v>Medium</v>
      </c>
      <c r="P735" t="str">
        <f>_xlfn.XLOOKUP(Orders[[#This Row],[Customer ID]],customers!$A$2:$A$1001,customers!$I$2:$I$1001,,0)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8">
        <f>INDEX(products!$A$1:$G$49,MATCH(orders!$D736,products!$A$1:$A$49,0),MATCH(orders!L$1,products!$A$1:$G$1,0))</f>
        <v>2.6849999999999996</v>
      </c>
      <c r="M736" s="8">
        <f t="shared" si="11"/>
        <v>13.424999999999997</v>
      </c>
      <c r="N736" t="str" cm="1">
        <f t="array" ref="N736">_xlfn.SWITCH(I736,
"Rob","Robusta",
"Exc","Excelsa",
"Ara","Arabica",
"Lib","Librica")</f>
        <v>Robusta</v>
      </c>
      <c r="O736" t="str" cm="1">
        <f t="array" ref="O736">_xlfn.SWITCH(J736,
"L","Light",
"M","Medium",
"D","Dark")</f>
        <v>Dark</v>
      </c>
      <c r="P736" t="str">
        <f>_xlfn.XLOOKUP(Orders[[#This Row],[Customer ID]],customers!$A$2:$A$1001,customers!$I$2:$I$1001,,0)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8">
        <f>INDEX(products!$A$1:$G$49,MATCH(orders!$D737,products!$A$1:$A$49,0),MATCH(orders!L$1,products!$A$1:$G$1,0))</f>
        <v>3.645</v>
      </c>
      <c r="M737" s="8">
        <f t="shared" si="11"/>
        <v>21.87</v>
      </c>
      <c r="N737" t="str" cm="1">
        <f t="array" ref="N737">_xlfn.SWITCH(I737,
"Rob","Robusta",
"Exc","Excelsa",
"Ara","Arabica",
"Lib","Librica")</f>
        <v>Excelsa</v>
      </c>
      <c r="O737" t="str" cm="1">
        <f t="array" ref="O737">_xlfn.SWITCH(J737,
"L","Light",
"M","Medium",
"D","Dark")</f>
        <v>Dark</v>
      </c>
      <c r="P737" t="str">
        <f>_xlfn.XLOOKUP(Orders[[#This Row],[Customer ID]],customers!$A$2:$A$1001,customers!$I$2:$I$1001,,0)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8">
        <f>INDEX(products!$A$1:$G$49,MATCH(orders!$D738,products!$A$1:$A$49,0),MATCH(orders!L$1,products!$A$1:$G$1,0))</f>
        <v>12.95</v>
      </c>
      <c r="M738" s="8">
        <f t="shared" si="11"/>
        <v>25.9</v>
      </c>
      <c r="N738" t="str" cm="1">
        <f t="array" ref="N738">_xlfn.SWITCH(I738,
"Rob","Robusta",
"Exc","Excelsa",
"Ara","Arabica",
"Lib","Librica")</f>
        <v>Librica</v>
      </c>
      <c r="O738" t="str" cm="1">
        <f t="array" ref="O738">_xlfn.SWITCH(J738,
"L","Light",
"M","Medium",
"D","Dark")</f>
        <v>Dark</v>
      </c>
      <c r="P738" t="str">
        <f>_xlfn.XLOOKUP(Orders[[#This Row],[Customer ID]],customers!$A$2:$A$1001,customers!$I$2:$I$1001,,0)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8">
        <f>INDEX(products!$A$1:$G$49,MATCH(orders!$D739,products!$A$1:$A$49,0),MATCH(orders!L$1,products!$A$1:$G$1,0))</f>
        <v>11.25</v>
      </c>
      <c r="M739" s="8">
        <f t="shared" si="11"/>
        <v>56.25</v>
      </c>
      <c r="N739" t="str" cm="1">
        <f t="array" ref="N739">_xlfn.SWITCH(I739,
"Rob","Robusta",
"Exc","Excelsa",
"Ara","Arabica",
"Lib","Librica")</f>
        <v>Arabica</v>
      </c>
      <c r="O739" t="str" cm="1">
        <f t="array" ref="O739">_xlfn.SWITCH(J739,
"L","Light",
"M","Medium",
"D","Dark")</f>
        <v>Medium</v>
      </c>
      <c r="P739" t="str">
        <f>_xlfn.XLOOKUP(Orders[[#This Row],[Customer ID]],customers!$A$2:$A$1001,customers!$I$2:$I$1001,,0)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8">
        <f>INDEX(products!$A$1:$G$49,MATCH(orders!$D740,products!$A$1:$A$49,0),MATCH(orders!L$1,products!$A$1:$G$1,0))</f>
        <v>3.5849999999999995</v>
      </c>
      <c r="M740" s="8">
        <f t="shared" si="11"/>
        <v>10.754999999999999</v>
      </c>
      <c r="N740" t="str" cm="1">
        <f t="array" ref="N740">_xlfn.SWITCH(I740,
"Rob","Robusta",
"Exc","Excelsa",
"Ara","Arabica",
"Lib","Librica")</f>
        <v>Robusta</v>
      </c>
      <c r="O740" t="str" cm="1">
        <f t="array" ref="O740">_xlfn.SWITCH(J740,
"L","Light",
"M","Medium",
"D","Dark")</f>
        <v>Light</v>
      </c>
      <c r="P740" t="str">
        <f>_xlfn.XLOOKUP(Orders[[#This Row],[Customer ID]],customers!$A$2:$A$1001,customers!$I$2:$I$1001,,0)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8">
        <f>INDEX(products!$A$1:$G$49,MATCH(orders!$D741,products!$A$1:$A$49,0),MATCH(orders!L$1,products!$A$1:$G$1,0))</f>
        <v>3.645</v>
      </c>
      <c r="M741" s="8">
        <f t="shared" si="11"/>
        <v>18.225000000000001</v>
      </c>
      <c r="N741" t="str" cm="1">
        <f t="array" ref="N741">_xlfn.SWITCH(I741,
"Rob","Robusta",
"Exc","Excelsa",
"Ara","Arabica",
"Lib","Librica")</f>
        <v>Excelsa</v>
      </c>
      <c r="O741" t="str" cm="1">
        <f t="array" ref="O741">_xlfn.SWITCH(J741,
"L","Light",
"M","Medium",
"D","Dark")</f>
        <v>Dark</v>
      </c>
      <c r="P741" t="str">
        <f>_xlfn.XLOOKUP(Orders[[#This Row],[Customer ID]],customers!$A$2:$A$1001,customers!$I$2:$I$1001,,0)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8">
        <f>INDEX(products!$A$1:$G$49,MATCH(orders!$D742,products!$A$1:$A$49,0),MATCH(orders!L$1,products!$A$1:$G$1,0))</f>
        <v>7.169999999999999</v>
      </c>
      <c r="M742" s="8">
        <f t="shared" si="11"/>
        <v>28.679999999999996</v>
      </c>
      <c r="N742" t="str" cm="1">
        <f t="array" ref="N742">_xlfn.SWITCH(I742,
"Rob","Robusta",
"Exc","Excelsa",
"Ara","Arabica",
"Lib","Librica")</f>
        <v>Robusta</v>
      </c>
      <c r="O742" t="str" cm="1">
        <f t="array" ref="O742">_xlfn.SWITCH(J742,
"L","Light",
"M","Medium",
"D","Dark")</f>
        <v>Light</v>
      </c>
      <c r="P742" t="str">
        <f>_xlfn.XLOOKUP(Orders[[#This Row],[Customer ID]],customers!$A$2:$A$1001,customers!$I$2:$I$1001,,0)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8">
        <f>INDEX(products!$A$1:$G$49,MATCH(orders!$D743,products!$A$1:$A$49,0),MATCH(orders!L$1,products!$A$1:$G$1,0))</f>
        <v>4.3650000000000002</v>
      </c>
      <c r="M743" s="8">
        <f t="shared" si="11"/>
        <v>8.73</v>
      </c>
      <c r="N743" t="str" cm="1">
        <f t="array" ref="N743">_xlfn.SWITCH(I743,
"Rob","Robusta",
"Exc","Excelsa",
"Ara","Arabica",
"Lib","Librica")</f>
        <v>Librica</v>
      </c>
      <c r="O743" t="str" cm="1">
        <f t="array" ref="O743">_xlfn.SWITCH(J743,
"L","Light",
"M","Medium",
"D","Dark")</f>
        <v>Medium</v>
      </c>
      <c r="P743" t="str">
        <f>_xlfn.XLOOKUP(Orders[[#This Row],[Customer ID]],customers!$A$2:$A$1001,customers!$I$2:$I$1001,,0)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8">
        <f>INDEX(products!$A$1:$G$49,MATCH(orders!$D744,products!$A$1:$A$49,0),MATCH(orders!L$1,products!$A$1:$G$1,0))</f>
        <v>14.55</v>
      </c>
      <c r="M744" s="8">
        <f t="shared" si="11"/>
        <v>58.2</v>
      </c>
      <c r="N744" t="str" cm="1">
        <f t="array" ref="N744">_xlfn.SWITCH(I744,
"Rob","Robusta",
"Exc","Excelsa",
"Ara","Arabica",
"Lib","Librica")</f>
        <v>Librica</v>
      </c>
      <c r="O744" t="str" cm="1">
        <f t="array" ref="O744">_xlfn.SWITCH(J744,
"L","Light",
"M","Medium",
"D","Dark")</f>
        <v>Medium</v>
      </c>
      <c r="P744" t="str">
        <f>_xlfn.XLOOKUP(Orders[[#This Row],[Customer ID]],customers!$A$2:$A$1001,customers!$I$2:$I$1001,,0)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8">
        <f>INDEX(products!$A$1:$G$49,MATCH(orders!$D745,products!$A$1:$A$49,0),MATCH(orders!L$1,products!$A$1:$G$1,0))</f>
        <v>5.97</v>
      </c>
      <c r="M745" s="8">
        <f t="shared" si="11"/>
        <v>17.91</v>
      </c>
      <c r="N745" t="str" cm="1">
        <f t="array" ref="N745">_xlfn.SWITCH(I745,
"Rob","Robusta",
"Exc","Excelsa",
"Ara","Arabica",
"Lib","Librica")</f>
        <v>Arabica</v>
      </c>
      <c r="O745" t="str" cm="1">
        <f t="array" ref="O745">_xlfn.SWITCH(J745,
"L","Light",
"M","Medium",
"D","Dark")</f>
        <v>Dark</v>
      </c>
      <c r="P745" t="str">
        <f>_xlfn.XLOOKUP(Orders[[#This Row],[Customer ID]],customers!$A$2:$A$1001,customers!$I$2:$I$1001,,0)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8">
        <f>INDEX(products!$A$1:$G$49,MATCH(orders!$D746,products!$A$1:$A$49,0),MATCH(orders!L$1,products!$A$1:$G$1,0))</f>
        <v>2.9849999999999999</v>
      </c>
      <c r="M746" s="8">
        <f t="shared" si="11"/>
        <v>17.91</v>
      </c>
      <c r="N746" t="str" cm="1">
        <f t="array" ref="N746">_xlfn.SWITCH(I746,
"Rob","Robusta",
"Exc","Excelsa",
"Ara","Arabica",
"Lib","Librica")</f>
        <v>Robusta</v>
      </c>
      <c r="O746" t="str" cm="1">
        <f t="array" ref="O746">_xlfn.SWITCH(J746,
"L","Light",
"M","Medium",
"D","Dark")</f>
        <v>Medium</v>
      </c>
      <c r="P746" t="str">
        <f>_xlfn.XLOOKUP(Orders[[#This Row],[Customer ID]],customers!$A$2:$A$1001,customers!$I$2:$I$1001,,0)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8">
        <f>INDEX(products!$A$1:$G$49,MATCH(orders!$D747,products!$A$1:$A$49,0),MATCH(orders!L$1,products!$A$1:$G$1,0))</f>
        <v>7.29</v>
      </c>
      <c r="M747" s="8">
        <f t="shared" si="11"/>
        <v>14.58</v>
      </c>
      <c r="N747" t="str" cm="1">
        <f t="array" ref="N747">_xlfn.SWITCH(I747,
"Rob","Robusta",
"Exc","Excelsa",
"Ara","Arabica",
"Lib","Librica")</f>
        <v>Excelsa</v>
      </c>
      <c r="O747" t="str" cm="1">
        <f t="array" ref="O747">_xlfn.SWITCH(J747,
"L","Light",
"M","Medium",
"D","Dark")</f>
        <v>Dark</v>
      </c>
      <c r="P747" t="str">
        <f>_xlfn.XLOOKUP(Orders[[#This Row],[Customer ID]],customers!$A$2:$A$1001,customers!$I$2:$I$1001,,0)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8">
        <f>INDEX(products!$A$1:$G$49,MATCH(orders!$D748,products!$A$1:$A$49,0),MATCH(orders!L$1,products!$A$1:$G$1,0))</f>
        <v>11.25</v>
      </c>
      <c r="M748" s="8">
        <f t="shared" si="11"/>
        <v>33.75</v>
      </c>
      <c r="N748" t="str" cm="1">
        <f t="array" ref="N748">_xlfn.SWITCH(I748,
"Rob","Robusta",
"Exc","Excelsa",
"Ara","Arabica",
"Lib","Librica")</f>
        <v>Arabica</v>
      </c>
      <c r="O748" t="str" cm="1">
        <f t="array" ref="O748">_xlfn.SWITCH(J748,
"L","Light",
"M","Medium",
"D","Dark")</f>
        <v>Medium</v>
      </c>
      <c r="P748" t="str">
        <f>_xlfn.XLOOKUP(Orders[[#This Row],[Customer ID]],customers!$A$2:$A$1001,customers!$I$2:$I$1001,,0)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8">
        <f>INDEX(products!$A$1:$G$49,MATCH(orders!$D749,products!$A$1:$A$49,0),MATCH(orders!L$1,products!$A$1:$G$1,0))</f>
        <v>8.73</v>
      </c>
      <c r="M749" s="8">
        <f t="shared" si="11"/>
        <v>34.92</v>
      </c>
      <c r="N749" t="str" cm="1">
        <f t="array" ref="N749">_xlfn.SWITCH(I749,
"Rob","Robusta",
"Exc","Excelsa",
"Ara","Arabica",
"Lib","Librica")</f>
        <v>Librica</v>
      </c>
      <c r="O749" t="str" cm="1">
        <f t="array" ref="O749">_xlfn.SWITCH(J749,
"L","Light",
"M","Medium",
"D","Dark")</f>
        <v>Medium</v>
      </c>
      <c r="P749" t="str">
        <f>_xlfn.XLOOKUP(Orders[[#This Row],[Customer ID]],customers!$A$2:$A$1001,customers!$I$2:$I$1001,,0)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8">
        <f>INDEX(products!$A$1:$G$49,MATCH(orders!$D750,products!$A$1:$A$49,0),MATCH(orders!L$1,products!$A$1:$G$1,0))</f>
        <v>7.29</v>
      </c>
      <c r="M750" s="8">
        <f t="shared" si="11"/>
        <v>14.58</v>
      </c>
      <c r="N750" t="str" cm="1">
        <f t="array" ref="N750">_xlfn.SWITCH(I750,
"Rob","Robusta",
"Exc","Excelsa",
"Ara","Arabica",
"Lib","Librica")</f>
        <v>Excelsa</v>
      </c>
      <c r="O750" t="str" cm="1">
        <f t="array" ref="O750">_xlfn.SWITCH(J750,
"L","Light",
"M","Medium",
"D","Dark")</f>
        <v>Dark</v>
      </c>
      <c r="P750" t="str">
        <f>_xlfn.XLOOKUP(Orders[[#This Row],[Customer ID]],customers!$A$2:$A$1001,customers!$I$2:$I$1001,,0)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8">
        <f>INDEX(products!$A$1:$G$49,MATCH(orders!$D751,products!$A$1:$A$49,0),MATCH(orders!L$1,products!$A$1:$G$1,0))</f>
        <v>2.6849999999999996</v>
      </c>
      <c r="M751" s="8">
        <f t="shared" si="11"/>
        <v>5.3699999999999992</v>
      </c>
      <c r="N751" t="str" cm="1">
        <f t="array" ref="N751">_xlfn.SWITCH(I751,
"Rob","Robusta",
"Exc","Excelsa",
"Ara","Arabica",
"Lib","Librica")</f>
        <v>Robusta</v>
      </c>
      <c r="O751" t="str" cm="1">
        <f t="array" ref="O751">_xlfn.SWITCH(J751,
"L","Light",
"M","Medium",
"D","Dark")</f>
        <v>Dark</v>
      </c>
      <c r="P751" t="str">
        <f>_xlfn.XLOOKUP(Orders[[#This Row],[Customer ID]],customers!$A$2:$A$1001,customers!$I$2:$I$1001,,0)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8">
        <f>INDEX(products!$A$1:$G$49,MATCH(orders!$D752,products!$A$1:$A$49,0),MATCH(orders!L$1,products!$A$1:$G$1,0))</f>
        <v>5.97</v>
      </c>
      <c r="M752" s="8">
        <f t="shared" si="11"/>
        <v>5.97</v>
      </c>
      <c r="N752" t="str" cm="1">
        <f t="array" ref="N752">_xlfn.SWITCH(I752,
"Rob","Robusta",
"Exc","Excelsa",
"Ara","Arabica",
"Lib","Librica")</f>
        <v>Robusta</v>
      </c>
      <c r="O752" t="str" cm="1">
        <f t="array" ref="O752">_xlfn.SWITCH(J752,
"L","Light",
"M","Medium",
"D","Dark")</f>
        <v>Medium</v>
      </c>
      <c r="P752" t="str">
        <f>_xlfn.XLOOKUP(Orders[[#This Row],[Customer ID]],customers!$A$2:$A$1001,customers!$I$2:$I$1001,,0)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8">
        <f>INDEX(products!$A$1:$G$49,MATCH(orders!$D753,products!$A$1:$A$49,0),MATCH(orders!L$1,products!$A$1:$G$1,0))</f>
        <v>9.51</v>
      </c>
      <c r="M753" s="8">
        <f t="shared" si="11"/>
        <v>19.02</v>
      </c>
      <c r="N753" t="str" cm="1">
        <f t="array" ref="N753">_xlfn.SWITCH(I753,
"Rob","Robusta",
"Exc","Excelsa",
"Ara","Arabica",
"Lib","Librica")</f>
        <v>Librica</v>
      </c>
      <c r="O753" t="str" cm="1">
        <f t="array" ref="O753">_xlfn.SWITCH(J753,
"L","Light",
"M","Medium",
"D","Dark")</f>
        <v>Light</v>
      </c>
      <c r="P753" t="str">
        <f>_xlfn.XLOOKUP(Orders[[#This Row],[Customer ID]],customers!$A$2:$A$1001,customers!$I$2:$I$1001,,0)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8">
        <f>INDEX(products!$A$1:$G$49,MATCH(orders!$D754,products!$A$1:$A$49,0),MATCH(orders!L$1,products!$A$1:$G$1,0))</f>
        <v>13.75</v>
      </c>
      <c r="M754" s="8">
        <f t="shared" si="11"/>
        <v>27.5</v>
      </c>
      <c r="N754" t="str" cm="1">
        <f t="array" ref="N754">_xlfn.SWITCH(I754,
"Rob","Robusta",
"Exc","Excelsa",
"Ara","Arabica",
"Lib","Librica")</f>
        <v>Excelsa</v>
      </c>
      <c r="O754" t="str" cm="1">
        <f t="array" ref="O754">_xlfn.SWITCH(J754,
"L","Light",
"M","Medium",
"D","Dark")</f>
        <v>Medium</v>
      </c>
      <c r="P754" t="str">
        <f>_xlfn.XLOOKUP(Orders[[#This Row],[Customer ID]],customers!$A$2:$A$1001,customers!$I$2:$I$1001,,0)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8">
        <f>INDEX(products!$A$1:$G$49,MATCH(orders!$D755,products!$A$1:$A$49,0),MATCH(orders!L$1,products!$A$1:$G$1,0))</f>
        <v>5.97</v>
      </c>
      <c r="M755" s="8">
        <f t="shared" si="11"/>
        <v>29.849999999999998</v>
      </c>
      <c r="N755" t="str" cm="1">
        <f t="array" ref="N755">_xlfn.SWITCH(I755,
"Rob","Robusta",
"Exc","Excelsa",
"Ara","Arabica",
"Lib","Librica")</f>
        <v>Arabica</v>
      </c>
      <c r="O755" t="str" cm="1">
        <f t="array" ref="O755">_xlfn.SWITCH(J755,
"L","Light",
"M","Medium",
"D","Dark")</f>
        <v>Dark</v>
      </c>
      <c r="P755" t="str">
        <f>_xlfn.XLOOKUP(Orders[[#This Row],[Customer ID]],customers!$A$2:$A$1001,customers!$I$2:$I$1001,,0)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8">
        <f>INDEX(products!$A$1:$G$49,MATCH(orders!$D756,products!$A$1:$A$49,0),MATCH(orders!L$1,products!$A$1:$G$1,0))</f>
        <v>2.9849999999999999</v>
      </c>
      <c r="M756" s="8">
        <f t="shared" si="11"/>
        <v>17.91</v>
      </c>
      <c r="N756" t="str" cm="1">
        <f t="array" ref="N756">_xlfn.SWITCH(I756,
"Rob","Robusta",
"Exc","Excelsa",
"Ara","Arabica",
"Lib","Librica")</f>
        <v>Arabica</v>
      </c>
      <c r="O756" t="str" cm="1">
        <f t="array" ref="O756">_xlfn.SWITCH(J756,
"L","Light",
"M","Medium",
"D","Dark")</f>
        <v>Dark</v>
      </c>
      <c r="P756" t="str">
        <f>_xlfn.XLOOKUP(Orders[[#This Row],[Customer ID]],customers!$A$2:$A$1001,customers!$I$2:$I$1001,,0)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8">
        <f>INDEX(products!$A$1:$G$49,MATCH(orders!$D757,products!$A$1:$A$49,0),MATCH(orders!L$1,products!$A$1:$G$1,0))</f>
        <v>4.7549999999999999</v>
      </c>
      <c r="M757" s="8">
        <f t="shared" si="11"/>
        <v>28.53</v>
      </c>
      <c r="N757" t="str" cm="1">
        <f t="array" ref="N757">_xlfn.SWITCH(I757,
"Rob","Robusta",
"Exc","Excelsa",
"Ara","Arabica",
"Lib","Librica")</f>
        <v>Librica</v>
      </c>
      <c r="O757" t="str" cm="1">
        <f t="array" ref="O757">_xlfn.SWITCH(J757,
"L","Light",
"M","Medium",
"D","Dark")</f>
        <v>Light</v>
      </c>
      <c r="P757" t="str">
        <f>_xlfn.XLOOKUP(Orders[[#This Row],[Customer ID]],customers!$A$2:$A$1001,customers!$I$2:$I$1001,,0)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8">
        <f>INDEX(products!$A$1:$G$49,MATCH(orders!$D758,products!$A$1:$A$49,0),MATCH(orders!L$1,products!$A$1:$G$1,0))</f>
        <v>8.9499999999999993</v>
      </c>
      <c r="M758" s="8">
        <f t="shared" si="11"/>
        <v>35.799999999999997</v>
      </c>
      <c r="N758" t="str" cm="1">
        <f t="array" ref="N758">_xlfn.SWITCH(I758,
"Rob","Robusta",
"Exc","Excelsa",
"Ara","Arabica",
"Lib","Librica")</f>
        <v>Robusta</v>
      </c>
      <c r="O758" t="str" cm="1">
        <f t="array" ref="O758">_xlfn.SWITCH(J758,
"L","Light",
"M","Medium",
"D","Dark")</f>
        <v>Dark</v>
      </c>
      <c r="P758" t="str">
        <f>_xlfn.XLOOKUP(Orders[[#This Row],[Customer ID]],customers!$A$2:$A$1001,customers!$I$2:$I$1001,,0)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8">
        <f>INDEX(products!$A$1:$G$49,MATCH(orders!$D759,products!$A$1:$A$49,0),MATCH(orders!L$1,products!$A$1:$G$1,0))</f>
        <v>5.97</v>
      </c>
      <c r="M759" s="8">
        <f t="shared" si="11"/>
        <v>17.91</v>
      </c>
      <c r="N759" t="str" cm="1">
        <f t="array" ref="N759">_xlfn.SWITCH(I759,
"Rob","Robusta",
"Exc","Excelsa",
"Ara","Arabica",
"Lib","Librica")</f>
        <v>Arabica</v>
      </c>
      <c r="O759" t="str" cm="1">
        <f t="array" ref="O759">_xlfn.SWITCH(J759,
"L","Light",
"M","Medium",
"D","Dark")</f>
        <v>Dark</v>
      </c>
      <c r="P759" t="str">
        <f>_xlfn.XLOOKUP(Orders[[#This Row],[Customer ID]],customers!$A$2:$A$1001,customers!$I$2:$I$1001,,0)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8">
        <f>INDEX(products!$A$1:$G$49,MATCH(orders!$D760,products!$A$1:$A$49,0),MATCH(orders!L$1,products!$A$1:$G$1,0))</f>
        <v>8.9499999999999993</v>
      </c>
      <c r="M760" s="8">
        <f t="shared" si="11"/>
        <v>8.9499999999999993</v>
      </c>
      <c r="N760" t="str" cm="1">
        <f t="array" ref="N760">_xlfn.SWITCH(I760,
"Rob","Robusta",
"Exc","Excelsa",
"Ara","Arabica",
"Lib","Librica")</f>
        <v>Robusta</v>
      </c>
      <c r="O760" t="str" cm="1">
        <f t="array" ref="O760">_xlfn.SWITCH(J760,
"L","Light",
"M","Medium",
"D","Dark")</f>
        <v>Dark</v>
      </c>
      <c r="P760" t="str">
        <f>_xlfn.XLOOKUP(Orders[[#This Row],[Customer ID]],customers!$A$2:$A$1001,customers!$I$2:$I$1001,,0)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8">
        <f>INDEX(products!$A$1:$G$49,MATCH(orders!$D761,products!$A$1:$A$49,0),MATCH(orders!L$1,products!$A$1:$G$1,0))</f>
        <v>29.784999999999997</v>
      </c>
      <c r="M761" s="8">
        <f t="shared" si="11"/>
        <v>29.784999999999997</v>
      </c>
      <c r="N761" t="str" cm="1">
        <f t="array" ref="N761">_xlfn.SWITCH(I761,
"Rob","Robusta",
"Exc","Excelsa",
"Ara","Arabica",
"Lib","Librica")</f>
        <v>Librica</v>
      </c>
      <c r="O761" t="str" cm="1">
        <f t="array" ref="O761">_xlfn.SWITCH(J761,
"L","Light",
"M","Medium",
"D","Dark")</f>
        <v>Dark</v>
      </c>
      <c r="P761" t="str">
        <f>_xlfn.XLOOKUP(Orders[[#This Row],[Customer ID]],customers!$A$2:$A$1001,customers!$I$2:$I$1001,,0)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8">
        <f>INDEX(products!$A$1:$G$49,MATCH(orders!$D762,products!$A$1:$A$49,0),MATCH(orders!L$1,products!$A$1:$G$1,0))</f>
        <v>8.91</v>
      </c>
      <c r="M762" s="8">
        <f t="shared" si="11"/>
        <v>44.55</v>
      </c>
      <c r="N762" t="str" cm="1">
        <f t="array" ref="N762">_xlfn.SWITCH(I762,
"Rob","Robusta",
"Exc","Excelsa",
"Ara","Arabica",
"Lib","Librica")</f>
        <v>Excelsa</v>
      </c>
      <c r="O762" t="str" cm="1">
        <f t="array" ref="O762">_xlfn.SWITCH(J762,
"L","Light",
"M","Medium",
"D","Dark")</f>
        <v>Light</v>
      </c>
      <c r="P762" t="str">
        <f>_xlfn.XLOOKUP(Orders[[#This Row],[Customer ID]],customers!$A$2:$A$1001,customers!$I$2:$I$1001,,0)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8">
        <f>INDEX(products!$A$1:$G$49,MATCH(orders!$D763,products!$A$1:$A$49,0),MATCH(orders!L$1,products!$A$1:$G$1,0))</f>
        <v>14.85</v>
      </c>
      <c r="M763" s="8">
        <f t="shared" si="11"/>
        <v>89.1</v>
      </c>
      <c r="N763" t="str" cm="1">
        <f t="array" ref="N763">_xlfn.SWITCH(I763,
"Rob","Robusta",
"Exc","Excelsa",
"Ara","Arabica",
"Lib","Librica")</f>
        <v>Excelsa</v>
      </c>
      <c r="O763" t="str" cm="1">
        <f t="array" ref="O763">_xlfn.SWITCH(J763,
"L","Light",
"M","Medium",
"D","Dark")</f>
        <v>Light</v>
      </c>
      <c r="P763" t="str">
        <f>_xlfn.XLOOKUP(Orders[[#This Row],[Customer ID]],customers!$A$2:$A$1001,customers!$I$2:$I$1001,,0)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8">
        <f>INDEX(products!$A$1:$G$49,MATCH(orders!$D764,products!$A$1:$A$49,0),MATCH(orders!L$1,products!$A$1:$G$1,0))</f>
        <v>8.73</v>
      </c>
      <c r="M764" s="8">
        <f t="shared" si="11"/>
        <v>43.650000000000006</v>
      </c>
      <c r="N764" t="str" cm="1">
        <f t="array" ref="N764">_xlfn.SWITCH(I764,
"Rob","Robusta",
"Exc","Excelsa",
"Ara","Arabica",
"Lib","Librica")</f>
        <v>Librica</v>
      </c>
      <c r="O764" t="str" cm="1">
        <f t="array" ref="O764">_xlfn.SWITCH(J764,
"L","Light",
"M","Medium",
"D","Dark")</f>
        <v>Medium</v>
      </c>
      <c r="P764" t="str">
        <f>_xlfn.XLOOKUP(Orders[[#This Row],[Customer ID]],customers!$A$2:$A$1001,customers!$I$2:$I$1001,,0)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8">
        <f>INDEX(products!$A$1:$G$49,MATCH(orders!$D765,products!$A$1:$A$49,0),MATCH(orders!L$1,products!$A$1:$G$1,0))</f>
        <v>7.77</v>
      </c>
      <c r="M765" s="8">
        <f t="shared" si="11"/>
        <v>23.31</v>
      </c>
      <c r="N765" t="str" cm="1">
        <f t="array" ref="N765">_xlfn.SWITCH(I765,
"Rob","Robusta",
"Exc","Excelsa",
"Ara","Arabica",
"Lib","Librica")</f>
        <v>Arabica</v>
      </c>
      <c r="O765" t="str" cm="1">
        <f t="array" ref="O765">_xlfn.SWITCH(J765,
"L","Light",
"M","Medium",
"D","Dark")</f>
        <v>Light</v>
      </c>
      <c r="P765" t="str">
        <f>_xlfn.XLOOKUP(Orders[[#This Row],[Customer ID]],customers!$A$2:$A$1001,customers!$I$2:$I$1001,,0)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8">
        <f>INDEX(products!$A$1:$G$49,MATCH(orders!$D766,products!$A$1:$A$49,0),MATCH(orders!L$1,products!$A$1:$G$1,0))</f>
        <v>29.784999999999997</v>
      </c>
      <c r="M766" s="8">
        <f t="shared" si="11"/>
        <v>178.70999999999998</v>
      </c>
      <c r="N766" t="str" cm="1">
        <f t="array" ref="N766">_xlfn.SWITCH(I766,
"Rob","Robusta",
"Exc","Excelsa",
"Ara","Arabica",
"Lib","Librica")</f>
        <v>Arabica</v>
      </c>
      <c r="O766" t="str" cm="1">
        <f t="array" ref="O766">_xlfn.SWITCH(J766,
"L","Light",
"M","Medium",
"D","Dark")</f>
        <v>Light</v>
      </c>
      <c r="P766" t="str">
        <f>_xlfn.XLOOKUP(Orders[[#This Row],[Customer ID]],customers!$A$2:$A$1001,customers!$I$2:$I$1001,,0)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8">
        <f>INDEX(products!$A$1:$G$49,MATCH(orders!$D767,products!$A$1:$A$49,0),MATCH(orders!L$1,products!$A$1:$G$1,0))</f>
        <v>9.9499999999999993</v>
      </c>
      <c r="M767" s="8">
        <f t="shared" si="11"/>
        <v>59.699999999999996</v>
      </c>
      <c r="N767" t="str" cm="1">
        <f t="array" ref="N767">_xlfn.SWITCH(I767,
"Rob","Robusta",
"Exc","Excelsa",
"Ara","Arabica",
"Lib","Librica")</f>
        <v>Robusta</v>
      </c>
      <c r="O767" t="str" cm="1">
        <f t="array" ref="O767">_xlfn.SWITCH(J767,
"L","Light",
"M","Medium",
"D","Dark")</f>
        <v>Medium</v>
      </c>
      <c r="P767" t="str">
        <f>_xlfn.XLOOKUP(Orders[[#This Row],[Customer ID]],customers!$A$2:$A$1001,customers!$I$2:$I$1001,,0)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8">
        <f>INDEX(products!$A$1:$G$49,MATCH(orders!$D768,products!$A$1:$A$49,0),MATCH(orders!L$1,products!$A$1:$G$1,0))</f>
        <v>7.77</v>
      </c>
      <c r="M768" s="8">
        <f t="shared" si="11"/>
        <v>15.54</v>
      </c>
      <c r="N768" t="str" cm="1">
        <f t="array" ref="N768">_xlfn.SWITCH(I768,
"Rob","Robusta",
"Exc","Excelsa",
"Ara","Arabica",
"Lib","Librica")</f>
        <v>Arabica</v>
      </c>
      <c r="O768" t="str" cm="1">
        <f t="array" ref="O768">_xlfn.SWITCH(J768,
"L","Light",
"M","Medium",
"D","Dark")</f>
        <v>Light</v>
      </c>
      <c r="P768" t="str">
        <f>_xlfn.XLOOKUP(Orders[[#This Row],[Customer ID]],customers!$A$2:$A$1001,customers!$I$2:$I$1001,,0)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8">
        <f>INDEX(products!$A$1:$G$49,MATCH(orders!$D769,products!$A$1:$A$49,0),MATCH(orders!L$1,products!$A$1:$G$1,0))</f>
        <v>29.784999999999997</v>
      </c>
      <c r="M769" s="8">
        <f t="shared" si="11"/>
        <v>89.35499999999999</v>
      </c>
      <c r="N769" t="str" cm="1">
        <f t="array" ref="N769">_xlfn.SWITCH(I769,
"Rob","Robusta",
"Exc","Excelsa",
"Ara","Arabica",
"Lib","Librica")</f>
        <v>Arabica</v>
      </c>
      <c r="O769" t="str" cm="1">
        <f t="array" ref="O769">_xlfn.SWITCH(J769,
"L","Light",
"M","Medium",
"D","Dark")</f>
        <v>Light</v>
      </c>
      <c r="P769" t="str">
        <f>_xlfn.XLOOKUP(Orders[[#This Row],[Customer ID]],customers!$A$2:$A$1001,customers!$I$2:$I$1001,,0)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8">
        <f>INDEX(products!$A$1:$G$49,MATCH(orders!$D770,products!$A$1:$A$49,0),MATCH(orders!L$1,products!$A$1:$G$1,0))</f>
        <v>11.95</v>
      </c>
      <c r="M770" s="8">
        <f t="shared" si="11"/>
        <v>23.9</v>
      </c>
      <c r="N770" t="str" cm="1">
        <f t="array" ref="N770">_xlfn.SWITCH(I770,
"Rob","Robusta",
"Exc","Excelsa",
"Ara","Arabica",
"Lib","Librica")</f>
        <v>Robusta</v>
      </c>
      <c r="O770" t="str" cm="1">
        <f t="array" ref="O770">_xlfn.SWITCH(J770,
"L","Light",
"M","Medium",
"D","Dark")</f>
        <v>Light</v>
      </c>
      <c r="P770" t="str">
        <f>_xlfn.XLOOKUP(Orders[[#This Row],[Customer ID]],customers!$A$2:$A$1001,customers!$I$2:$I$1001,,0)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8">
        <f>INDEX(products!$A$1:$G$49,MATCH(orders!$D771,products!$A$1:$A$49,0),MATCH(orders!L$1,products!$A$1:$G$1,0))</f>
        <v>22.884999999999998</v>
      </c>
      <c r="M771" s="8">
        <f t="shared" ref="M771:M834" si="12">E771*L771</f>
        <v>137.31</v>
      </c>
      <c r="N771" t="str" cm="1">
        <f t="array" ref="N771">_xlfn.SWITCH(I771,
"Rob","Robusta",
"Exc","Excelsa",
"Ara","Arabica",
"Lib","Librica")</f>
        <v>Robusta</v>
      </c>
      <c r="O771" t="str" cm="1">
        <f t="array" ref="O771">_xlfn.SWITCH(J771,
"L","Light",
"M","Medium",
"D","Dark")</f>
        <v>Medium</v>
      </c>
      <c r="P771" t="str">
        <f>_xlfn.XLOOKUP(Orders[[#This Row],[Customer ID]],customers!$A$2:$A$1001,customers!$I$2:$I$1001,,0)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8">
        <f>INDEX(products!$A$1:$G$49,MATCH(orders!$D772,products!$A$1:$A$49,0),MATCH(orders!L$1,products!$A$1:$G$1,0))</f>
        <v>9.9499999999999993</v>
      </c>
      <c r="M772" s="8">
        <f t="shared" si="12"/>
        <v>9.9499999999999993</v>
      </c>
      <c r="N772" t="str" cm="1">
        <f t="array" ref="N772">_xlfn.SWITCH(I772,
"Rob","Robusta",
"Exc","Excelsa",
"Ara","Arabica",
"Lib","Librica")</f>
        <v>Arabica</v>
      </c>
      <c r="O772" t="str" cm="1">
        <f t="array" ref="O772">_xlfn.SWITCH(J772,
"L","Light",
"M","Medium",
"D","Dark")</f>
        <v>Dark</v>
      </c>
      <c r="P772" t="str">
        <f>_xlfn.XLOOKUP(Orders[[#This Row],[Customer ID]],customers!$A$2:$A$1001,customers!$I$2:$I$1001,,0)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8">
        <f>INDEX(products!$A$1:$G$49,MATCH(orders!$D773,products!$A$1:$A$49,0),MATCH(orders!L$1,products!$A$1:$G$1,0))</f>
        <v>7.169999999999999</v>
      </c>
      <c r="M773" s="8">
        <f t="shared" si="12"/>
        <v>21.509999999999998</v>
      </c>
      <c r="N773" t="str" cm="1">
        <f t="array" ref="N773">_xlfn.SWITCH(I773,
"Rob","Robusta",
"Exc","Excelsa",
"Ara","Arabica",
"Lib","Librica")</f>
        <v>Robusta</v>
      </c>
      <c r="O773" t="str" cm="1">
        <f t="array" ref="O773">_xlfn.SWITCH(J773,
"L","Light",
"M","Medium",
"D","Dark")</f>
        <v>Light</v>
      </c>
      <c r="P773" t="str">
        <f>_xlfn.XLOOKUP(Orders[[#This Row],[Customer ID]],customers!$A$2:$A$1001,customers!$I$2:$I$1001,,0)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8">
        <f>INDEX(products!$A$1:$G$49,MATCH(orders!$D774,products!$A$1:$A$49,0),MATCH(orders!L$1,products!$A$1:$G$1,0))</f>
        <v>13.75</v>
      </c>
      <c r="M774" s="8">
        <f t="shared" si="12"/>
        <v>82.5</v>
      </c>
      <c r="N774" t="str" cm="1">
        <f t="array" ref="N774">_xlfn.SWITCH(I774,
"Rob","Robusta",
"Exc","Excelsa",
"Ara","Arabica",
"Lib","Librica")</f>
        <v>Excelsa</v>
      </c>
      <c r="O774" t="str" cm="1">
        <f t="array" ref="O774">_xlfn.SWITCH(J774,
"L","Light",
"M","Medium",
"D","Dark")</f>
        <v>Medium</v>
      </c>
      <c r="P774" t="str">
        <f>_xlfn.XLOOKUP(Orders[[#This Row],[Customer ID]],customers!$A$2:$A$1001,customers!$I$2:$I$1001,,0)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8">
        <f>INDEX(products!$A$1:$G$49,MATCH(orders!$D775,products!$A$1:$A$49,0),MATCH(orders!L$1,products!$A$1:$G$1,0))</f>
        <v>4.3650000000000002</v>
      </c>
      <c r="M775" s="8">
        <f t="shared" si="12"/>
        <v>8.73</v>
      </c>
      <c r="N775" t="str" cm="1">
        <f t="array" ref="N775">_xlfn.SWITCH(I775,
"Rob","Robusta",
"Exc","Excelsa",
"Ara","Arabica",
"Lib","Librica")</f>
        <v>Librica</v>
      </c>
      <c r="O775" t="str" cm="1">
        <f t="array" ref="O775">_xlfn.SWITCH(J775,
"L","Light",
"M","Medium",
"D","Dark")</f>
        <v>Medium</v>
      </c>
      <c r="P775" t="str">
        <f>_xlfn.XLOOKUP(Orders[[#This Row],[Customer ID]],customers!$A$2:$A$1001,customers!$I$2:$I$1001,,0)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8">
        <f>INDEX(products!$A$1:$G$49,MATCH(orders!$D776,products!$A$1:$A$49,0),MATCH(orders!L$1,products!$A$1:$G$1,0))</f>
        <v>9.9499999999999993</v>
      </c>
      <c r="M776" s="8">
        <f t="shared" si="12"/>
        <v>19.899999999999999</v>
      </c>
      <c r="N776" t="str" cm="1">
        <f t="array" ref="N776">_xlfn.SWITCH(I776,
"Rob","Robusta",
"Exc","Excelsa",
"Ara","Arabica",
"Lib","Librica")</f>
        <v>Robusta</v>
      </c>
      <c r="O776" t="str" cm="1">
        <f t="array" ref="O776">_xlfn.SWITCH(J776,
"L","Light",
"M","Medium",
"D","Dark")</f>
        <v>Medium</v>
      </c>
      <c r="P776" t="str">
        <f>_xlfn.XLOOKUP(Orders[[#This Row],[Customer ID]],customers!$A$2:$A$1001,customers!$I$2:$I$1001,,0)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8">
        <f>INDEX(products!$A$1:$G$49,MATCH(orders!$D777,products!$A$1:$A$49,0),MATCH(orders!L$1,products!$A$1:$G$1,0))</f>
        <v>8.91</v>
      </c>
      <c r="M777" s="8">
        <f t="shared" si="12"/>
        <v>17.82</v>
      </c>
      <c r="N777" t="str" cm="1">
        <f t="array" ref="N777">_xlfn.SWITCH(I777,
"Rob","Robusta",
"Exc","Excelsa",
"Ara","Arabica",
"Lib","Librica")</f>
        <v>Excelsa</v>
      </c>
      <c r="O777" t="str" cm="1">
        <f t="array" ref="O777">_xlfn.SWITCH(J777,
"L","Light",
"M","Medium",
"D","Dark")</f>
        <v>Light</v>
      </c>
      <c r="P777" t="str">
        <f>_xlfn.XLOOKUP(Orders[[#This Row],[Customer ID]],customers!$A$2:$A$1001,customers!$I$2:$I$1001,,0)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8">
        <f>INDEX(products!$A$1:$G$49,MATCH(orders!$D778,products!$A$1:$A$49,0),MATCH(orders!L$1,products!$A$1:$G$1,0))</f>
        <v>6.75</v>
      </c>
      <c r="M778" s="8">
        <f t="shared" si="12"/>
        <v>20.25</v>
      </c>
      <c r="N778" t="str" cm="1">
        <f t="array" ref="N778">_xlfn.SWITCH(I778,
"Rob","Robusta",
"Exc","Excelsa",
"Ara","Arabica",
"Lib","Librica")</f>
        <v>Arabica</v>
      </c>
      <c r="O778" t="str" cm="1">
        <f t="array" ref="O778">_xlfn.SWITCH(J778,
"L","Light",
"M","Medium",
"D","Dark")</f>
        <v>Medium</v>
      </c>
      <c r="P778" t="str">
        <f>_xlfn.XLOOKUP(Orders[[#This Row],[Customer ID]],customers!$A$2:$A$1001,customers!$I$2:$I$1001,,0)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8">
        <f>INDEX(products!$A$1:$G$49,MATCH(orders!$D779,products!$A$1:$A$49,0),MATCH(orders!L$1,products!$A$1:$G$1,0))</f>
        <v>29.784999999999997</v>
      </c>
      <c r="M779" s="8">
        <f t="shared" si="12"/>
        <v>59.569999999999993</v>
      </c>
      <c r="N779" t="str" cm="1">
        <f t="array" ref="N779">_xlfn.SWITCH(I779,
"Rob","Robusta",
"Exc","Excelsa",
"Ara","Arabica",
"Lib","Librica")</f>
        <v>Arabica</v>
      </c>
      <c r="O779" t="str" cm="1">
        <f t="array" ref="O779">_xlfn.SWITCH(J779,
"L","Light",
"M","Medium",
"D","Dark")</f>
        <v>Light</v>
      </c>
      <c r="P779" t="str">
        <f>_xlfn.XLOOKUP(Orders[[#This Row],[Customer ID]],customers!$A$2:$A$1001,customers!$I$2:$I$1001,,0)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8">
        <f>INDEX(products!$A$1:$G$49,MATCH(orders!$D780,products!$A$1:$A$49,0),MATCH(orders!L$1,products!$A$1:$G$1,0))</f>
        <v>9.51</v>
      </c>
      <c r="M780" s="8">
        <f t="shared" si="12"/>
        <v>19.02</v>
      </c>
      <c r="N780" t="str" cm="1">
        <f t="array" ref="N780">_xlfn.SWITCH(I780,
"Rob","Robusta",
"Exc","Excelsa",
"Ara","Arabica",
"Lib","Librica")</f>
        <v>Librica</v>
      </c>
      <c r="O780" t="str" cm="1">
        <f t="array" ref="O780">_xlfn.SWITCH(J780,
"L","Light",
"M","Medium",
"D","Dark")</f>
        <v>Light</v>
      </c>
      <c r="P780" t="str">
        <f>_xlfn.XLOOKUP(Orders[[#This Row],[Customer ID]],customers!$A$2:$A$1001,customers!$I$2:$I$1001,,0)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8">
        <f>INDEX(products!$A$1:$G$49,MATCH(orders!$D781,products!$A$1:$A$49,0),MATCH(orders!L$1,products!$A$1:$G$1,0))</f>
        <v>12.95</v>
      </c>
      <c r="M781" s="8">
        <f t="shared" si="12"/>
        <v>77.699999999999989</v>
      </c>
      <c r="N781" t="str" cm="1">
        <f t="array" ref="N781">_xlfn.SWITCH(I781,
"Rob","Robusta",
"Exc","Excelsa",
"Ara","Arabica",
"Lib","Librica")</f>
        <v>Librica</v>
      </c>
      <c r="O781" t="str" cm="1">
        <f t="array" ref="O781">_xlfn.SWITCH(J781,
"L","Light",
"M","Medium",
"D","Dark")</f>
        <v>Dark</v>
      </c>
      <c r="P781" t="str">
        <f>_xlfn.XLOOKUP(Orders[[#This Row],[Customer ID]],customers!$A$2:$A$1001,customers!$I$2:$I$1001,,0)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8">
        <f>INDEX(products!$A$1:$G$49,MATCH(orders!$D782,products!$A$1:$A$49,0),MATCH(orders!L$1,products!$A$1:$G$1,0))</f>
        <v>13.75</v>
      </c>
      <c r="M782" s="8">
        <f t="shared" si="12"/>
        <v>41.25</v>
      </c>
      <c r="N782" t="str" cm="1">
        <f t="array" ref="N782">_xlfn.SWITCH(I782,
"Rob","Robusta",
"Exc","Excelsa",
"Ara","Arabica",
"Lib","Librica")</f>
        <v>Excelsa</v>
      </c>
      <c r="O782" t="str" cm="1">
        <f t="array" ref="O782">_xlfn.SWITCH(J782,
"L","Light",
"M","Medium",
"D","Dark")</f>
        <v>Medium</v>
      </c>
      <c r="P782" t="str">
        <f>_xlfn.XLOOKUP(Orders[[#This Row],[Customer ID]],customers!$A$2:$A$1001,customers!$I$2:$I$1001,,0)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8">
        <f>INDEX(products!$A$1:$G$49,MATCH(orders!$D783,products!$A$1:$A$49,0),MATCH(orders!L$1,products!$A$1:$G$1,0))</f>
        <v>36.454999999999998</v>
      </c>
      <c r="M783" s="8">
        <f t="shared" si="12"/>
        <v>145.82</v>
      </c>
      <c r="N783" t="str" cm="1">
        <f t="array" ref="N783">_xlfn.SWITCH(I783,
"Rob","Robusta",
"Exc","Excelsa",
"Ara","Arabica",
"Lib","Librica")</f>
        <v>Librica</v>
      </c>
      <c r="O783" t="str" cm="1">
        <f t="array" ref="O783">_xlfn.SWITCH(J783,
"L","Light",
"M","Medium",
"D","Dark")</f>
        <v>Light</v>
      </c>
      <c r="P783" t="str">
        <f>_xlfn.XLOOKUP(Orders[[#This Row],[Customer ID]],customers!$A$2:$A$1001,customers!$I$2:$I$1001,,0)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8">
        <f>INDEX(products!$A$1:$G$49,MATCH(orders!$D784,products!$A$1:$A$49,0),MATCH(orders!L$1,products!$A$1:$G$1,0))</f>
        <v>4.4550000000000001</v>
      </c>
      <c r="M784" s="8">
        <f t="shared" si="12"/>
        <v>26.73</v>
      </c>
      <c r="N784" t="str" cm="1">
        <f t="array" ref="N784">_xlfn.SWITCH(I784,
"Rob","Robusta",
"Exc","Excelsa",
"Ara","Arabica",
"Lib","Librica")</f>
        <v>Excelsa</v>
      </c>
      <c r="O784" t="str" cm="1">
        <f t="array" ref="O784">_xlfn.SWITCH(J784,
"L","Light",
"M","Medium",
"D","Dark")</f>
        <v>Light</v>
      </c>
      <c r="P784" t="str">
        <f>_xlfn.XLOOKUP(Orders[[#This Row],[Customer ID]],customers!$A$2:$A$1001,customers!$I$2:$I$1001,,0)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8">
        <f>INDEX(products!$A$1:$G$49,MATCH(orders!$D785,products!$A$1:$A$49,0),MATCH(orders!L$1,products!$A$1:$G$1,0))</f>
        <v>8.73</v>
      </c>
      <c r="M785" s="8">
        <f t="shared" si="12"/>
        <v>43.650000000000006</v>
      </c>
      <c r="N785" t="str" cm="1">
        <f t="array" ref="N785">_xlfn.SWITCH(I785,
"Rob","Robusta",
"Exc","Excelsa",
"Ara","Arabica",
"Lib","Librica")</f>
        <v>Librica</v>
      </c>
      <c r="O785" t="str" cm="1">
        <f t="array" ref="O785">_xlfn.SWITCH(J785,
"L","Light",
"M","Medium",
"D","Dark")</f>
        <v>Medium</v>
      </c>
      <c r="P785" t="str">
        <f>_xlfn.XLOOKUP(Orders[[#This Row],[Customer ID]],customers!$A$2:$A$1001,customers!$I$2:$I$1001,,0)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8">
        <f>INDEX(products!$A$1:$G$49,MATCH(orders!$D786,products!$A$1:$A$49,0),MATCH(orders!L$1,products!$A$1:$G$1,0))</f>
        <v>15.85</v>
      </c>
      <c r="M786" s="8">
        <f t="shared" si="12"/>
        <v>31.7</v>
      </c>
      <c r="N786" t="str" cm="1">
        <f t="array" ref="N786">_xlfn.SWITCH(I786,
"Rob","Robusta",
"Exc","Excelsa",
"Ara","Arabica",
"Lib","Librica")</f>
        <v>Librica</v>
      </c>
      <c r="O786" t="str" cm="1">
        <f t="array" ref="O786">_xlfn.SWITCH(J786,
"L","Light",
"M","Medium",
"D","Dark")</f>
        <v>Light</v>
      </c>
      <c r="P786" t="str">
        <f>_xlfn.XLOOKUP(Orders[[#This Row],[Customer ID]],customers!$A$2:$A$1001,customers!$I$2:$I$1001,,0)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8">
        <f>INDEX(products!$A$1:$G$49,MATCH(orders!$D787,products!$A$1:$A$49,0),MATCH(orders!L$1,products!$A$1:$G$1,0))</f>
        <v>22.884999999999998</v>
      </c>
      <c r="M787" s="8">
        <f t="shared" si="12"/>
        <v>22.884999999999998</v>
      </c>
      <c r="N787" t="str" cm="1">
        <f t="array" ref="N787">_xlfn.SWITCH(I787,
"Rob","Robusta",
"Exc","Excelsa",
"Ara","Arabica",
"Lib","Librica")</f>
        <v>Arabica</v>
      </c>
      <c r="O787" t="str" cm="1">
        <f t="array" ref="O787">_xlfn.SWITCH(J787,
"L","Light",
"M","Medium",
"D","Dark")</f>
        <v>Dark</v>
      </c>
      <c r="P787" t="str">
        <f>_xlfn.XLOOKUP(Orders[[#This Row],[Customer ID]],customers!$A$2:$A$1001,customers!$I$2:$I$1001,,0)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8">
        <f>INDEX(products!$A$1:$G$49,MATCH(orders!$D788,products!$A$1:$A$49,0),MATCH(orders!L$1,products!$A$1:$G$1,0))</f>
        <v>27.945</v>
      </c>
      <c r="M788" s="8">
        <f t="shared" si="12"/>
        <v>27.945</v>
      </c>
      <c r="N788" t="str" cm="1">
        <f t="array" ref="N788">_xlfn.SWITCH(I788,
"Rob","Robusta",
"Exc","Excelsa",
"Ara","Arabica",
"Lib","Librica")</f>
        <v>Excelsa</v>
      </c>
      <c r="O788" t="str" cm="1">
        <f t="array" ref="O788">_xlfn.SWITCH(J788,
"L","Light",
"M","Medium",
"D","Dark")</f>
        <v>Dark</v>
      </c>
      <c r="P788" t="str">
        <f>_xlfn.XLOOKUP(Orders[[#This Row],[Customer ID]],customers!$A$2:$A$1001,customers!$I$2:$I$1001,,0)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8">
        <f>INDEX(products!$A$1:$G$49,MATCH(orders!$D789,products!$A$1:$A$49,0),MATCH(orders!L$1,products!$A$1:$G$1,0))</f>
        <v>13.75</v>
      </c>
      <c r="M789" s="8">
        <f t="shared" si="12"/>
        <v>82.5</v>
      </c>
      <c r="N789" t="str" cm="1">
        <f t="array" ref="N789">_xlfn.SWITCH(I789,
"Rob","Robusta",
"Exc","Excelsa",
"Ara","Arabica",
"Lib","Librica")</f>
        <v>Excelsa</v>
      </c>
      <c r="O789" t="str" cm="1">
        <f t="array" ref="O789">_xlfn.SWITCH(J789,
"L","Light",
"M","Medium",
"D","Dark")</f>
        <v>Medium</v>
      </c>
      <c r="P789" t="str">
        <f>_xlfn.XLOOKUP(Orders[[#This Row],[Customer ID]],customers!$A$2:$A$1001,customers!$I$2:$I$1001,,0)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8">
        <f>INDEX(products!$A$1:$G$49,MATCH(orders!$D790,products!$A$1:$A$49,0),MATCH(orders!L$1,products!$A$1:$G$1,0))</f>
        <v>22.884999999999998</v>
      </c>
      <c r="M790" s="8">
        <f t="shared" si="12"/>
        <v>45.769999999999996</v>
      </c>
      <c r="N790" t="str" cm="1">
        <f t="array" ref="N790">_xlfn.SWITCH(I790,
"Rob","Robusta",
"Exc","Excelsa",
"Ara","Arabica",
"Lib","Librica")</f>
        <v>Robusta</v>
      </c>
      <c r="O790" t="str" cm="1">
        <f t="array" ref="O790">_xlfn.SWITCH(J790,
"L","Light",
"M","Medium",
"D","Dark")</f>
        <v>Medium</v>
      </c>
      <c r="P790" t="str">
        <f>_xlfn.XLOOKUP(Orders[[#This Row],[Customer ID]],customers!$A$2:$A$1001,customers!$I$2:$I$1001,,0)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8">
        <f>INDEX(products!$A$1:$G$49,MATCH(orders!$D791,products!$A$1:$A$49,0),MATCH(orders!L$1,products!$A$1:$G$1,0))</f>
        <v>12.95</v>
      </c>
      <c r="M791" s="8">
        <f t="shared" si="12"/>
        <v>77.699999999999989</v>
      </c>
      <c r="N791" t="str" cm="1">
        <f t="array" ref="N791">_xlfn.SWITCH(I791,
"Rob","Robusta",
"Exc","Excelsa",
"Ara","Arabica",
"Lib","Librica")</f>
        <v>Arabica</v>
      </c>
      <c r="O791" t="str" cm="1">
        <f t="array" ref="O791">_xlfn.SWITCH(J791,
"L","Light",
"M","Medium",
"D","Dark")</f>
        <v>Light</v>
      </c>
      <c r="P791" t="str">
        <f>_xlfn.XLOOKUP(Orders[[#This Row],[Customer ID]],customers!$A$2:$A$1001,customers!$I$2:$I$1001,,0)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8">
        <f>INDEX(products!$A$1:$G$49,MATCH(orders!$D792,products!$A$1:$A$49,0),MATCH(orders!L$1,products!$A$1:$G$1,0))</f>
        <v>7.77</v>
      </c>
      <c r="M792" s="8">
        <f t="shared" si="12"/>
        <v>23.31</v>
      </c>
      <c r="N792" t="str" cm="1">
        <f t="array" ref="N792">_xlfn.SWITCH(I792,
"Rob","Robusta",
"Exc","Excelsa",
"Ara","Arabica",
"Lib","Librica")</f>
        <v>Arabica</v>
      </c>
      <c r="O792" t="str" cm="1">
        <f t="array" ref="O792">_xlfn.SWITCH(J792,
"L","Light",
"M","Medium",
"D","Dark")</f>
        <v>Light</v>
      </c>
      <c r="P792" t="str">
        <f>_xlfn.XLOOKUP(Orders[[#This Row],[Customer ID]],customers!$A$2:$A$1001,customers!$I$2:$I$1001,,0)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8">
        <f>INDEX(products!$A$1:$G$49,MATCH(orders!$D793,products!$A$1:$A$49,0),MATCH(orders!L$1,products!$A$1:$G$1,0))</f>
        <v>4.7549999999999999</v>
      </c>
      <c r="M793" s="8">
        <f t="shared" si="12"/>
        <v>23.774999999999999</v>
      </c>
      <c r="N793" t="str" cm="1">
        <f t="array" ref="N793">_xlfn.SWITCH(I793,
"Rob","Robusta",
"Exc","Excelsa",
"Ara","Arabica",
"Lib","Librica")</f>
        <v>Librica</v>
      </c>
      <c r="O793" t="str" cm="1">
        <f t="array" ref="O793">_xlfn.SWITCH(J793,
"L","Light",
"M","Medium",
"D","Dark")</f>
        <v>Light</v>
      </c>
      <c r="P793" t="str">
        <f>_xlfn.XLOOKUP(Orders[[#This Row],[Customer ID]],customers!$A$2:$A$1001,customers!$I$2:$I$1001,,0)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8">
        <f>INDEX(products!$A$1:$G$49,MATCH(orders!$D794,products!$A$1:$A$49,0),MATCH(orders!L$1,products!$A$1:$G$1,0))</f>
        <v>8.73</v>
      </c>
      <c r="M794" s="8">
        <f t="shared" si="12"/>
        <v>52.38</v>
      </c>
      <c r="N794" t="str" cm="1">
        <f t="array" ref="N794">_xlfn.SWITCH(I794,
"Rob","Robusta",
"Exc","Excelsa",
"Ara","Arabica",
"Lib","Librica")</f>
        <v>Librica</v>
      </c>
      <c r="O794" t="str" cm="1">
        <f t="array" ref="O794">_xlfn.SWITCH(J794,
"L","Light",
"M","Medium",
"D","Dark")</f>
        <v>Medium</v>
      </c>
      <c r="P794" t="str">
        <f>_xlfn.XLOOKUP(Orders[[#This Row],[Customer ID]],customers!$A$2:$A$1001,customers!$I$2:$I$1001,,0)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8">
        <f>INDEX(products!$A$1:$G$49,MATCH(orders!$D795,products!$A$1:$A$49,0),MATCH(orders!L$1,products!$A$1:$G$1,0))</f>
        <v>3.5849999999999995</v>
      </c>
      <c r="M795" s="8">
        <f t="shared" si="12"/>
        <v>17.924999999999997</v>
      </c>
      <c r="N795" t="str" cm="1">
        <f t="array" ref="N795">_xlfn.SWITCH(I795,
"Rob","Robusta",
"Exc","Excelsa",
"Ara","Arabica",
"Lib","Librica")</f>
        <v>Robusta</v>
      </c>
      <c r="O795" t="str" cm="1">
        <f t="array" ref="O795">_xlfn.SWITCH(J795,
"L","Light",
"M","Medium",
"D","Dark")</f>
        <v>Light</v>
      </c>
      <c r="P795" t="str">
        <f>_xlfn.XLOOKUP(Orders[[#This Row],[Customer ID]],customers!$A$2:$A$1001,customers!$I$2:$I$1001,,0)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8">
        <f>INDEX(products!$A$1:$G$49,MATCH(orders!$D796,products!$A$1:$A$49,0),MATCH(orders!L$1,products!$A$1:$G$1,0))</f>
        <v>29.784999999999997</v>
      </c>
      <c r="M796" s="8">
        <f t="shared" si="12"/>
        <v>148.92499999999998</v>
      </c>
      <c r="N796" t="str" cm="1">
        <f t="array" ref="N796">_xlfn.SWITCH(I796,
"Rob","Robusta",
"Exc","Excelsa",
"Ara","Arabica",
"Lib","Librica")</f>
        <v>Arabica</v>
      </c>
      <c r="O796" t="str" cm="1">
        <f t="array" ref="O796">_xlfn.SWITCH(J796,
"L","Light",
"M","Medium",
"D","Dark")</f>
        <v>Light</v>
      </c>
      <c r="P796" t="str">
        <f>_xlfn.XLOOKUP(Orders[[#This Row],[Customer ID]],customers!$A$2:$A$1001,customers!$I$2:$I$1001,,0)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8">
        <f>INDEX(products!$A$1:$G$49,MATCH(orders!$D797,products!$A$1:$A$49,0),MATCH(orders!L$1,products!$A$1:$G$1,0))</f>
        <v>7.169999999999999</v>
      </c>
      <c r="M797" s="8">
        <f t="shared" si="12"/>
        <v>28.679999999999996</v>
      </c>
      <c r="N797" t="str" cm="1">
        <f t="array" ref="N797">_xlfn.SWITCH(I797,
"Rob","Robusta",
"Exc","Excelsa",
"Ara","Arabica",
"Lib","Librica")</f>
        <v>Robusta</v>
      </c>
      <c r="O797" t="str" cm="1">
        <f t="array" ref="O797">_xlfn.SWITCH(J797,
"L","Light",
"M","Medium",
"D","Dark")</f>
        <v>Light</v>
      </c>
      <c r="P797" t="str">
        <f>_xlfn.XLOOKUP(Orders[[#This Row],[Customer ID]],customers!$A$2:$A$1001,customers!$I$2:$I$1001,,0)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8">
        <f>INDEX(products!$A$1:$G$49,MATCH(orders!$D798,products!$A$1:$A$49,0),MATCH(orders!L$1,products!$A$1:$G$1,0))</f>
        <v>9.51</v>
      </c>
      <c r="M798" s="8">
        <f t="shared" si="12"/>
        <v>9.51</v>
      </c>
      <c r="N798" t="str" cm="1">
        <f t="array" ref="N798">_xlfn.SWITCH(I798,
"Rob","Robusta",
"Exc","Excelsa",
"Ara","Arabica",
"Lib","Librica")</f>
        <v>Librica</v>
      </c>
      <c r="O798" t="str" cm="1">
        <f t="array" ref="O798">_xlfn.SWITCH(J798,
"L","Light",
"M","Medium",
"D","Dark")</f>
        <v>Light</v>
      </c>
      <c r="P798" t="str">
        <f>_xlfn.XLOOKUP(Orders[[#This Row],[Customer ID]],customers!$A$2:$A$1001,customers!$I$2:$I$1001,,0)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8">
        <f>INDEX(products!$A$1:$G$49,MATCH(orders!$D799,products!$A$1:$A$49,0),MATCH(orders!L$1,products!$A$1:$G$1,0))</f>
        <v>7.77</v>
      </c>
      <c r="M799" s="8">
        <f t="shared" si="12"/>
        <v>31.08</v>
      </c>
      <c r="N799" t="str" cm="1">
        <f t="array" ref="N799">_xlfn.SWITCH(I799,
"Rob","Robusta",
"Exc","Excelsa",
"Ara","Arabica",
"Lib","Librica")</f>
        <v>Arabica</v>
      </c>
      <c r="O799" t="str" cm="1">
        <f t="array" ref="O799">_xlfn.SWITCH(J799,
"L","Light",
"M","Medium",
"D","Dark")</f>
        <v>Light</v>
      </c>
      <c r="P799" t="str">
        <f>_xlfn.XLOOKUP(Orders[[#This Row],[Customer ID]],customers!$A$2:$A$1001,customers!$I$2:$I$1001,,0)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8">
        <f>INDEX(products!$A$1:$G$49,MATCH(orders!$D800,products!$A$1:$A$49,0),MATCH(orders!L$1,products!$A$1:$G$1,0))</f>
        <v>2.6849999999999996</v>
      </c>
      <c r="M800" s="8">
        <f t="shared" si="12"/>
        <v>8.0549999999999997</v>
      </c>
      <c r="N800" t="str" cm="1">
        <f t="array" ref="N800">_xlfn.SWITCH(I800,
"Rob","Robusta",
"Exc","Excelsa",
"Ara","Arabica",
"Lib","Librica")</f>
        <v>Robusta</v>
      </c>
      <c r="O800" t="str" cm="1">
        <f t="array" ref="O800">_xlfn.SWITCH(J800,
"L","Light",
"M","Medium",
"D","Dark")</f>
        <v>Dark</v>
      </c>
      <c r="P800" t="str">
        <f>_xlfn.XLOOKUP(Orders[[#This Row],[Customer ID]],customers!$A$2:$A$1001,customers!$I$2:$I$1001,,0)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8">
        <f>INDEX(products!$A$1:$G$49,MATCH(orders!$D801,products!$A$1:$A$49,0),MATCH(orders!L$1,products!$A$1:$G$1,0))</f>
        <v>12.15</v>
      </c>
      <c r="M801" s="8">
        <f t="shared" si="12"/>
        <v>36.450000000000003</v>
      </c>
      <c r="N801" t="str" cm="1">
        <f t="array" ref="N801">_xlfn.SWITCH(I801,
"Rob","Robusta",
"Exc","Excelsa",
"Ara","Arabica",
"Lib","Librica")</f>
        <v>Excelsa</v>
      </c>
      <c r="O801" t="str" cm="1">
        <f t="array" ref="O801">_xlfn.SWITCH(J801,
"L","Light",
"M","Medium",
"D","Dark")</f>
        <v>Dark</v>
      </c>
      <c r="P801" t="str">
        <f>_xlfn.XLOOKUP(Orders[[#This Row],[Customer ID]],customers!$A$2:$A$1001,customers!$I$2:$I$1001,,0)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8">
        <f>INDEX(products!$A$1:$G$49,MATCH(orders!$D802,products!$A$1:$A$49,0),MATCH(orders!L$1,products!$A$1:$G$1,0))</f>
        <v>2.6849999999999996</v>
      </c>
      <c r="M802" s="8">
        <f t="shared" si="12"/>
        <v>16.11</v>
      </c>
      <c r="N802" t="str" cm="1">
        <f t="array" ref="N802">_xlfn.SWITCH(I802,
"Rob","Robusta",
"Exc","Excelsa",
"Ara","Arabica",
"Lib","Librica")</f>
        <v>Robusta</v>
      </c>
      <c r="O802" t="str" cm="1">
        <f t="array" ref="O802">_xlfn.SWITCH(J802,
"L","Light",
"M","Medium",
"D","Dark")</f>
        <v>Dark</v>
      </c>
      <c r="P802" t="str">
        <f>_xlfn.XLOOKUP(Orders[[#This Row],[Customer ID]],customers!$A$2:$A$1001,customers!$I$2:$I$1001,,0)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8">
        <f>INDEX(products!$A$1:$G$49,MATCH(orders!$D803,products!$A$1:$A$49,0),MATCH(orders!L$1,products!$A$1:$G$1,0))</f>
        <v>20.584999999999997</v>
      </c>
      <c r="M803" s="8">
        <f t="shared" si="12"/>
        <v>41.169999999999995</v>
      </c>
      <c r="N803" t="str" cm="1">
        <f t="array" ref="N803">_xlfn.SWITCH(I803,
"Rob","Robusta",
"Exc","Excelsa",
"Ara","Arabica",
"Lib","Librica")</f>
        <v>Robusta</v>
      </c>
      <c r="O803" t="str" cm="1">
        <f t="array" ref="O803">_xlfn.SWITCH(J803,
"L","Light",
"M","Medium",
"D","Dark")</f>
        <v>Dark</v>
      </c>
      <c r="P803" t="str">
        <f>_xlfn.XLOOKUP(Orders[[#This Row],[Customer ID]],customers!$A$2:$A$1001,customers!$I$2:$I$1001,,0)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8">
        <f>INDEX(products!$A$1:$G$49,MATCH(orders!$D804,products!$A$1:$A$49,0),MATCH(orders!L$1,products!$A$1:$G$1,0))</f>
        <v>2.6849999999999996</v>
      </c>
      <c r="M804" s="8">
        <f t="shared" si="12"/>
        <v>10.739999999999998</v>
      </c>
      <c r="N804" t="str" cm="1">
        <f t="array" ref="N804">_xlfn.SWITCH(I804,
"Rob","Robusta",
"Exc","Excelsa",
"Ara","Arabica",
"Lib","Librica")</f>
        <v>Robusta</v>
      </c>
      <c r="O804" t="str" cm="1">
        <f t="array" ref="O804">_xlfn.SWITCH(J804,
"L","Light",
"M","Medium",
"D","Dark")</f>
        <v>Dark</v>
      </c>
      <c r="P804" t="str">
        <f>_xlfn.XLOOKUP(Orders[[#This Row],[Customer ID]],customers!$A$2:$A$1001,customers!$I$2:$I$1001,,0)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8">
        <f>INDEX(products!$A$1:$G$49,MATCH(orders!$D805,products!$A$1:$A$49,0),MATCH(orders!L$1,products!$A$1:$G$1,0))</f>
        <v>31.624999999999996</v>
      </c>
      <c r="M805" s="8">
        <f t="shared" si="12"/>
        <v>126.49999999999999</v>
      </c>
      <c r="N805" t="str" cm="1">
        <f t="array" ref="N805">_xlfn.SWITCH(I805,
"Rob","Robusta",
"Exc","Excelsa",
"Ara","Arabica",
"Lib","Librica")</f>
        <v>Excelsa</v>
      </c>
      <c r="O805" t="str" cm="1">
        <f t="array" ref="O805">_xlfn.SWITCH(J805,
"L","Light",
"M","Medium",
"D","Dark")</f>
        <v>Medium</v>
      </c>
      <c r="P805" t="str">
        <f>_xlfn.XLOOKUP(Orders[[#This Row],[Customer ID]],customers!$A$2:$A$1001,customers!$I$2:$I$1001,,0)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8">
        <f>INDEX(products!$A$1:$G$49,MATCH(orders!$D806,products!$A$1:$A$49,0),MATCH(orders!L$1,products!$A$1:$G$1,0))</f>
        <v>11.95</v>
      </c>
      <c r="M806" s="8">
        <f t="shared" si="12"/>
        <v>23.9</v>
      </c>
      <c r="N806" t="str" cm="1">
        <f t="array" ref="N806">_xlfn.SWITCH(I806,
"Rob","Robusta",
"Exc","Excelsa",
"Ara","Arabica",
"Lib","Librica")</f>
        <v>Robusta</v>
      </c>
      <c r="O806" t="str" cm="1">
        <f t="array" ref="O806">_xlfn.SWITCH(J806,
"L","Light",
"M","Medium",
"D","Dark")</f>
        <v>Light</v>
      </c>
      <c r="P806" t="str">
        <f>_xlfn.XLOOKUP(Orders[[#This Row],[Customer ID]],customers!$A$2:$A$1001,customers!$I$2:$I$1001,,0)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8">
        <f>INDEX(products!$A$1:$G$49,MATCH(orders!$D807,products!$A$1:$A$49,0),MATCH(orders!L$1,products!$A$1:$G$1,0))</f>
        <v>5.97</v>
      </c>
      <c r="M807" s="8">
        <f t="shared" si="12"/>
        <v>5.97</v>
      </c>
      <c r="N807" t="str" cm="1">
        <f t="array" ref="N807">_xlfn.SWITCH(I807,
"Rob","Robusta",
"Exc","Excelsa",
"Ara","Arabica",
"Lib","Librica")</f>
        <v>Robusta</v>
      </c>
      <c r="O807" t="str" cm="1">
        <f t="array" ref="O807">_xlfn.SWITCH(J807,
"L","Light",
"M","Medium",
"D","Dark")</f>
        <v>Medium</v>
      </c>
      <c r="P807" t="str">
        <f>_xlfn.XLOOKUP(Orders[[#This Row],[Customer ID]],customers!$A$2:$A$1001,customers!$I$2:$I$1001,,0)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8">
        <f>INDEX(products!$A$1:$G$49,MATCH(orders!$D808,products!$A$1:$A$49,0),MATCH(orders!L$1,products!$A$1:$G$1,0))</f>
        <v>3.8849999999999998</v>
      </c>
      <c r="M808" s="8">
        <f t="shared" si="12"/>
        <v>7.77</v>
      </c>
      <c r="N808" t="str" cm="1">
        <f t="array" ref="N808">_xlfn.SWITCH(I808,
"Rob","Robusta",
"Exc","Excelsa",
"Ara","Arabica",
"Lib","Librica")</f>
        <v>Librica</v>
      </c>
      <c r="O808" t="str" cm="1">
        <f t="array" ref="O808">_xlfn.SWITCH(J808,
"L","Light",
"M","Medium",
"D","Dark")</f>
        <v>Dark</v>
      </c>
      <c r="P808" t="str">
        <f>_xlfn.XLOOKUP(Orders[[#This Row],[Customer ID]],customers!$A$2:$A$1001,customers!$I$2:$I$1001,,0)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8">
        <f>INDEX(products!$A$1:$G$49,MATCH(orders!$D809,products!$A$1:$A$49,0),MATCH(orders!L$1,products!$A$1:$G$1,0))</f>
        <v>7.77</v>
      </c>
      <c r="M809" s="8">
        <f t="shared" si="12"/>
        <v>23.31</v>
      </c>
      <c r="N809" t="str" cm="1">
        <f t="array" ref="N809">_xlfn.SWITCH(I809,
"Rob","Robusta",
"Exc","Excelsa",
"Ara","Arabica",
"Lib","Librica")</f>
        <v>Librica</v>
      </c>
      <c r="O809" t="str" cm="1">
        <f t="array" ref="O809">_xlfn.SWITCH(J809,
"L","Light",
"M","Medium",
"D","Dark")</f>
        <v>Dark</v>
      </c>
      <c r="P809" t="str">
        <f>_xlfn.XLOOKUP(Orders[[#This Row],[Customer ID]],customers!$A$2:$A$1001,customers!$I$2:$I$1001,,0)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8">
        <f>INDEX(products!$A$1:$G$49,MATCH(orders!$D810,products!$A$1:$A$49,0),MATCH(orders!L$1,products!$A$1:$G$1,0))</f>
        <v>27.484999999999996</v>
      </c>
      <c r="M810" s="8">
        <f t="shared" si="12"/>
        <v>137.42499999999998</v>
      </c>
      <c r="N810" t="str" cm="1">
        <f t="array" ref="N810">_xlfn.SWITCH(I810,
"Rob","Robusta",
"Exc","Excelsa",
"Ara","Arabica",
"Lib","Librica")</f>
        <v>Robusta</v>
      </c>
      <c r="O810" t="str" cm="1">
        <f t="array" ref="O810">_xlfn.SWITCH(J810,
"L","Light",
"M","Medium",
"D","Dark")</f>
        <v>Light</v>
      </c>
      <c r="P810" t="str">
        <f>_xlfn.XLOOKUP(Orders[[#This Row],[Customer ID]],customers!$A$2:$A$1001,customers!$I$2:$I$1001,,0)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8">
        <f>INDEX(products!$A$1:$G$49,MATCH(orders!$D811,products!$A$1:$A$49,0),MATCH(orders!L$1,products!$A$1:$G$1,0))</f>
        <v>2.6849999999999996</v>
      </c>
      <c r="M811" s="8">
        <f t="shared" si="12"/>
        <v>8.0549999999999997</v>
      </c>
      <c r="N811" t="str" cm="1">
        <f t="array" ref="N811">_xlfn.SWITCH(I811,
"Rob","Robusta",
"Exc","Excelsa",
"Ara","Arabica",
"Lib","Librica")</f>
        <v>Robusta</v>
      </c>
      <c r="O811" t="str" cm="1">
        <f t="array" ref="O811">_xlfn.SWITCH(J811,
"L","Light",
"M","Medium",
"D","Dark")</f>
        <v>Dark</v>
      </c>
      <c r="P811" t="str">
        <f>_xlfn.XLOOKUP(Orders[[#This Row],[Customer ID]],customers!$A$2:$A$1001,customers!$I$2:$I$1001,,0)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8">
        <f>INDEX(products!$A$1:$G$49,MATCH(orders!$D812,products!$A$1:$A$49,0),MATCH(orders!L$1,products!$A$1:$G$1,0))</f>
        <v>9.51</v>
      </c>
      <c r="M812" s="8">
        <f t="shared" si="12"/>
        <v>28.53</v>
      </c>
      <c r="N812" t="str" cm="1">
        <f t="array" ref="N812">_xlfn.SWITCH(I812,
"Rob","Robusta",
"Exc","Excelsa",
"Ara","Arabica",
"Lib","Librica")</f>
        <v>Librica</v>
      </c>
      <c r="O812" t="str" cm="1">
        <f t="array" ref="O812">_xlfn.SWITCH(J812,
"L","Light",
"M","Medium",
"D","Dark")</f>
        <v>Light</v>
      </c>
      <c r="P812" t="str">
        <f>_xlfn.XLOOKUP(Orders[[#This Row],[Customer ID]],customers!$A$2:$A$1001,customers!$I$2:$I$1001,,0)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8">
        <f>INDEX(products!$A$1:$G$49,MATCH(orders!$D813,products!$A$1:$A$49,0),MATCH(orders!L$1,products!$A$1:$G$1,0))</f>
        <v>11.25</v>
      </c>
      <c r="M813" s="8">
        <f t="shared" si="12"/>
        <v>67.5</v>
      </c>
      <c r="N813" t="str" cm="1">
        <f t="array" ref="N813">_xlfn.SWITCH(I813,
"Rob","Robusta",
"Exc","Excelsa",
"Ara","Arabica",
"Lib","Librica")</f>
        <v>Arabica</v>
      </c>
      <c r="O813" t="str" cm="1">
        <f t="array" ref="O813">_xlfn.SWITCH(J813,
"L","Light",
"M","Medium",
"D","Dark")</f>
        <v>Medium</v>
      </c>
      <c r="P813" t="str">
        <f>_xlfn.XLOOKUP(Orders[[#This Row],[Customer ID]],customers!$A$2:$A$1001,customers!$I$2:$I$1001,,0)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8">
        <f>INDEX(products!$A$1:$G$49,MATCH(orders!$D814,products!$A$1:$A$49,0),MATCH(orders!L$1,products!$A$1:$G$1,0))</f>
        <v>29.784999999999997</v>
      </c>
      <c r="M814" s="8">
        <f t="shared" si="12"/>
        <v>178.70999999999998</v>
      </c>
      <c r="N814" t="str" cm="1">
        <f t="array" ref="N814">_xlfn.SWITCH(I814,
"Rob","Robusta",
"Exc","Excelsa",
"Ara","Arabica",
"Lib","Librica")</f>
        <v>Librica</v>
      </c>
      <c r="O814" t="str" cm="1">
        <f t="array" ref="O814">_xlfn.SWITCH(J814,
"L","Light",
"M","Medium",
"D","Dark")</f>
        <v>Dark</v>
      </c>
      <c r="P814" t="str">
        <f>_xlfn.XLOOKUP(Orders[[#This Row],[Customer ID]],customers!$A$2:$A$1001,customers!$I$2:$I$1001,,0)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8">
        <f>INDEX(products!$A$1:$G$49,MATCH(orders!$D815,products!$A$1:$A$49,0),MATCH(orders!L$1,products!$A$1:$G$1,0))</f>
        <v>31.624999999999996</v>
      </c>
      <c r="M815" s="8">
        <f t="shared" si="12"/>
        <v>31.624999999999996</v>
      </c>
      <c r="N815" t="str" cm="1">
        <f t="array" ref="N815">_xlfn.SWITCH(I815,
"Rob","Robusta",
"Exc","Excelsa",
"Ara","Arabica",
"Lib","Librica")</f>
        <v>Excelsa</v>
      </c>
      <c r="O815" t="str" cm="1">
        <f t="array" ref="O815">_xlfn.SWITCH(J815,
"L","Light",
"M","Medium",
"D","Dark")</f>
        <v>Medium</v>
      </c>
      <c r="P815" t="str">
        <f>_xlfn.XLOOKUP(Orders[[#This Row],[Customer ID]],customers!$A$2:$A$1001,customers!$I$2:$I$1001,,0)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8">
        <f>INDEX(products!$A$1:$G$49,MATCH(orders!$D816,products!$A$1:$A$49,0),MATCH(orders!L$1,products!$A$1:$G$1,0))</f>
        <v>4.4550000000000001</v>
      </c>
      <c r="M816" s="8">
        <f t="shared" si="12"/>
        <v>8.91</v>
      </c>
      <c r="N816" t="str" cm="1">
        <f t="array" ref="N816">_xlfn.SWITCH(I816,
"Rob","Robusta",
"Exc","Excelsa",
"Ara","Arabica",
"Lib","Librica")</f>
        <v>Excelsa</v>
      </c>
      <c r="O816" t="str" cm="1">
        <f t="array" ref="O816">_xlfn.SWITCH(J816,
"L","Light",
"M","Medium",
"D","Dark")</f>
        <v>Light</v>
      </c>
      <c r="P816" t="str">
        <f>_xlfn.XLOOKUP(Orders[[#This Row],[Customer ID]],customers!$A$2:$A$1001,customers!$I$2:$I$1001,,0)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8">
        <f>INDEX(products!$A$1:$G$49,MATCH(orders!$D817,products!$A$1:$A$49,0),MATCH(orders!L$1,products!$A$1:$G$1,0))</f>
        <v>5.97</v>
      </c>
      <c r="M817" s="8">
        <f t="shared" si="12"/>
        <v>35.82</v>
      </c>
      <c r="N817" t="str" cm="1">
        <f t="array" ref="N817">_xlfn.SWITCH(I817,
"Rob","Robusta",
"Exc","Excelsa",
"Ara","Arabica",
"Lib","Librica")</f>
        <v>Robusta</v>
      </c>
      <c r="O817" t="str" cm="1">
        <f t="array" ref="O817">_xlfn.SWITCH(J817,
"L","Light",
"M","Medium",
"D","Dark")</f>
        <v>Medium</v>
      </c>
      <c r="P817" t="str">
        <f>_xlfn.XLOOKUP(Orders[[#This Row],[Customer ID]],customers!$A$2:$A$1001,customers!$I$2:$I$1001,,0)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8">
        <f>INDEX(products!$A$1:$G$49,MATCH(orders!$D818,products!$A$1:$A$49,0),MATCH(orders!L$1,products!$A$1:$G$1,0))</f>
        <v>9.51</v>
      </c>
      <c r="M818" s="8">
        <f t="shared" si="12"/>
        <v>38.04</v>
      </c>
      <c r="N818" t="str" cm="1">
        <f t="array" ref="N818">_xlfn.SWITCH(I818,
"Rob","Robusta",
"Exc","Excelsa",
"Ara","Arabica",
"Lib","Librica")</f>
        <v>Librica</v>
      </c>
      <c r="O818" t="str" cm="1">
        <f t="array" ref="O818">_xlfn.SWITCH(J818,
"L","Light",
"M","Medium",
"D","Dark")</f>
        <v>Light</v>
      </c>
      <c r="P818" t="str">
        <f>_xlfn.XLOOKUP(Orders[[#This Row],[Customer ID]],customers!$A$2:$A$1001,customers!$I$2:$I$1001,,0)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8">
        <f>INDEX(products!$A$1:$G$49,MATCH(orders!$D819,products!$A$1:$A$49,0),MATCH(orders!L$1,products!$A$1:$G$1,0))</f>
        <v>7.77</v>
      </c>
      <c r="M819" s="8">
        <f t="shared" si="12"/>
        <v>15.54</v>
      </c>
      <c r="N819" t="str" cm="1">
        <f t="array" ref="N819">_xlfn.SWITCH(I819,
"Rob","Robusta",
"Exc","Excelsa",
"Ara","Arabica",
"Lib","Librica")</f>
        <v>Librica</v>
      </c>
      <c r="O819" t="str" cm="1">
        <f t="array" ref="O819">_xlfn.SWITCH(J819,
"L","Light",
"M","Medium",
"D","Dark")</f>
        <v>Dark</v>
      </c>
      <c r="P819" t="str">
        <f>_xlfn.XLOOKUP(Orders[[#This Row],[Customer ID]],customers!$A$2:$A$1001,customers!$I$2:$I$1001,,0)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8">
        <f>INDEX(products!$A$1:$G$49,MATCH(orders!$D820,products!$A$1:$A$49,0),MATCH(orders!L$1,products!$A$1:$G$1,0))</f>
        <v>15.85</v>
      </c>
      <c r="M820" s="8">
        <f t="shared" si="12"/>
        <v>79.25</v>
      </c>
      <c r="N820" t="str" cm="1">
        <f t="array" ref="N820">_xlfn.SWITCH(I820,
"Rob","Robusta",
"Exc","Excelsa",
"Ara","Arabica",
"Lib","Librica")</f>
        <v>Librica</v>
      </c>
      <c r="O820" t="str" cm="1">
        <f t="array" ref="O820">_xlfn.SWITCH(J820,
"L","Light",
"M","Medium",
"D","Dark")</f>
        <v>Light</v>
      </c>
      <c r="P820" t="str">
        <f>_xlfn.XLOOKUP(Orders[[#This Row],[Customer ID]],customers!$A$2:$A$1001,customers!$I$2:$I$1001,,0)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8">
        <f>INDEX(products!$A$1:$G$49,MATCH(orders!$D821,products!$A$1:$A$49,0),MATCH(orders!L$1,products!$A$1:$G$1,0))</f>
        <v>4.7549999999999999</v>
      </c>
      <c r="M821" s="8">
        <f t="shared" si="12"/>
        <v>4.7549999999999999</v>
      </c>
      <c r="N821" t="str" cm="1">
        <f t="array" ref="N821">_xlfn.SWITCH(I821,
"Rob","Robusta",
"Exc","Excelsa",
"Ara","Arabica",
"Lib","Librica")</f>
        <v>Librica</v>
      </c>
      <c r="O821" t="str" cm="1">
        <f t="array" ref="O821">_xlfn.SWITCH(J821,
"L","Light",
"M","Medium",
"D","Dark")</f>
        <v>Light</v>
      </c>
      <c r="P821" t="str">
        <f>_xlfn.XLOOKUP(Orders[[#This Row],[Customer ID]],customers!$A$2:$A$1001,customers!$I$2:$I$1001,,0)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8">
        <f>INDEX(products!$A$1:$G$49,MATCH(orders!$D822,products!$A$1:$A$49,0),MATCH(orders!L$1,products!$A$1:$G$1,0))</f>
        <v>13.75</v>
      </c>
      <c r="M822" s="8">
        <f t="shared" si="12"/>
        <v>55</v>
      </c>
      <c r="N822" t="str" cm="1">
        <f t="array" ref="N822">_xlfn.SWITCH(I822,
"Rob","Robusta",
"Exc","Excelsa",
"Ara","Arabica",
"Lib","Librica")</f>
        <v>Excelsa</v>
      </c>
      <c r="O822" t="str" cm="1">
        <f t="array" ref="O822">_xlfn.SWITCH(J822,
"L","Light",
"M","Medium",
"D","Dark")</f>
        <v>Medium</v>
      </c>
      <c r="P822" t="str">
        <f>_xlfn.XLOOKUP(Orders[[#This Row],[Customer ID]],customers!$A$2:$A$1001,customers!$I$2:$I$1001,,0)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8">
        <f>INDEX(products!$A$1:$G$49,MATCH(orders!$D823,products!$A$1:$A$49,0),MATCH(orders!L$1,products!$A$1:$G$1,0))</f>
        <v>5.3699999999999992</v>
      </c>
      <c r="M823" s="8">
        <f t="shared" si="12"/>
        <v>26.849999999999994</v>
      </c>
      <c r="N823" t="str" cm="1">
        <f t="array" ref="N823">_xlfn.SWITCH(I823,
"Rob","Robusta",
"Exc","Excelsa",
"Ara","Arabica",
"Lib","Librica")</f>
        <v>Robusta</v>
      </c>
      <c r="O823" t="str" cm="1">
        <f t="array" ref="O823">_xlfn.SWITCH(J823,
"L","Light",
"M","Medium",
"D","Dark")</f>
        <v>Dark</v>
      </c>
      <c r="P823" t="str">
        <f>_xlfn.XLOOKUP(Orders[[#This Row],[Customer ID]],customers!$A$2:$A$1001,customers!$I$2:$I$1001,,0)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8">
        <f>INDEX(products!$A$1:$G$49,MATCH(orders!$D824,products!$A$1:$A$49,0),MATCH(orders!L$1,products!$A$1:$G$1,0))</f>
        <v>34.154999999999994</v>
      </c>
      <c r="M824" s="8">
        <f t="shared" si="12"/>
        <v>136.61999999999998</v>
      </c>
      <c r="N824" t="str" cm="1">
        <f t="array" ref="N824">_xlfn.SWITCH(I824,
"Rob","Robusta",
"Exc","Excelsa",
"Ara","Arabica",
"Lib","Librica")</f>
        <v>Excelsa</v>
      </c>
      <c r="O824" t="str" cm="1">
        <f t="array" ref="O824">_xlfn.SWITCH(J824,
"L","Light",
"M","Medium",
"D","Dark")</f>
        <v>Light</v>
      </c>
      <c r="P824" t="str">
        <f>_xlfn.XLOOKUP(Orders[[#This Row],[Customer ID]],customers!$A$2:$A$1001,customers!$I$2:$I$1001,,0)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8">
        <f>INDEX(products!$A$1:$G$49,MATCH(orders!$D825,products!$A$1:$A$49,0),MATCH(orders!L$1,products!$A$1:$G$1,0))</f>
        <v>15.85</v>
      </c>
      <c r="M825" s="8">
        <f t="shared" si="12"/>
        <v>47.55</v>
      </c>
      <c r="N825" t="str" cm="1">
        <f t="array" ref="N825">_xlfn.SWITCH(I825,
"Rob","Robusta",
"Exc","Excelsa",
"Ara","Arabica",
"Lib","Librica")</f>
        <v>Librica</v>
      </c>
      <c r="O825" t="str" cm="1">
        <f t="array" ref="O825">_xlfn.SWITCH(J825,
"L","Light",
"M","Medium",
"D","Dark")</f>
        <v>Light</v>
      </c>
      <c r="P825" t="str">
        <f>_xlfn.XLOOKUP(Orders[[#This Row],[Customer ID]],customers!$A$2:$A$1001,customers!$I$2:$I$1001,,0)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8">
        <f>INDEX(products!$A$1:$G$49,MATCH(orders!$D826,products!$A$1:$A$49,0),MATCH(orders!L$1,products!$A$1:$G$1,0))</f>
        <v>3.375</v>
      </c>
      <c r="M826" s="8">
        <f t="shared" si="12"/>
        <v>16.875</v>
      </c>
      <c r="N826" t="str" cm="1">
        <f t="array" ref="N826">_xlfn.SWITCH(I826,
"Rob","Robusta",
"Exc","Excelsa",
"Ara","Arabica",
"Lib","Librica")</f>
        <v>Arabica</v>
      </c>
      <c r="O826" t="str" cm="1">
        <f t="array" ref="O826">_xlfn.SWITCH(J826,
"L","Light",
"M","Medium",
"D","Dark")</f>
        <v>Medium</v>
      </c>
      <c r="P826" t="str">
        <f>_xlfn.XLOOKUP(Orders[[#This Row],[Customer ID]],customers!$A$2:$A$1001,customers!$I$2:$I$1001,,0)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8">
        <f>INDEX(products!$A$1:$G$49,MATCH(orders!$D827,products!$A$1:$A$49,0),MATCH(orders!L$1,products!$A$1:$G$1,0))</f>
        <v>9.9499999999999993</v>
      </c>
      <c r="M827" s="8">
        <f t="shared" si="12"/>
        <v>29.849999999999998</v>
      </c>
      <c r="N827" t="str" cm="1">
        <f t="array" ref="N827">_xlfn.SWITCH(I827,
"Rob","Robusta",
"Exc","Excelsa",
"Ara","Arabica",
"Lib","Librica")</f>
        <v>Arabica</v>
      </c>
      <c r="O827" t="str" cm="1">
        <f t="array" ref="O827">_xlfn.SWITCH(J827,
"L","Light",
"M","Medium",
"D","Dark")</f>
        <v>Dark</v>
      </c>
      <c r="P827" t="str">
        <f>_xlfn.XLOOKUP(Orders[[#This Row],[Customer ID]],customers!$A$2:$A$1001,customers!$I$2:$I$1001,,0)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8">
        <f>INDEX(products!$A$1:$G$49,MATCH(orders!$D828,products!$A$1:$A$49,0),MATCH(orders!L$1,products!$A$1:$G$1,0))</f>
        <v>8.25</v>
      </c>
      <c r="M828" s="8">
        <f t="shared" si="12"/>
        <v>41.25</v>
      </c>
      <c r="N828" t="str" cm="1">
        <f t="array" ref="N828">_xlfn.SWITCH(I828,
"Rob","Robusta",
"Exc","Excelsa",
"Ara","Arabica",
"Lib","Librica")</f>
        <v>Excelsa</v>
      </c>
      <c r="O828" t="str" cm="1">
        <f t="array" ref="O828">_xlfn.SWITCH(J828,
"L","Light",
"M","Medium",
"D","Dark")</f>
        <v>Medium</v>
      </c>
      <c r="P828" t="str">
        <f>_xlfn.XLOOKUP(Orders[[#This Row],[Customer ID]],customers!$A$2:$A$1001,customers!$I$2:$I$1001,,0)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8">
        <f>INDEX(products!$A$1:$G$49,MATCH(orders!$D829,products!$A$1:$A$49,0),MATCH(orders!L$1,products!$A$1:$G$1,0))</f>
        <v>4.125</v>
      </c>
      <c r="M829" s="8">
        <f t="shared" si="12"/>
        <v>20.625</v>
      </c>
      <c r="N829" t="str" cm="1">
        <f t="array" ref="N829">_xlfn.SWITCH(I829,
"Rob","Robusta",
"Exc","Excelsa",
"Ara","Arabica",
"Lib","Librica")</f>
        <v>Excelsa</v>
      </c>
      <c r="O829" t="str" cm="1">
        <f t="array" ref="O829">_xlfn.SWITCH(J829,
"L","Light",
"M","Medium",
"D","Dark")</f>
        <v>Medium</v>
      </c>
      <c r="P829" t="str">
        <f>_xlfn.XLOOKUP(Orders[[#This Row],[Customer ID]],customers!$A$2:$A$1001,customers!$I$2:$I$1001,,0)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8">
        <f>INDEX(products!$A$1:$G$49,MATCH(orders!$D830,products!$A$1:$A$49,0),MATCH(orders!L$1,products!$A$1:$G$1,0))</f>
        <v>22.884999999999998</v>
      </c>
      <c r="M830" s="8">
        <f t="shared" si="12"/>
        <v>137.31</v>
      </c>
      <c r="N830" t="str" cm="1">
        <f t="array" ref="N830">_xlfn.SWITCH(I830,
"Rob","Robusta",
"Exc","Excelsa",
"Ara","Arabica",
"Lib","Librica")</f>
        <v>Arabica</v>
      </c>
      <c r="O830" t="str" cm="1">
        <f t="array" ref="O830">_xlfn.SWITCH(J830,
"L","Light",
"M","Medium",
"D","Dark")</f>
        <v>Dark</v>
      </c>
      <c r="P830" t="str">
        <f>_xlfn.XLOOKUP(Orders[[#This Row],[Customer ID]],customers!$A$2:$A$1001,customers!$I$2:$I$1001,,0)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8">
        <f>INDEX(products!$A$1:$G$49,MATCH(orders!$D831,products!$A$1:$A$49,0),MATCH(orders!L$1,products!$A$1:$G$1,0))</f>
        <v>2.9849999999999999</v>
      </c>
      <c r="M831" s="8">
        <f t="shared" si="12"/>
        <v>2.9849999999999999</v>
      </c>
      <c r="N831" t="str" cm="1">
        <f t="array" ref="N831">_xlfn.SWITCH(I831,
"Rob","Robusta",
"Exc","Excelsa",
"Ara","Arabica",
"Lib","Librica")</f>
        <v>Arabica</v>
      </c>
      <c r="O831" t="str" cm="1">
        <f t="array" ref="O831">_xlfn.SWITCH(J831,
"L","Light",
"M","Medium",
"D","Dark")</f>
        <v>Dark</v>
      </c>
      <c r="P831" t="str">
        <f>_xlfn.XLOOKUP(Orders[[#This Row],[Customer ID]],customers!$A$2:$A$1001,customers!$I$2:$I$1001,,0)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8">
        <f>INDEX(products!$A$1:$G$49,MATCH(orders!$D832,products!$A$1:$A$49,0),MATCH(orders!L$1,products!$A$1:$G$1,0))</f>
        <v>13.75</v>
      </c>
      <c r="M832" s="8">
        <f t="shared" si="12"/>
        <v>27.5</v>
      </c>
      <c r="N832" t="str" cm="1">
        <f t="array" ref="N832">_xlfn.SWITCH(I832,
"Rob","Robusta",
"Exc","Excelsa",
"Ara","Arabica",
"Lib","Librica")</f>
        <v>Excelsa</v>
      </c>
      <c r="O832" t="str" cm="1">
        <f t="array" ref="O832">_xlfn.SWITCH(J832,
"L","Light",
"M","Medium",
"D","Dark")</f>
        <v>Medium</v>
      </c>
      <c r="P832" t="str">
        <f>_xlfn.XLOOKUP(Orders[[#This Row],[Customer ID]],customers!$A$2:$A$1001,customers!$I$2:$I$1001,,0)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8">
        <f>INDEX(products!$A$1:$G$49,MATCH(orders!$D833,products!$A$1:$A$49,0),MATCH(orders!L$1,products!$A$1:$G$1,0))</f>
        <v>2.9849999999999999</v>
      </c>
      <c r="M833" s="8">
        <f t="shared" si="12"/>
        <v>5.97</v>
      </c>
      <c r="N833" t="str" cm="1">
        <f t="array" ref="N833">_xlfn.SWITCH(I833,
"Rob","Robusta",
"Exc","Excelsa",
"Ara","Arabica",
"Lib","Librica")</f>
        <v>Arabica</v>
      </c>
      <c r="O833" t="str" cm="1">
        <f t="array" ref="O833">_xlfn.SWITCH(J833,
"L","Light",
"M","Medium",
"D","Dark")</f>
        <v>Dark</v>
      </c>
      <c r="P833" t="str">
        <f>_xlfn.XLOOKUP(Orders[[#This Row],[Customer ID]],customers!$A$2:$A$1001,customers!$I$2:$I$1001,,0)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8">
        <f>INDEX(products!$A$1:$G$49,MATCH(orders!$D834,products!$A$1:$A$49,0),MATCH(orders!L$1,products!$A$1:$G$1,0))</f>
        <v>9.9499999999999993</v>
      </c>
      <c r="M834" s="8">
        <f t="shared" si="12"/>
        <v>59.699999999999996</v>
      </c>
      <c r="N834" t="str" cm="1">
        <f t="array" ref="N834">_xlfn.SWITCH(I834,
"Rob","Robusta",
"Exc","Excelsa",
"Ara","Arabica",
"Lib","Librica")</f>
        <v>Robusta</v>
      </c>
      <c r="O834" t="str" cm="1">
        <f t="array" ref="O834">_xlfn.SWITCH(J834,
"L","Light",
"M","Medium",
"D","Dark")</f>
        <v>Medium</v>
      </c>
      <c r="P834" t="str">
        <f>_xlfn.XLOOKUP(Orders[[#This Row],[Customer ID]],customers!$A$2:$A$1001,customers!$I$2:$I$1001,,0)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8">
        <f>INDEX(products!$A$1:$G$49,MATCH(orders!$D835,products!$A$1:$A$49,0),MATCH(orders!L$1,products!$A$1:$G$1,0))</f>
        <v>20.584999999999997</v>
      </c>
      <c r="M835" s="8">
        <f t="shared" ref="M835:M898" si="13">E835*L835</f>
        <v>82.339999999999989</v>
      </c>
      <c r="N835" t="str" cm="1">
        <f t="array" ref="N835">_xlfn.SWITCH(I835,
"Rob","Robusta",
"Exc","Excelsa",
"Ara","Arabica",
"Lib","Librica")</f>
        <v>Robusta</v>
      </c>
      <c r="O835" t="str" cm="1">
        <f t="array" ref="O835">_xlfn.SWITCH(J835,
"L","Light",
"M","Medium",
"D","Dark")</f>
        <v>Dark</v>
      </c>
      <c r="P835" t="str">
        <f>_xlfn.XLOOKUP(Orders[[#This Row],[Customer ID]],customers!$A$2:$A$1001,customers!$I$2:$I$1001,,0)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8">
        <f>INDEX(products!$A$1:$G$49,MATCH(orders!$D836,products!$A$1:$A$49,0),MATCH(orders!L$1,products!$A$1:$G$1,0))</f>
        <v>22.884999999999998</v>
      </c>
      <c r="M836" s="8">
        <f t="shared" si="13"/>
        <v>22.884999999999998</v>
      </c>
      <c r="N836" t="str" cm="1">
        <f t="array" ref="N836">_xlfn.SWITCH(I836,
"Rob","Robusta",
"Exc","Excelsa",
"Ara","Arabica",
"Lib","Librica")</f>
        <v>Arabica</v>
      </c>
      <c r="O836" t="str" cm="1">
        <f t="array" ref="O836">_xlfn.SWITCH(J836,
"L","Light",
"M","Medium",
"D","Dark")</f>
        <v>Dark</v>
      </c>
      <c r="P836" t="str">
        <f>_xlfn.XLOOKUP(Orders[[#This Row],[Customer ID]],customers!$A$2:$A$1001,customers!$I$2:$I$1001,,0)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8">
        <f>INDEX(products!$A$1:$G$49,MATCH(orders!$D837,products!$A$1:$A$49,0),MATCH(orders!L$1,products!$A$1:$G$1,0))</f>
        <v>8.91</v>
      </c>
      <c r="M837" s="8">
        <f t="shared" si="13"/>
        <v>8.91</v>
      </c>
      <c r="N837" t="str" cm="1">
        <f t="array" ref="N837">_xlfn.SWITCH(I837,
"Rob","Robusta",
"Exc","Excelsa",
"Ara","Arabica",
"Lib","Librica")</f>
        <v>Excelsa</v>
      </c>
      <c r="O837" t="str" cm="1">
        <f t="array" ref="O837">_xlfn.SWITCH(J837,
"L","Light",
"M","Medium",
"D","Dark")</f>
        <v>Light</v>
      </c>
      <c r="P837" t="str">
        <f>_xlfn.XLOOKUP(Orders[[#This Row],[Customer ID]],customers!$A$2:$A$1001,customers!$I$2:$I$1001,,0)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8">
        <f>INDEX(products!$A$1:$G$49,MATCH(orders!$D838,products!$A$1:$A$49,0),MATCH(orders!L$1,products!$A$1:$G$1,0))</f>
        <v>2.9849999999999999</v>
      </c>
      <c r="M838" s="8">
        <f t="shared" si="13"/>
        <v>11.94</v>
      </c>
      <c r="N838" t="str" cm="1">
        <f t="array" ref="N838">_xlfn.SWITCH(I838,
"Rob","Robusta",
"Exc","Excelsa",
"Ara","Arabica",
"Lib","Librica")</f>
        <v>Arabica</v>
      </c>
      <c r="O838" t="str" cm="1">
        <f t="array" ref="O838">_xlfn.SWITCH(J838,
"L","Light",
"M","Medium",
"D","Dark")</f>
        <v>Dark</v>
      </c>
      <c r="P838" t="str">
        <f>_xlfn.XLOOKUP(Orders[[#This Row],[Customer ID]],customers!$A$2:$A$1001,customers!$I$2:$I$1001,,0)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8">
        <f>INDEX(products!$A$1:$G$49,MATCH(orders!$D839,products!$A$1:$A$49,0),MATCH(orders!L$1,products!$A$1:$G$1,0))</f>
        <v>33.464999999999996</v>
      </c>
      <c r="M839" s="8">
        <f t="shared" si="13"/>
        <v>100.39499999999998</v>
      </c>
      <c r="N839" t="str" cm="1">
        <f t="array" ref="N839">_xlfn.SWITCH(I839,
"Rob","Robusta",
"Exc","Excelsa",
"Ara","Arabica",
"Lib","Librica")</f>
        <v>Librica</v>
      </c>
      <c r="O839" t="str" cm="1">
        <f t="array" ref="O839">_xlfn.SWITCH(J839,
"L","Light",
"M","Medium",
"D","Dark")</f>
        <v>Medium</v>
      </c>
      <c r="P839" t="str">
        <f>_xlfn.XLOOKUP(Orders[[#This Row],[Customer ID]],customers!$A$2:$A$1001,customers!$I$2:$I$1001,,0)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8">
        <f>INDEX(products!$A$1:$G$49,MATCH(orders!$D840,products!$A$1:$A$49,0),MATCH(orders!L$1,products!$A$1:$G$1,0))</f>
        <v>22.884999999999998</v>
      </c>
      <c r="M840" s="8">
        <f t="shared" si="13"/>
        <v>114.42499999999998</v>
      </c>
      <c r="N840" t="str" cm="1">
        <f t="array" ref="N840">_xlfn.SWITCH(I840,
"Rob","Robusta",
"Exc","Excelsa",
"Ara","Arabica",
"Lib","Librica")</f>
        <v>Arabica</v>
      </c>
      <c r="O840" t="str" cm="1">
        <f t="array" ref="O840">_xlfn.SWITCH(J840,
"L","Light",
"M","Medium",
"D","Dark")</f>
        <v>Dark</v>
      </c>
      <c r="P840" t="str">
        <f>_xlfn.XLOOKUP(Orders[[#This Row],[Customer ID]],customers!$A$2:$A$1001,customers!$I$2:$I$1001,,0)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8">
        <f>INDEX(products!$A$1:$G$49,MATCH(orders!$D841,products!$A$1:$A$49,0),MATCH(orders!L$1,products!$A$1:$G$1,0))</f>
        <v>8.25</v>
      </c>
      <c r="M841" s="8">
        <f t="shared" si="13"/>
        <v>41.25</v>
      </c>
      <c r="N841" t="str" cm="1">
        <f t="array" ref="N841">_xlfn.SWITCH(I841,
"Rob","Robusta",
"Exc","Excelsa",
"Ara","Arabica",
"Lib","Librica")</f>
        <v>Excelsa</v>
      </c>
      <c r="O841" t="str" cm="1">
        <f t="array" ref="O841">_xlfn.SWITCH(J841,
"L","Light",
"M","Medium",
"D","Dark")</f>
        <v>Medium</v>
      </c>
      <c r="P841" t="str">
        <f>_xlfn.XLOOKUP(Orders[[#This Row],[Customer ID]],customers!$A$2:$A$1001,customers!$I$2:$I$1001,,0)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8">
        <f>INDEX(products!$A$1:$G$49,MATCH(orders!$D842,products!$A$1:$A$49,0),MATCH(orders!L$1,products!$A$1:$G$1,0))</f>
        <v>7.169999999999999</v>
      </c>
      <c r="M842" s="8">
        <f t="shared" si="13"/>
        <v>28.679999999999996</v>
      </c>
      <c r="N842" t="str" cm="1">
        <f t="array" ref="N842">_xlfn.SWITCH(I842,
"Rob","Robusta",
"Exc","Excelsa",
"Ara","Arabica",
"Lib","Librica")</f>
        <v>Robusta</v>
      </c>
      <c r="O842" t="str" cm="1">
        <f t="array" ref="O842">_xlfn.SWITCH(J842,
"L","Light",
"M","Medium",
"D","Dark")</f>
        <v>Light</v>
      </c>
      <c r="P842" t="str">
        <f>_xlfn.XLOOKUP(Orders[[#This Row],[Customer ID]],customers!$A$2:$A$1001,customers!$I$2:$I$1001,,0)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8">
        <f>INDEX(products!$A$1:$G$49,MATCH(orders!$D843,products!$A$1:$A$49,0),MATCH(orders!L$1,products!$A$1:$G$1,0))</f>
        <v>4.3650000000000002</v>
      </c>
      <c r="M843" s="8">
        <f t="shared" si="13"/>
        <v>4.3650000000000002</v>
      </c>
      <c r="N843" t="str" cm="1">
        <f t="array" ref="N843">_xlfn.SWITCH(I843,
"Rob","Robusta",
"Exc","Excelsa",
"Ara","Arabica",
"Lib","Librica")</f>
        <v>Librica</v>
      </c>
      <c r="O843" t="str" cm="1">
        <f t="array" ref="O843">_xlfn.SWITCH(J843,
"L","Light",
"M","Medium",
"D","Dark")</f>
        <v>Medium</v>
      </c>
      <c r="P843" t="str">
        <f>_xlfn.XLOOKUP(Orders[[#This Row],[Customer ID]],customers!$A$2:$A$1001,customers!$I$2:$I$1001,,0)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8">
        <f>INDEX(products!$A$1:$G$49,MATCH(orders!$D844,products!$A$1:$A$49,0),MATCH(orders!L$1,products!$A$1:$G$1,0))</f>
        <v>4.125</v>
      </c>
      <c r="M844" s="8">
        <f t="shared" si="13"/>
        <v>8.25</v>
      </c>
      <c r="N844" t="str" cm="1">
        <f t="array" ref="N844">_xlfn.SWITCH(I844,
"Rob","Robusta",
"Exc","Excelsa",
"Ara","Arabica",
"Lib","Librica")</f>
        <v>Excelsa</v>
      </c>
      <c r="O844" t="str" cm="1">
        <f t="array" ref="O844">_xlfn.SWITCH(J844,
"L","Light",
"M","Medium",
"D","Dark")</f>
        <v>Medium</v>
      </c>
      <c r="P844" t="str">
        <f>_xlfn.XLOOKUP(Orders[[#This Row],[Customer ID]],customers!$A$2:$A$1001,customers!$I$2:$I$1001,,0)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8">
        <f>INDEX(products!$A$1:$G$49,MATCH(orders!$D845,products!$A$1:$A$49,0),MATCH(orders!L$1,products!$A$1:$G$1,0))</f>
        <v>4.125</v>
      </c>
      <c r="M845" s="8">
        <f t="shared" si="13"/>
        <v>8.25</v>
      </c>
      <c r="N845" t="str" cm="1">
        <f t="array" ref="N845">_xlfn.SWITCH(I845,
"Rob","Robusta",
"Exc","Excelsa",
"Ara","Arabica",
"Lib","Librica")</f>
        <v>Excelsa</v>
      </c>
      <c r="O845" t="str" cm="1">
        <f t="array" ref="O845">_xlfn.SWITCH(J845,
"L","Light",
"M","Medium",
"D","Dark")</f>
        <v>Medium</v>
      </c>
      <c r="P845" t="str">
        <f>_xlfn.XLOOKUP(Orders[[#This Row],[Customer ID]],customers!$A$2:$A$1001,customers!$I$2:$I$1001,,0)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8">
        <f>INDEX(products!$A$1:$G$49,MATCH(orders!$D846,products!$A$1:$A$49,0),MATCH(orders!L$1,products!$A$1:$G$1,0))</f>
        <v>5.97</v>
      </c>
      <c r="M846" s="8">
        <f t="shared" si="13"/>
        <v>35.82</v>
      </c>
      <c r="N846" t="str" cm="1">
        <f t="array" ref="N846">_xlfn.SWITCH(I846,
"Rob","Robusta",
"Exc","Excelsa",
"Ara","Arabica",
"Lib","Librica")</f>
        <v>Arabica</v>
      </c>
      <c r="O846" t="str" cm="1">
        <f t="array" ref="O846">_xlfn.SWITCH(J846,
"L","Light",
"M","Medium",
"D","Dark")</f>
        <v>Dark</v>
      </c>
      <c r="P846" t="str">
        <f>_xlfn.XLOOKUP(Orders[[#This Row],[Customer ID]],customers!$A$2:$A$1001,customers!$I$2:$I$1001,,0)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8">
        <f>INDEX(products!$A$1:$G$49,MATCH(orders!$D847,products!$A$1:$A$49,0),MATCH(orders!L$1,products!$A$1:$G$1,0))</f>
        <v>27.945</v>
      </c>
      <c r="M847" s="8">
        <f t="shared" si="13"/>
        <v>167.67000000000002</v>
      </c>
      <c r="N847" t="str" cm="1">
        <f t="array" ref="N847">_xlfn.SWITCH(I847,
"Rob","Robusta",
"Exc","Excelsa",
"Ara","Arabica",
"Lib","Librica")</f>
        <v>Excelsa</v>
      </c>
      <c r="O847" t="str" cm="1">
        <f t="array" ref="O847">_xlfn.SWITCH(J847,
"L","Light",
"M","Medium",
"D","Dark")</f>
        <v>Dark</v>
      </c>
      <c r="P847" t="str">
        <f>_xlfn.XLOOKUP(Orders[[#This Row],[Customer ID]],customers!$A$2:$A$1001,customers!$I$2:$I$1001,,0)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8">
        <f>INDEX(products!$A$1:$G$49,MATCH(orders!$D848,products!$A$1:$A$49,0),MATCH(orders!L$1,products!$A$1:$G$1,0))</f>
        <v>25.874999999999996</v>
      </c>
      <c r="M848" s="8">
        <f t="shared" si="13"/>
        <v>51.749999999999993</v>
      </c>
      <c r="N848" t="str" cm="1">
        <f t="array" ref="N848">_xlfn.SWITCH(I848,
"Rob","Robusta",
"Exc","Excelsa",
"Ara","Arabica",
"Lib","Librica")</f>
        <v>Arabica</v>
      </c>
      <c r="O848" t="str" cm="1">
        <f t="array" ref="O848">_xlfn.SWITCH(J848,
"L","Light",
"M","Medium",
"D","Dark")</f>
        <v>Medium</v>
      </c>
      <c r="P848" t="str">
        <f>_xlfn.XLOOKUP(Orders[[#This Row],[Customer ID]],customers!$A$2:$A$1001,customers!$I$2:$I$1001,,0)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8">
        <f>INDEX(products!$A$1:$G$49,MATCH(orders!$D849,products!$A$1:$A$49,0),MATCH(orders!L$1,products!$A$1:$G$1,0))</f>
        <v>2.9849999999999999</v>
      </c>
      <c r="M849" s="8">
        <f t="shared" si="13"/>
        <v>8.9550000000000001</v>
      </c>
      <c r="N849" t="str" cm="1">
        <f t="array" ref="N849">_xlfn.SWITCH(I849,
"Rob","Robusta",
"Exc","Excelsa",
"Ara","Arabica",
"Lib","Librica")</f>
        <v>Arabica</v>
      </c>
      <c r="O849" t="str" cm="1">
        <f t="array" ref="O849">_xlfn.SWITCH(J849,
"L","Light",
"M","Medium",
"D","Dark")</f>
        <v>Dark</v>
      </c>
      <c r="P849" t="str">
        <f>_xlfn.XLOOKUP(Orders[[#This Row],[Customer ID]],customers!$A$2:$A$1001,customers!$I$2:$I$1001,,0)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8">
        <f>INDEX(products!$A$1:$G$49,MATCH(orders!$D850,products!$A$1:$A$49,0),MATCH(orders!L$1,products!$A$1:$G$1,0))</f>
        <v>8.91</v>
      </c>
      <c r="M850" s="8">
        <f t="shared" si="13"/>
        <v>53.46</v>
      </c>
      <c r="N850" t="str" cm="1">
        <f t="array" ref="N850">_xlfn.SWITCH(I850,
"Rob","Robusta",
"Exc","Excelsa",
"Ara","Arabica",
"Lib","Librica")</f>
        <v>Excelsa</v>
      </c>
      <c r="O850" t="str" cm="1">
        <f t="array" ref="O850">_xlfn.SWITCH(J850,
"L","Light",
"M","Medium",
"D","Dark")</f>
        <v>Light</v>
      </c>
      <c r="P850" t="str">
        <f>_xlfn.XLOOKUP(Orders[[#This Row],[Customer ID]],customers!$A$2:$A$1001,customers!$I$2:$I$1001,,0)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8">
        <f>INDEX(products!$A$1:$G$49,MATCH(orders!$D851,products!$A$1:$A$49,0),MATCH(orders!L$1,products!$A$1:$G$1,0))</f>
        <v>3.8849999999999998</v>
      </c>
      <c r="M851" s="8">
        <f t="shared" si="13"/>
        <v>23.31</v>
      </c>
      <c r="N851" t="str" cm="1">
        <f t="array" ref="N851">_xlfn.SWITCH(I851,
"Rob","Robusta",
"Exc","Excelsa",
"Ara","Arabica",
"Lib","Librica")</f>
        <v>Arabica</v>
      </c>
      <c r="O851" t="str" cm="1">
        <f t="array" ref="O851">_xlfn.SWITCH(J851,
"L","Light",
"M","Medium",
"D","Dark")</f>
        <v>Light</v>
      </c>
      <c r="P851" t="str">
        <f>_xlfn.XLOOKUP(Orders[[#This Row],[Customer ID]],customers!$A$2:$A$1001,customers!$I$2:$I$1001,,0)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8">
        <f>INDEX(products!$A$1:$G$49,MATCH(orders!$D852,products!$A$1:$A$49,0),MATCH(orders!L$1,products!$A$1:$G$1,0))</f>
        <v>3.375</v>
      </c>
      <c r="M852" s="8">
        <f t="shared" si="13"/>
        <v>6.75</v>
      </c>
      <c r="N852" t="str" cm="1">
        <f t="array" ref="N852">_xlfn.SWITCH(I852,
"Rob","Robusta",
"Exc","Excelsa",
"Ara","Arabica",
"Lib","Librica")</f>
        <v>Arabica</v>
      </c>
      <c r="O852" t="str" cm="1">
        <f t="array" ref="O852">_xlfn.SWITCH(J852,
"L","Light",
"M","Medium",
"D","Dark")</f>
        <v>Medium</v>
      </c>
      <c r="P852" t="str">
        <f>_xlfn.XLOOKUP(Orders[[#This Row],[Customer ID]],customers!$A$2:$A$1001,customers!$I$2:$I$1001,,0)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8">
        <f>INDEX(products!$A$1:$G$49,MATCH(orders!$D853,products!$A$1:$A$49,0),MATCH(orders!L$1,products!$A$1:$G$1,0))</f>
        <v>7.77</v>
      </c>
      <c r="M853" s="8">
        <f t="shared" si="13"/>
        <v>7.77</v>
      </c>
      <c r="N853" t="str" cm="1">
        <f t="array" ref="N853">_xlfn.SWITCH(I853,
"Rob","Robusta",
"Exc","Excelsa",
"Ara","Arabica",
"Lib","Librica")</f>
        <v>Librica</v>
      </c>
      <c r="O853" t="str" cm="1">
        <f t="array" ref="O853">_xlfn.SWITCH(J853,
"L","Light",
"M","Medium",
"D","Dark")</f>
        <v>Dark</v>
      </c>
      <c r="P853" t="str">
        <f>_xlfn.XLOOKUP(Orders[[#This Row],[Customer ID]],customers!$A$2:$A$1001,customers!$I$2:$I$1001,,0)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8">
        <f>INDEX(products!$A$1:$G$49,MATCH(orders!$D854,products!$A$1:$A$49,0),MATCH(orders!L$1,products!$A$1:$G$1,0))</f>
        <v>29.784999999999997</v>
      </c>
      <c r="M854" s="8">
        <f t="shared" si="13"/>
        <v>119.13999999999999</v>
      </c>
      <c r="N854" t="str" cm="1">
        <f t="array" ref="N854">_xlfn.SWITCH(I854,
"Rob","Robusta",
"Exc","Excelsa",
"Ara","Arabica",
"Lib","Librica")</f>
        <v>Librica</v>
      </c>
      <c r="O854" t="str" cm="1">
        <f t="array" ref="O854">_xlfn.SWITCH(J854,
"L","Light",
"M","Medium",
"D","Dark")</f>
        <v>Dark</v>
      </c>
      <c r="P854" t="str">
        <f>_xlfn.XLOOKUP(Orders[[#This Row],[Customer ID]],customers!$A$2:$A$1001,customers!$I$2:$I$1001,,0)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8">
        <f>INDEX(products!$A$1:$G$49,MATCH(orders!$D855,products!$A$1:$A$49,0),MATCH(orders!L$1,products!$A$1:$G$1,0))</f>
        <v>9.9499999999999993</v>
      </c>
      <c r="M855" s="8">
        <f t="shared" si="13"/>
        <v>19.899999999999999</v>
      </c>
      <c r="N855" t="str" cm="1">
        <f t="array" ref="N855">_xlfn.SWITCH(I855,
"Rob","Robusta",
"Exc","Excelsa",
"Ara","Arabica",
"Lib","Librica")</f>
        <v>Arabica</v>
      </c>
      <c r="O855" t="str" cm="1">
        <f t="array" ref="O855">_xlfn.SWITCH(J855,
"L","Light",
"M","Medium",
"D","Dark")</f>
        <v>Dark</v>
      </c>
      <c r="P855" t="str">
        <f>_xlfn.XLOOKUP(Orders[[#This Row],[Customer ID]],customers!$A$2:$A$1001,customers!$I$2:$I$1001,,0)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8">
        <f>INDEX(products!$A$1:$G$49,MATCH(orders!$D856,products!$A$1:$A$49,0),MATCH(orders!L$1,products!$A$1:$G$1,0))</f>
        <v>7.169999999999999</v>
      </c>
      <c r="M856" s="8">
        <f t="shared" si="13"/>
        <v>35.849999999999994</v>
      </c>
      <c r="N856" t="str" cm="1">
        <f t="array" ref="N856">_xlfn.SWITCH(I856,
"Rob","Robusta",
"Exc","Excelsa",
"Ara","Arabica",
"Lib","Librica")</f>
        <v>Robusta</v>
      </c>
      <c r="O856" t="str" cm="1">
        <f t="array" ref="O856">_xlfn.SWITCH(J856,
"L","Light",
"M","Medium",
"D","Dark")</f>
        <v>Light</v>
      </c>
      <c r="P856" t="str">
        <f>_xlfn.XLOOKUP(Orders[[#This Row],[Customer ID]],customers!$A$2:$A$1001,customers!$I$2:$I$1001,,0)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8">
        <f>INDEX(products!$A$1:$G$49,MATCH(orders!$D857,products!$A$1:$A$49,0),MATCH(orders!L$1,products!$A$1:$G$1,0))</f>
        <v>29.784999999999997</v>
      </c>
      <c r="M857" s="8">
        <f t="shared" si="13"/>
        <v>89.35499999999999</v>
      </c>
      <c r="N857" t="str" cm="1">
        <f t="array" ref="N857">_xlfn.SWITCH(I857,
"Rob","Robusta",
"Exc","Excelsa",
"Ara","Arabica",
"Lib","Librica")</f>
        <v>Librica</v>
      </c>
      <c r="O857" t="str" cm="1">
        <f t="array" ref="O857">_xlfn.SWITCH(J857,
"L","Light",
"M","Medium",
"D","Dark")</f>
        <v>Dark</v>
      </c>
      <c r="P857" t="str">
        <f>_xlfn.XLOOKUP(Orders[[#This Row],[Customer ID]],customers!$A$2:$A$1001,customers!$I$2:$I$1001,,0)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8">
        <f>INDEX(products!$A$1:$G$49,MATCH(orders!$D858,products!$A$1:$A$49,0),MATCH(orders!L$1,products!$A$1:$G$1,0))</f>
        <v>4.3650000000000002</v>
      </c>
      <c r="M858" s="8">
        <f t="shared" si="13"/>
        <v>8.73</v>
      </c>
      <c r="N858" t="str" cm="1">
        <f t="array" ref="N858">_xlfn.SWITCH(I858,
"Rob","Robusta",
"Exc","Excelsa",
"Ara","Arabica",
"Lib","Librica")</f>
        <v>Librica</v>
      </c>
      <c r="O858" t="str" cm="1">
        <f t="array" ref="O858">_xlfn.SWITCH(J858,
"L","Light",
"M","Medium",
"D","Dark")</f>
        <v>Medium</v>
      </c>
      <c r="P858" t="str">
        <f>_xlfn.XLOOKUP(Orders[[#This Row],[Customer ID]],customers!$A$2:$A$1001,customers!$I$2:$I$1001,,0)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8">
        <f>INDEX(products!$A$1:$G$49,MATCH(orders!$D859,products!$A$1:$A$49,0),MATCH(orders!L$1,products!$A$1:$G$1,0))</f>
        <v>27.484999999999996</v>
      </c>
      <c r="M859" s="8">
        <f t="shared" si="13"/>
        <v>137.42499999999998</v>
      </c>
      <c r="N859" t="str" cm="1">
        <f t="array" ref="N859">_xlfn.SWITCH(I859,
"Rob","Robusta",
"Exc","Excelsa",
"Ara","Arabica",
"Lib","Librica")</f>
        <v>Robusta</v>
      </c>
      <c r="O859" t="str" cm="1">
        <f t="array" ref="O859">_xlfn.SWITCH(J859,
"L","Light",
"M","Medium",
"D","Dark")</f>
        <v>Light</v>
      </c>
      <c r="P859" t="str">
        <f>_xlfn.XLOOKUP(Orders[[#This Row],[Customer ID]],customers!$A$2:$A$1001,customers!$I$2:$I$1001,,0)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8">
        <f>INDEX(products!$A$1:$G$49,MATCH(orders!$D860,products!$A$1:$A$49,0),MATCH(orders!L$1,products!$A$1:$G$1,0))</f>
        <v>8.73</v>
      </c>
      <c r="M860" s="8">
        <f t="shared" si="13"/>
        <v>34.92</v>
      </c>
      <c r="N860" t="str" cm="1">
        <f t="array" ref="N860">_xlfn.SWITCH(I860,
"Rob","Robusta",
"Exc","Excelsa",
"Ara","Arabica",
"Lib","Librica")</f>
        <v>Librica</v>
      </c>
      <c r="O860" t="str" cm="1">
        <f t="array" ref="O860">_xlfn.SWITCH(J860,
"L","Light",
"M","Medium",
"D","Dark")</f>
        <v>Medium</v>
      </c>
      <c r="P860" t="str">
        <f>_xlfn.XLOOKUP(Orders[[#This Row],[Customer ID]],customers!$A$2:$A$1001,customers!$I$2:$I$1001,,0)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8">
        <f>INDEX(products!$A$1:$G$49,MATCH(orders!$D861,products!$A$1:$A$49,0),MATCH(orders!L$1,products!$A$1:$G$1,0))</f>
        <v>29.784999999999997</v>
      </c>
      <c r="M861" s="8">
        <f t="shared" si="13"/>
        <v>178.70999999999998</v>
      </c>
      <c r="N861" t="str" cm="1">
        <f t="array" ref="N861">_xlfn.SWITCH(I861,
"Rob","Robusta",
"Exc","Excelsa",
"Ara","Arabica",
"Lib","Librica")</f>
        <v>Arabica</v>
      </c>
      <c r="O861" t="str" cm="1">
        <f t="array" ref="O861">_xlfn.SWITCH(J861,
"L","Light",
"M","Medium",
"D","Dark")</f>
        <v>Light</v>
      </c>
      <c r="P861" t="str">
        <f>_xlfn.XLOOKUP(Orders[[#This Row],[Customer ID]],customers!$A$2:$A$1001,customers!$I$2:$I$1001,,0)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8">
        <f>INDEX(products!$A$1:$G$49,MATCH(orders!$D862,products!$A$1:$A$49,0),MATCH(orders!L$1,products!$A$1:$G$1,0))</f>
        <v>25.874999999999996</v>
      </c>
      <c r="M862" s="8">
        <f t="shared" si="13"/>
        <v>25.874999999999996</v>
      </c>
      <c r="N862" t="str" cm="1">
        <f t="array" ref="N862">_xlfn.SWITCH(I862,
"Rob","Robusta",
"Exc","Excelsa",
"Ara","Arabica",
"Lib","Librica")</f>
        <v>Arabica</v>
      </c>
      <c r="O862" t="str" cm="1">
        <f t="array" ref="O862">_xlfn.SWITCH(J862,
"L","Light",
"M","Medium",
"D","Dark")</f>
        <v>Medium</v>
      </c>
      <c r="P862" t="str">
        <f>_xlfn.XLOOKUP(Orders[[#This Row],[Customer ID]],customers!$A$2:$A$1001,customers!$I$2:$I$1001,,0)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8">
        <f>INDEX(products!$A$1:$G$49,MATCH(orders!$D863,products!$A$1:$A$49,0),MATCH(orders!L$1,products!$A$1:$G$1,0))</f>
        <v>12.95</v>
      </c>
      <c r="M863" s="8">
        <f t="shared" si="13"/>
        <v>77.699999999999989</v>
      </c>
      <c r="N863" t="str" cm="1">
        <f t="array" ref="N863">_xlfn.SWITCH(I863,
"Rob","Robusta",
"Exc","Excelsa",
"Ara","Arabica",
"Lib","Librica")</f>
        <v>Librica</v>
      </c>
      <c r="O863" t="str" cm="1">
        <f t="array" ref="O863">_xlfn.SWITCH(J863,
"L","Light",
"M","Medium",
"D","Dark")</f>
        <v>Dark</v>
      </c>
      <c r="P863" t="str">
        <f>_xlfn.XLOOKUP(Orders[[#This Row],[Customer ID]],customers!$A$2:$A$1001,customers!$I$2:$I$1001,,0)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8">
        <f>INDEX(products!$A$1:$G$49,MATCH(orders!$D864,products!$A$1:$A$49,0),MATCH(orders!L$1,products!$A$1:$G$1,0))</f>
        <v>9.9499999999999993</v>
      </c>
      <c r="M864" s="8">
        <f t="shared" si="13"/>
        <v>9.9499999999999993</v>
      </c>
      <c r="N864" t="str" cm="1">
        <f t="array" ref="N864">_xlfn.SWITCH(I864,
"Rob","Robusta",
"Exc","Excelsa",
"Ara","Arabica",
"Lib","Librica")</f>
        <v>Robusta</v>
      </c>
      <c r="O864" t="str" cm="1">
        <f t="array" ref="O864">_xlfn.SWITCH(J864,
"L","Light",
"M","Medium",
"D","Dark")</f>
        <v>Medium</v>
      </c>
      <c r="P864" t="str">
        <f>_xlfn.XLOOKUP(Orders[[#This Row],[Customer ID]],customers!$A$2:$A$1001,customers!$I$2:$I$1001,,0)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8">
        <f>INDEX(products!$A$1:$G$49,MATCH(orders!$D865,products!$A$1:$A$49,0),MATCH(orders!L$1,products!$A$1:$G$1,0))</f>
        <v>14.55</v>
      </c>
      <c r="M865" s="8">
        <f t="shared" si="13"/>
        <v>29.1</v>
      </c>
      <c r="N865" t="str" cm="1">
        <f t="array" ref="N865">_xlfn.SWITCH(I865,
"Rob","Robusta",
"Exc","Excelsa",
"Ara","Arabica",
"Lib","Librica")</f>
        <v>Librica</v>
      </c>
      <c r="O865" t="str" cm="1">
        <f t="array" ref="O865">_xlfn.SWITCH(J865,
"L","Light",
"M","Medium",
"D","Dark")</f>
        <v>Medium</v>
      </c>
      <c r="P865" t="str">
        <f>_xlfn.XLOOKUP(Orders[[#This Row],[Customer ID]],customers!$A$2:$A$1001,customers!$I$2:$I$1001,,0)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8">
        <f>INDEX(products!$A$1:$G$49,MATCH(orders!$D866,products!$A$1:$A$49,0),MATCH(orders!L$1,products!$A$1:$G$1,0))</f>
        <v>3.5849999999999995</v>
      </c>
      <c r="M866" s="8">
        <f t="shared" si="13"/>
        <v>21.509999999999998</v>
      </c>
      <c r="N866" t="str" cm="1">
        <f t="array" ref="N866">_xlfn.SWITCH(I866,
"Rob","Robusta",
"Exc","Excelsa",
"Ara","Arabica",
"Lib","Librica")</f>
        <v>Robusta</v>
      </c>
      <c r="O866" t="str" cm="1">
        <f t="array" ref="O866">_xlfn.SWITCH(J866,
"L","Light",
"M","Medium",
"D","Dark")</f>
        <v>Light</v>
      </c>
      <c r="P866" t="str">
        <f>_xlfn.XLOOKUP(Orders[[#This Row],[Customer ID]],customers!$A$2:$A$1001,customers!$I$2:$I$1001,,0)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8">
        <f>INDEX(products!$A$1:$G$49,MATCH(orders!$D867,products!$A$1:$A$49,0),MATCH(orders!L$1,products!$A$1:$G$1,0))</f>
        <v>6.75</v>
      </c>
      <c r="M867" s="8">
        <f t="shared" si="13"/>
        <v>6.75</v>
      </c>
      <c r="N867" t="str" cm="1">
        <f t="array" ref="N867">_xlfn.SWITCH(I867,
"Rob","Robusta",
"Exc","Excelsa",
"Ara","Arabica",
"Lib","Librica")</f>
        <v>Arabica</v>
      </c>
      <c r="O867" t="str" cm="1">
        <f t="array" ref="O867">_xlfn.SWITCH(J867,
"L","Light",
"M","Medium",
"D","Dark")</f>
        <v>Medium</v>
      </c>
      <c r="P867" t="str">
        <f>_xlfn.XLOOKUP(Orders[[#This Row],[Customer ID]],customers!$A$2:$A$1001,customers!$I$2:$I$1001,,0)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8">
        <f>INDEX(products!$A$1:$G$49,MATCH(orders!$D868,products!$A$1:$A$49,0),MATCH(orders!L$1,products!$A$1:$G$1,0))</f>
        <v>5.97</v>
      </c>
      <c r="M868" s="8">
        <f t="shared" si="13"/>
        <v>17.91</v>
      </c>
      <c r="N868" t="str" cm="1">
        <f t="array" ref="N868">_xlfn.SWITCH(I868,
"Rob","Robusta",
"Exc","Excelsa",
"Ara","Arabica",
"Lib","Librica")</f>
        <v>Arabica</v>
      </c>
      <c r="O868" t="str" cm="1">
        <f t="array" ref="O868">_xlfn.SWITCH(J868,
"L","Light",
"M","Medium",
"D","Dark")</f>
        <v>Dark</v>
      </c>
      <c r="P868" t="str">
        <f>_xlfn.XLOOKUP(Orders[[#This Row],[Customer ID]],customers!$A$2:$A$1001,customers!$I$2:$I$1001,,0)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8">
        <f>INDEX(products!$A$1:$G$49,MATCH(orders!$D869,products!$A$1:$A$49,0),MATCH(orders!L$1,products!$A$1:$G$1,0))</f>
        <v>29.784999999999997</v>
      </c>
      <c r="M869" s="8">
        <f t="shared" si="13"/>
        <v>29.784999999999997</v>
      </c>
      <c r="N869" t="str" cm="1">
        <f t="array" ref="N869">_xlfn.SWITCH(I869,
"Rob","Robusta",
"Exc","Excelsa",
"Ara","Arabica",
"Lib","Librica")</f>
        <v>Arabica</v>
      </c>
      <c r="O869" t="str" cm="1">
        <f t="array" ref="O869">_xlfn.SWITCH(J869,
"L","Light",
"M","Medium",
"D","Dark")</f>
        <v>Light</v>
      </c>
      <c r="P869" t="str">
        <f>_xlfn.XLOOKUP(Orders[[#This Row],[Customer ID]],customers!$A$2:$A$1001,customers!$I$2:$I$1001,,0)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8">
        <f>INDEX(products!$A$1:$G$49,MATCH(orders!$D870,products!$A$1:$A$49,0),MATCH(orders!L$1,products!$A$1:$G$1,0))</f>
        <v>8.25</v>
      </c>
      <c r="M870" s="8">
        <f t="shared" si="13"/>
        <v>41.25</v>
      </c>
      <c r="N870" t="str" cm="1">
        <f t="array" ref="N870">_xlfn.SWITCH(I870,
"Rob","Robusta",
"Exc","Excelsa",
"Ara","Arabica",
"Lib","Librica")</f>
        <v>Excelsa</v>
      </c>
      <c r="O870" t="str" cm="1">
        <f t="array" ref="O870">_xlfn.SWITCH(J870,
"L","Light",
"M","Medium",
"D","Dark")</f>
        <v>Medium</v>
      </c>
      <c r="P870" t="str">
        <f>_xlfn.XLOOKUP(Orders[[#This Row],[Customer ID]],customers!$A$2:$A$1001,customers!$I$2:$I$1001,,0)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8">
        <f>INDEX(products!$A$1:$G$49,MATCH(orders!$D871,products!$A$1:$A$49,0),MATCH(orders!L$1,products!$A$1:$G$1,0))</f>
        <v>5.97</v>
      </c>
      <c r="M871" s="8">
        <f t="shared" si="13"/>
        <v>17.91</v>
      </c>
      <c r="N871" t="str" cm="1">
        <f t="array" ref="N871">_xlfn.SWITCH(I871,
"Rob","Robusta",
"Exc","Excelsa",
"Ara","Arabica",
"Lib","Librica")</f>
        <v>Robusta</v>
      </c>
      <c r="O871" t="str" cm="1">
        <f t="array" ref="O871">_xlfn.SWITCH(J871,
"L","Light",
"M","Medium",
"D","Dark")</f>
        <v>Medium</v>
      </c>
      <c r="P871" t="str">
        <f>_xlfn.XLOOKUP(Orders[[#This Row],[Customer ID]],customers!$A$2:$A$1001,customers!$I$2:$I$1001,,0)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8">
        <f>INDEX(products!$A$1:$G$49,MATCH(orders!$D872,products!$A$1:$A$49,0),MATCH(orders!L$1,products!$A$1:$G$1,0))</f>
        <v>7.29</v>
      </c>
      <c r="M872" s="8">
        <f t="shared" si="13"/>
        <v>7.29</v>
      </c>
      <c r="N872" t="str" cm="1">
        <f t="array" ref="N872">_xlfn.SWITCH(I872,
"Rob","Robusta",
"Exc","Excelsa",
"Ara","Arabica",
"Lib","Librica")</f>
        <v>Excelsa</v>
      </c>
      <c r="O872" t="str" cm="1">
        <f t="array" ref="O872">_xlfn.SWITCH(J872,
"L","Light",
"M","Medium",
"D","Dark")</f>
        <v>Dark</v>
      </c>
      <c r="P872" t="str">
        <f>_xlfn.XLOOKUP(Orders[[#This Row],[Customer ID]],customers!$A$2:$A$1001,customers!$I$2:$I$1001,,0)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8">
        <f>INDEX(products!$A$1:$G$49,MATCH(orders!$D873,products!$A$1:$A$49,0),MATCH(orders!L$1,products!$A$1:$G$1,0))</f>
        <v>14.85</v>
      </c>
      <c r="M873" s="8">
        <f t="shared" si="13"/>
        <v>29.7</v>
      </c>
      <c r="N873" t="str" cm="1">
        <f t="array" ref="N873">_xlfn.SWITCH(I873,
"Rob","Robusta",
"Exc","Excelsa",
"Ara","Arabica",
"Lib","Librica")</f>
        <v>Excelsa</v>
      </c>
      <c r="O873" t="str" cm="1">
        <f t="array" ref="O873">_xlfn.SWITCH(J873,
"L","Light",
"M","Medium",
"D","Dark")</f>
        <v>Light</v>
      </c>
      <c r="P873" t="str">
        <f>_xlfn.XLOOKUP(Orders[[#This Row],[Customer ID]],customers!$A$2:$A$1001,customers!$I$2:$I$1001,,0)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8">
        <f>INDEX(products!$A$1:$G$49,MATCH(orders!$D874,products!$A$1:$A$49,0),MATCH(orders!L$1,products!$A$1:$G$1,0))</f>
        <v>11.25</v>
      </c>
      <c r="M874" s="8">
        <f t="shared" si="13"/>
        <v>22.5</v>
      </c>
      <c r="N874" t="str" cm="1">
        <f t="array" ref="N874">_xlfn.SWITCH(I874,
"Rob","Robusta",
"Exc","Excelsa",
"Ara","Arabica",
"Lib","Librica")</f>
        <v>Arabica</v>
      </c>
      <c r="O874" t="str" cm="1">
        <f t="array" ref="O874">_xlfn.SWITCH(J874,
"L","Light",
"M","Medium",
"D","Dark")</f>
        <v>Medium</v>
      </c>
      <c r="P874" t="str">
        <f>_xlfn.XLOOKUP(Orders[[#This Row],[Customer ID]],customers!$A$2:$A$1001,customers!$I$2:$I$1001,,0)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8">
        <f>INDEX(products!$A$1:$G$49,MATCH(orders!$D875,products!$A$1:$A$49,0),MATCH(orders!L$1,products!$A$1:$G$1,0))</f>
        <v>2.9849999999999999</v>
      </c>
      <c r="M875" s="8">
        <f t="shared" si="13"/>
        <v>11.94</v>
      </c>
      <c r="N875" t="str" cm="1">
        <f t="array" ref="N875">_xlfn.SWITCH(I875,
"Rob","Robusta",
"Exc","Excelsa",
"Ara","Arabica",
"Lib","Librica")</f>
        <v>Robusta</v>
      </c>
      <c r="O875" t="str" cm="1">
        <f t="array" ref="O875">_xlfn.SWITCH(J875,
"L","Light",
"M","Medium",
"D","Dark")</f>
        <v>Medium</v>
      </c>
      <c r="P875" t="str">
        <f>_xlfn.XLOOKUP(Orders[[#This Row],[Customer ID]],customers!$A$2:$A$1001,customers!$I$2:$I$1001,,0)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8">
        <f>INDEX(products!$A$1:$G$49,MATCH(orders!$D876,products!$A$1:$A$49,0),MATCH(orders!L$1,products!$A$1:$G$1,0))</f>
        <v>12.95</v>
      </c>
      <c r="M876" s="8">
        <f t="shared" si="13"/>
        <v>25.9</v>
      </c>
      <c r="N876" t="str" cm="1">
        <f t="array" ref="N876">_xlfn.SWITCH(I876,
"Rob","Robusta",
"Exc","Excelsa",
"Ara","Arabica",
"Lib","Librica")</f>
        <v>Arabica</v>
      </c>
      <c r="O876" t="str" cm="1">
        <f t="array" ref="O876">_xlfn.SWITCH(J876,
"L","Light",
"M","Medium",
"D","Dark")</f>
        <v>Light</v>
      </c>
      <c r="P876" t="str">
        <f>_xlfn.XLOOKUP(Orders[[#This Row],[Customer ID]],customers!$A$2:$A$1001,customers!$I$2:$I$1001,,0)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8">
        <f>INDEX(products!$A$1:$G$49,MATCH(orders!$D877,products!$A$1:$A$49,0),MATCH(orders!L$1,products!$A$1:$G$1,0))</f>
        <v>8.73</v>
      </c>
      <c r="M877" s="8">
        <f t="shared" si="13"/>
        <v>43.650000000000006</v>
      </c>
      <c r="N877" t="str" cm="1">
        <f t="array" ref="N877">_xlfn.SWITCH(I877,
"Rob","Robusta",
"Exc","Excelsa",
"Ara","Arabica",
"Lib","Librica")</f>
        <v>Librica</v>
      </c>
      <c r="O877" t="str" cm="1">
        <f t="array" ref="O877">_xlfn.SWITCH(J877,
"L","Light",
"M","Medium",
"D","Dark")</f>
        <v>Medium</v>
      </c>
      <c r="P877" t="str">
        <f>_xlfn.XLOOKUP(Orders[[#This Row],[Customer ID]],customers!$A$2:$A$1001,customers!$I$2:$I$1001,,0)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8">
        <f>INDEX(products!$A$1:$G$49,MATCH(orders!$D878,products!$A$1:$A$49,0),MATCH(orders!L$1,products!$A$1:$G$1,0))</f>
        <v>7.77</v>
      </c>
      <c r="M878" s="8">
        <f t="shared" si="13"/>
        <v>46.62</v>
      </c>
      <c r="N878" t="str" cm="1">
        <f t="array" ref="N878">_xlfn.SWITCH(I878,
"Rob","Robusta",
"Exc","Excelsa",
"Ara","Arabica",
"Lib","Librica")</f>
        <v>Arabica</v>
      </c>
      <c r="O878" t="str" cm="1">
        <f t="array" ref="O878">_xlfn.SWITCH(J878,
"L","Light",
"M","Medium",
"D","Dark")</f>
        <v>Light</v>
      </c>
      <c r="P878" t="str">
        <f>_xlfn.XLOOKUP(Orders[[#This Row],[Customer ID]],customers!$A$2:$A$1001,customers!$I$2:$I$1001,,0)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8">
        <f>INDEX(products!$A$1:$G$49,MATCH(orders!$D879,products!$A$1:$A$49,0),MATCH(orders!L$1,products!$A$1:$G$1,0))</f>
        <v>9.51</v>
      </c>
      <c r="M879" s="8">
        <f t="shared" si="13"/>
        <v>28.53</v>
      </c>
      <c r="N879" t="str" cm="1">
        <f t="array" ref="N879">_xlfn.SWITCH(I879,
"Rob","Robusta",
"Exc","Excelsa",
"Ara","Arabica",
"Lib","Librica")</f>
        <v>Librica</v>
      </c>
      <c r="O879" t="str" cm="1">
        <f t="array" ref="O879">_xlfn.SWITCH(J879,
"L","Light",
"M","Medium",
"D","Dark")</f>
        <v>Light</v>
      </c>
      <c r="P879" t="str">
        <f>_xlfn.XLOOKUP(Orders[[#This Row],[Customer ID]],customers!$A$2:$A$1001,customers!$I$2:$I$1001,,0)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8">
        <f>INDEX(products!$A$1:$G$49,MATCH(orders!$D880,products!$A$1:$A$49,0),MATCH(orders!L$1,products!$A$1:$G$1,0))</f>
        <v>27.484999999999996</v>
      </c>
      <c r="M880" s="8">
        <f t="shared" si="13"/>
        <v>27.484999999999996</v>
      </c>
      <c r="N880" t="str" cm="1">
        <f t="array" ref="N880">_xlfn.SWITCH(I880,
"Rob","Robusta",
"Exc","Excelsa",
"Ara","Arabica",
"Lib","Librica")</f>
        <v>Robusta</v>
      </c>
      <c r="O880" t="str" cm="1">
        <f t="array" ref="O880">_xlfn.SWITCH(J880,
"L","Light",
"M","Medium",
"D","Dark")</f>
        <v>Light</v>
      </c>
      <c r="P880" t="str">
        <f>_xlfn.XLOOKUP(Orders[[#This Row],[Customer ID]],customers!$A$2:$A$1001,customers!$I$2:$I$1001,,0)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8">
        <f>INDEX(products!$A$1:$G$49,MATCH(orders!$D881,products!$A$1:$A$49,0),MATCH(orders!L$1,products!$A$1:$G$1,0))</f>
        <v>3.645</v>
      </c>
      <c r="M881" s="8">
        <f t="shared" si="13"/>
        <v>10.935</v>
      </c>
      <c r="N881" t="str" cm="1">
        <f t="array" ref="N881">_xlfn.SWITCH(I881,
"Rob","Robusta",
"Exc","Excelsa",
"Ara","Arabica",
"Lib","Librica")</f>
        <v>Excelsa</v>
      </c>
      <c r="O881" t="str" cm="1">
        <f t="array" ref="O881">_xlfn.SWITCH(J881,
"L","Light",
"M","Medium",
"D","Dark")</f>
        <v>Dark</v>
      </c>
      <c r="P881" t="str">
        <f>_xlfn.XLOOKUP(Orders[[#This Row],[Customer ID]],customers!$A$2:$A$1001,customers!$I$2:$I$1001,,0)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8">
        <f>INDEX(products!$A$1:$G$49,MATCH(orders!$D882,products!$A$1:$A$49,0),MATCH(orders!L$1,products!$A$1:$G$1,0))</f>
        <v>3.5849999999999995</v>
      </c>
      <c r="M882" s="8">
        <f t="shared" si="13"/>
        <v>7.169999999999999</v>
      </c>
      <c r="N882" t="str" cm="1">
        <f t="array" ref="N882">_xlfn.SWITCH(I882,
"Rob","Robusta",
"Exc","Excelsa",
"Ara","Arabica",
"Lib","Librica")</f>
        <v>Robusta</v>
      </c>
      <c r="O882" t="str" cm="1">
        <f t="array" ref="O882">_xlfn.SWITCH(J882,
"L","Light",
"M","Medium",
"D","Dark")</f>
        <v>Light</v>
      </c>
      <c r="P882" t="str">
        <f>_xlfn.XLOOKUP(Orders[[#This Row],[Customer ID]],customers!$A$2:$A$1001,customers!$I$2:$I$1001,,0)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8">
        <f>INDEX(products!$A$1:$G$49,MATCH(orders!$D883,products!$A$1:$A$49,0),MATCH(orders!L$1,products!$A$1:$G$1,0))</f>
        <v>3.8849999999999998</v>
      </c>
      <c r="M883" s="8">
        <f t="shared" si="13"/>
        <v>23.31</v>
      </c>
      <c r="N883" t="str" cm="1">
        <f t="array" ref="N883">_xlfn.SWITCH(I883,
"Rob","Robusta",
"Exc","Excelsa",
"Ara","Arabica",
"Lib","Librica")</f>
        <v>Arabica</v>
      </c>
      <c r="O883" t="str" cm="1">
        <f t="array" ref="O883">_xlfn.SWITCH(J883,
"L","Light",
"M","Medium",
"D","Dark")</f>
        <v>Light</v>
      </c>
      <c r="P883" t="str">
        <f>_xlfn.XLOOKUP(Orders[[#This Row],[Customer ID]],customers!$A$2:$A$1001,customers!$I$2:$I$1001,,0)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8">
        <f>INDEX(products!$A$1:$G$49,MATCH(orders!$D884,products!$A$1:$A$49,0),MATCH(orders!L$1,products!$A$1:$G$1,0))</f>
        <v>22.884999999999998</v>
      </c>
      <c r="M884" s="8">
        <f t="shared" si="13"/>
        <v>114.42499999999998</v>
      </c>
      <c r="N884" t="str" cm="1">
        <f t="array" ref="N884">_xlfn.SWITCH(I884,
"Rob","Robusta",
"Exc","Excelsa",
"Ara","Arabica",
"Lib","Librica")</f>
        <v>Arabica</v>
      </c>
      <c r="O884" t="str" cm="1">
        <f t="array" ref="O884">_xlfn.SWITCH(J884,
"L","Light",
"M","Medium",
"D","Dark")</f>
        <v>Dark</v>
      </c>
      <c r="P884" t="str">
        <f>_xlfn.XLOOKUP(Orders[[#This Row],[Customer ID]],customers!$A$2:$A$1001,customers!$I$2:$I$1001,,0)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8">
        <f>INDEX(products!$A$1:$G$49,MATCH(orders!$D885,products!$A$1:$A$49,0),MATCH(orders!L$1,products!$A$1:$G$1,0))</f>
        <v>25.874999999999996</v>
      </c>
      <c r="M885" s="8">
        <f t="shared" si="13"/>
        <v>77.624999999999986</v>
      </c>
      <c r="N885" t="str" cm="1">
        <f t="array" ref="N885">_xlfn.SWITCH(I885,
"Rob","Robusta",
"Exc","Excelsa",
"Ara","Arabica",
"Lib","Librica")</f>
        <v>Arabica</v>
      </c>
      <c r="O885" t="str" cm="1">
        <f t="array" ref="O885">_xlfn.SWITCH(J885,
"L","Light",
"M","Medium",
"D","Dark")</f>
        <v>Medium</v>
      </c>
      <c r="P885" t="str">
        <f>_xlfn.XLOOKUP(Orders[[#This Row],[Customer ID]],customers!$A$2:$A$1001,customers!$I$2:$I$1001,,0)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8">
        <f>INDEX(products!$A$1:$G$49,MATCH(orders!$D886,products!$A$1:$A$49,0),MATCH(orders!L$1,products!$A$1:$G$1,0))</f>
        <v>5.3699999999999992</v>
      </c>
      <c r="M886" s="8">
        <f t="shared" si="13"/>
        <v>5.3699999999999992</v>
      </c>
      <c r="N886" t="str" cm="1">
        <f t="array" ref="N886">_xlfn.SWITCH(I886,
"Rob","Robusta",
"Exc","Excelsa",
"Ara","Arabica",
"Lib","Librica")</f>
        <v>Robusta</v>
      </c>
      <c r="O886" t="str" cm="1">
        <f t="array" ref="O886">_xlfn.SWITCH(J886,
"L","Light",
"M","Medium",
"D","Dark")</f>
        <v>Dark</v>
      </c>
      <c r="P886" t="str">
        <f>_xlfn.XLOOKUP(Orders[[#This Row],[Customer ID]],customers!$A$2:$A$1001,customers!$I$2:$I$1001,,0)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8">
        <f>INDEX(products!$A$1:$G$49,MATCH(orders!$D887,products!$A$1:$A$49,0),MATCH(orders!L$1,products!$A$1:$G$1,0))</f>
        <v>20.584999999999997</v>
      </c>
      <c r="M887" s="8">
        <f t="shared" si="13"/>
        <v>123.50999999999999</v>
      </c>
      <c r="N887" t="str" cm="1">
        <f t="array" ref="N887">_xlfn.SWITCH(I887,
"Rob","Robusta",
"Exc","Excelsa",
"Ara","Arabica",
"Lib","Librica")</f>
        <v>Robusta</v>
      </c>
      <c r="O887" t="str" cm="1">
        <f t="array" ref="O887">_xlfn.SWITCH(J887,
"L","Light",
"M","Medium",
"D","Dark")</f>
        <v>Dark</v>
      </c>
      <c r="P887" t="str">
        <f>_xlfn.XLOOKUP(Orders[[#This Row],[Customer ID]],customers!$A$2:$A$1001,customers!$I$2:$I$1001,,0)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8">
        <f>INDEX(products!$A$1:$G$49,MATCH(orders!$D888,products!$A$1:$A$49,0),MATCH(orders!L$1,products!$A$1:$G$1,0))</f>
        <v>8.73</v>
      </c>
      <c r="M888" s="8">
        <f t="shared" si="13"/>
        <v>17.46</v>
      </c>
      <c r="N888" t="str" cm="1">
        <f t="array" ref="N888">_xlfn.SWITCH(I888,
"Rob","Robusta",
"Exc","Excelsa",
"Ara","Arabica",
"Lib","Librica")</f>
        <v>Librica</v>
      </c>
      <c r="O888" t="str" cm="1">
        <f t="array" ref="O888">_xlfn.SWITCH(J888,
"L","Light",
"M","Medium",
"D","Dark")</f>
        <v>Medium</v>
      </c>
      <c r="P888" t="str">
        <f>_xlfn.XLOOKUP(Orders[[#This Row],[Customer ID]],customers!$A$2:$A$1001,customers!$I$2:$I$1001,,0)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8">
        <f>INDEX(products!$A$1:$G$49,MATCH(orders!$D889,products!$A$1:$A$49,0),MATCH(orders!L$1,products!$A$1:$G$1,0))</f>
        <v>4.4550000000000001</v>
      </c>
      <c r="M889" s="8">
        <f t="shared" si="13"/>
        <v>13.365</v>
      </c>
      <c r="N889" t="str" cm="1">
        <f t="array" ref="N889">_xlfn.SWITCH(I889,
"Rob","Robusta",
"Exc","Excelsa",
"Ara","Arabica",
"Lib","Librica")</f>
        <v>Excelsa</v>
      </c>
      <c r="O889" t="str" cm="1">
        <f t="array" ref="O889">_xlfn.SWITCH(J889,
"L","Light",
"M","Medium",
"D","Dark")</f>
        <v>Light</v>
      </c>
      <c r="P889" t="str">
        <f>_xlfn.XLOOKUP(Orders[[#This Row],[Customer ID]],customers!$A$2:$A$1001,customers!$I$2:$I$1001,,0)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8">
        <f>INDEX(products!$A$1:$G$49,MATCH(orders!$D890,products!$A$1:$A$49,0),MATCH(orders!L$1,products!$A$1:$G$1,0))</f>
        <v>3.8849999999999998</v>
      </c>
      <c r="M890" s="8">
        <f t="shared" si="13"/>
        <v>7.77</v>
      </c>
      <c r="N890" t="str" cm="1">
        <f t="array" ref="N890">_xlfn.SWITCH(I890,
"Rob","Robusta",
"Exc","Excelsa",
"Ara","Arabica",
"Lib","Librica")</f>
        <v>Arabica</v>
      </c>
      <c r="O890" t="str" cm="1">
        <f t="array" ref="O890">_xlfn.SWITCH(J890,
"L","Light",
"M","Medium",
"D","Dark")</f>
        <v>Light</v>
      </c>
      <c r="P890" t="str">
        <f>_xlfn.XLOOKUP(Orders[[#This Row],[Customer ID]],customers!$A$2:$A$1001,customers!$I$2:$I$1001,,0)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8">
        <f>INDEX(products!$A$1:$G$49,MATCH(orders!$D891,products!$A$1:$A$49,0),MATCH(orders!L$1,products!$A$1:$G$1,0))</f>
        <v>2.6849999999999996</v>
      </c>
      <c r="M891" s="8">
        <f t="shared" si="13"/>
        <v>2.6849999999999996</v>
      </c>
      <c r="N891" t="str" cm="1">
        <f t="array" ref="N891">_xlfn.SWITCH(I891,
"Rob","Robusta",
"Exc","Excelsa",
"Ara","Arabica",
"Lib","Librica")</f>
        <v>Robusta</v>
      </c>
      <c r="O891" t="str" cm="1">
        <f t="array" ref="O891">_xlfn.SWITCH(J891,
"L","Light",
"M","Medium",
"D","Dark")</f>
        <v>Dark</v>
      </c>
      <c r="P891" t="str">
        <f>_xlfn.XLOOKUP(Orders[[#This Row],[Customer ID]],customers!$A$2:$A$1001,customers!$I$2:$I$1001,,0)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8">
        <f>INDEX(products!$A$1:$G$49,MATCH(orders!$D892,products!$A$1:$A$49,0),MATCH(orders!L$1,products!$A$1:$G$1,0))</f>
        <v>20.584999999999997</v>
      </c>
      <c r="M892" s="8">
        <f t="shared" si="13"/>
        <v>20.584999999999997</v>
      </c>
      <c r="N892" t="str" cm="1">
        <f t="array" ref="N892">_xlfn.SWITCH(I892,
"Rob","Robusta",
"Exc","Excelsa",
"Ara","Arabica",
"Lib","Librica")</f>
        <v>Robusta</v>
      </c>
      <c r="O892" t="str" cm="1">
        <f t="array" ref="O892">_xlfn.SWITCH(J892,
"L","Light",
"M","Medium",
"D","Dark")</f>
        <v>Dark</v>
      </c>
      <c r="P892" t="str">
        <f>_xlfn.XLOOKUP(Orders[[#This Row],[Customer ID]],customers!$A$2:$A$1001,customers!$I$2:$I$1001,,0)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8">
        <f>INDEX(products!$A$1:$G$49,MATCH(orders!$D893,products!$A$1:$A$49,0),MATCH(orders!L$1,products!$A$1:$G$1,0))</f>
        <v>22.884999999999998</v>
      </c>
      <c r="M893" s="8">
        <f t="shared" si="13"/>
        <v>114.42499999999998</v>
      </c>
      <c r="N893" t="str" cm="1">
        <f t="array" ref="N893">_xlfn.SWITCH(I893,
"Rob","Robusta",
"Exc","Excelsa",
"Ara","Arabica",
"Lib","Librica")</f>
        <v>Arabica</v>
      </c>
      <c r="O893" t="str" cm="1">
        <f t="array" ref="O893">_xlfn.SWITCH(J893,
"L","Light",
"M","Medium",
"D","Dark")</f>
        <v>Dark</v>
      </c>
      <c r="P893" t="str">
        <f>_xlfn.XLOOKUP(Orders[[#This Row],[Customer ID]],customers!$A$2:$A$1001,customers!$I$2:$I$1001,,0)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8">
        <f>INDEX(products!$A$1:$G$49,MATCH(orders!$D894,products!$A$1:$A$49,0),MATCH(orders!L$1,products!$A$1:$G$1,0))</f>
        <v>4.125</v>
      </c>
      <c r="M894" s="8">
        <f t="shared" si="13"/>
        <v>20.625</v>
      </c>
      <c r="N894" t="str" cm="1">
        <f t="array" ref="N894">_xlfn.SWITCH(I894,
"Rob","Robusta",
"Exc","Excelsa",
"Ara","Arabica",
"Lib","Librica")</f>
        <v>Excelsa</v>
      </c>
      <c r="O894" t="str" cm="1">
        <f t="array" ref="O894">_xlfn.SWITCH(J894,
"L","Light",
"M","Medium",
"D","Dark")</f>
        <v>Medium</v>
      </c>
      <c r="P894" t="str">
        <f>_xlfn.XLOOKUP(Orders[[#This Row],[Customer ID]],customers!$A$2:$A$1001,customers!$I$2:$I$1001,,0)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8">
        <f>INDEX(products!$A$1:$G$49,MATCH(orders!$D895,products!$A$1:$A$49,0),MATCH(orders!L$1,products!$A$1:$G$1,0))</f>
        <v>9.51</v>
      </c>
      <c r="M895" s="8">
        <f t="shared" si="13"/>
        <v>57.06</v>
      </c>
      <c r="N895" t="str" cm="1">
        <f t="array" ref="N895">_xlfn.SWITCH(I895,
"Rob","Robusta",
"Exc","Excelsa",
"Ara","Arabica",
"Lib","Librica")</f>
        <v>Librica</v>
      </c>
      <c r="O895" t="str" cm="1">
        <f t="array" ref="O895">_xlfn.SWITCH(J895,
"L","Light",
"M","Medium",
"D","Dark")</f>
        <v>Light</v>
      </c>
      <c r="P895" t="str">
        <f>_xlfn.XLOOKUP(Orders[[#This Row],[Customer ID]],customers!$A$2:$A$1001,customers!$I$2:$I$1001,,0)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8">
        <f>INDEX(products!$A$1:$G$49,MATCH(orders!$D896,products!$A$1:$A$49,0),MATCH(orders!L$1,products!$A$1:$G$1,0))</f>
        <v>20.584999999999997</v>
      </c>
      <c r="M896" s="8">
        <f t="shared" si="13"/>
        <v>82.339999999999989</v>
      </c>
      <c r="N896" t="str" cm="1">
        <f t="array" ref="N896">_xlfn.SWITCH(I896,
"Rob","Robusta",
"Exc","Excelsa",
"Ara","Arabica",
"Lib","Librica")</f>
        <v>Robusta</v>
      </c>
      <c r="O896" t="str" cm="1">
        <f t="array" ref="O896">_xlfn.SWITCH(J896,
"L","Light",
"M","Medium",
"D","Dark")</f>
        <v>Dark</v>
      </c>
      <c r="P896" t="str">
        <f>_xlfn.XLOOKUP(Orders[[#This Row],[Customer ID]],customers!$A$2:$A$1001,customers!$I$2:$I$1001,,0)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8">
        <f>INDEX(products!$A$1:$G$49,MATCH(orders!$D897,products!$A$1:$A$49,0),MATCH(orders!L$1,products!$A$1:$G$1,0))</f>
        <v>31.624999999999996</v>
      </c>
      <c r="M897" s="8">
        <f t="shared" si="13"/>
        <v>158.12499999999997</v>
      </c>
      <c r="N897" t="str" cm="1">
        <f t="array" ref="N897">_xlfn.SWITCH(I897,
"Rob","Robusta",
"Exc","Excelsa",
"Ara","Arabica",
"Lib","Librica")</f>
        <v>Excelsa</v>
      </c>
      <c r="O897" t="str" cm="1">
        <f t="array" ref="O897">_xlfn.SWITCH(J897,
"L","Light",
"M","Medium",
"D","Dark")</f>
        <v>Medium</v>
      </c>
      <c r="P897" t="str">
        <f>_xlfn.XLOOKUP(Orders[[#This Row],[Customer ID]],customers!$A$2:$A$1001,customers!$I$2:$I$1001,,0)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8">
        <f>INDEX(products!$A$1:$G$49,MATCH(orders!$D898,products!$A$1:$A$49,0),MATCH(orders!L$1,products!$A$1:$G$1,0))</f>
        <v>5.3699999999999992</v>
      </c>
      <c r="M898" s="8">
        <f t="shared" si="13"/>
        <v>32.22</v>
      </c>
      <c r="N898" t="str" cm="1">
        <f t="array" ref="N898">_xlfn.SWITCH(I898,
"Rob","Robusta",
"Exc","Excelsa",
"Ara","Arabica",
"Lib","Librica")</f>
        <v>Robusta</v>
      </c>
      <c r="O898" t="str" cm="1">
        <f t="array" ref="O898">_xlfn.SWITCH(J898,
"L","Light",
"M","Medium",
"D","Dark")</f>
        <v>Dark</v>
      </c>
      <c r="P898" t="str">
        <f>_xlfn.XLOOKUP(Orders[[#This Row],[Customer ID]],customers!$A$2:$A$1001,customers!$I$2:$I$1001,,0)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8">
        <f>INDEX(products!$A$1:$G$49,MATCH(orders!$D899,products!$A$1:$A$49,0),MATCH(orders!L$1,products!$A$1:$G$1,0))</f>
        <v>12.15</v>
      </c>
      <c r="M899" s="8">
        <f t="shared" ref="M899:M962" si="14">E899*L899</f>
        <v>24.3</v>
      </c>
      <c r="N899" t="str" cm="1">
        <f t="array" ref="N899">_xlfn.SWITCH(I899,
"Rob","Robusta",
"Exc","Excelsa",
"Ara","Arabica",
"Lib","Librica")</f>
        <v>Excelsa</v>
      </c>
      <c r="O899" t="str" cm="1">
        <f t="array" ref="O899">_xlfn.SWITCH(J899,
"L","Light",
"M","Medium",
"D","Dark")</f>
        <v>Dark</v>
      </c>
      <c r="P899" t="str">
        <f>_xlfn.XLOOKUP(Orders[[#This Row],[Customer ID]],customers!$A$2:$A$1001,customers!$I$2:$I$1001,,0)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8">
        <f>INDEX(products!$A$1:$G$49,MATCH(orders!$D900,products!$A$1:$A$49,0),MATCH(orders!L$1,products!$A$1:$G$1,0))</f>
        <v>7.169999999999999</v>
      </c>
      <c r="M900" s="8">
        <f t="shared" si="14"/>
        <v>35.849999999999994</v>
      </c>
      <c r="N900" t="str" cm="1">
        <f t="array" ref="N900">_xlfn.SWITCH(I900,
"Rob","Robusta",
"Exc","Excelsa",
"Ara","Arabica",
"Lib","Librica")</f>
        <v>Robusta</v>
      </c>
      <c r="O900" t="str" cm="1">
        <f t="array" ref="O900">_xlfn.SWITCH(J900,
"L","Light",
"M","Medium",
"D","Dark")</f>
        <v>Light</v>
      </c>
      <c r="P900" t="str">
        <f>_xlfn.XLOOKUP(Orders[[#This Row],[Customer ID]],customers!$A$2:$A$1001,customers!$I$2:$I$1001,,0)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8">
        <f>INDEX(products!$A$1:$G$49,MATCH(orders!$D901,products!$A$1:$A$49,0),MATCH(orders!L$1,products!$A$1:$G$1,0))</f>
        <v>14.55</v>
      </c>
      <c r="M901" s="8">
        <f t="shared" si="14"/>
        <v>72.75</v>
      </c>
      <c r="N901" t="str" cm="1">
        <f t="array" ref="N901">_xlfn.SWITCH(I901,
"Rob","Robusta",
"Exc","Excelsa",
"Ara","Arabica",
"Lib","Librica")</f>
        <v>Librica</v>
      </c>
      <c r="O901" t="str" cm="1">
        <f t="array" ref="O901">_xlfn.SWITCH(J901,
"L","Light",
"M","Medium",
"D","Dark")</f>
        <v>Medium</v>
      </c>
      <c r="P901" t="str">
        <f>_xlfn.XLOOKUP(Orders[[#This Row],[Customer ID]],customers!$A$2:$A$1001,customers!$I$2:$I$1001,,0)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8">
        <f>INDEX(products!$A$1:$G$49,MATCH(orders!$D902,products!$A$1:$A$49,0),MATCH(orders!L$1,products!$A$1:$G$1,0))</f>
        <v>15.85</v>
      </c>
      <c r="M902" s="8">
        <f t="shared" si="14"/>
        <v>47.55</v>
      </c>
      <c r="N902" t="str" cm="1">
        <f t="array" ref="N902">_xlfn.SWITCH(I902,
"Rob","Robusta",
"Exc","Excelsa",
"Ara","Arabica",
"Lib","Librica")</f>
        <v>Librica</v>
      </c>
      <c r="O902" t="str" cm="1">
        <f t="array" ref="O902">_xlfn.SWITCH(J902,
"L","Light",
"M","Medium",
"D","Dark")</f>
        <v>Light</v>
      </c>
      <c r="P902" t="str">
        <f>_xlfn.XLOOKUP(Orders[[#This Row],[Customer ID]],customers!$A$2:$A$1001,customers!$I$2:$I$1001,,0)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8">
        <f>INDEX(products!$A$1:$G$49,MATCH(orders!$D903,products!$A$1:$A$49,0),MATCH(orders!L$1,products!$A$1:$G$1,0))</f>
        <v>3.5849999999999995</v>
      </c>
      <c r="M903" s="8">
        <f t="shared" si="14"/>
        <v>3.5849999999999995</v>
      </c>
      <c r="N903" t="str" cm="1">
        <f t="array" ref="N903">_xlfn.SWITCH(I903,
"Rob","Robusta",
"Exc","Excelsa",
"Ara","Arabica",
"Lib","Librica")</f>
        <v>Robusta</v>
      </c>
      <c r="O903" t="str" cm="1">
        <f t="array" ref="O903">_xlfn.SWITCH(J903,
"L","Light",
"M","Medium",
"D","Dark")</f>
        <v>Light</v>
      </c>
      <c r="P903" t="str">
        <f>_xlfn.XLOOKUP(Orders[[#This Row],[Customer ID]],customers!$A$2:$A$1001,customers!$I$2:$I$1001,,0)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8">
        <f>INDEX(products!$A$1:$G$49,MATCH(orders!$D904,products!$A$1:$A$49,0),MATCH(orders!L$1,products!$A$1:$G$1,0))</f>
        <v>31.624999999999996</v>
      </c>
      <c r="M904" s="8">
        <f t="shared" si="14"/>
        <v>158.12499999999997</v>
      </c>
      <c r="N904" t="str" cm="1">
        <f t="array" ref="N904">_xlfn.SWITCH(I904,
"Rob","Robusta",
"Exc","Excelsa",
"Ara","Arabica",
"Lib","Librica")</f>
        <v>Excelsa</v>
      </c>
      <c r="O904" t="str" cm="1">
        <f t="array" ref="O904">_xlfn.SWITCH(J904,
"L","Light",
"M","Medium",
"D","Dark")</f>
        <v>Medium</v>
      </c>
      <c r="P904" t="str">
        <f>_xlfn.XLOOKUP(Orders[[#This Row],[Customer ID]],customers!$A$2:$A$1001,customers!$I$2:$I$1001,,0)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8">
        <f>INDEX(products!$A$1:$G$49,MATCH(orders!$D905,products!$A$1:$A$49,0),MATCH(orders!L$1,products!$A$1:$G$1,0))</f>
        <v>8.73</v>
      </c>
      <c r="M905" s="8">
        <f t="shared" si="14"/>
        <v>17.46</v>
      </c>
      <c r="N905" t="str" cm="1">
        <f t="array" ref="N905">_xlfn.SWITCH(I905,
"Rob","Robusta",
"Exc","Excelsa",
"Ara","Arabica",
"Lib","Librica")</f>
        <v>Librica</v>
      </c>
      <c r="O905" t="str" cm="1">
        <f t="array" ref="O905">_xlfn.SWITCH(J905,
"L","Light",
"M","Medium",
"D","Dark")</f>
        <v>Medium</v>
      </c>
      <c r="P905" t="str">
        <f>_xlfn.XLOOKUP(Orders[[#This Row],[Customer ID]],customers!$A$2:$A$1001,customers!$I$2:$I$1001,,0)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8">
        <f>INDEX(products!$A$1:$G$49,MATCH(orders!$D906,products!$A$1:$A$49,0),MATCH(orders!L$1,products!$A$1:$G$1,0))</f>
        <v>29.784999999999997</v>
      </c>
      <c r="M906" s="8">
        <f t="shared" si="14"/>
        <v>148.92499999999998</v>
      </c>
      <c r="N906" t="str" cm="1">
        <f t="array" ref="N906">_xlfn.SWITCH(I906,
"Rob","Robusta",
"Exc","Excelsa",
"Ara","Arabica",
"Lib","Librica")</f>
        <v>Arabica</v>
      </c>
      <c r="O906" t="str" cm="1">
        <f t="array" ref="O906">_xlfn.SWITCH(J906,
"L","Light",
"M","Medium",
"D","Dark")</f>
        <v>Light</v>
      </c>
      <c r="P906" t="str">
        <f>_xlfn.XLOOKUP(Orders[[#This Row],[Customer ID]],customers!$A$2:$A$1001,customers!$I$2:$I$1001,,0)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8">
        <f>INDEX(products!$A$1:$G$49,MATCH(orders!$D907,products!$A$1:$A$49,0),MATCH(orders!L$1,products!$A$1:$G$1,0))</f>
        <v>6.75</v>
      </c>
      <c r="M907" s="8">
        <f t="shared" si="14"/>
        <v>40.5</v>
      </c>
      <c r="N907" t="str" cm="1">
        <f t="array" ref="N907">_xlfn.SWITCH(I907,
"Rob","Robusta",
"Exc","Excelsa",
"Ara","Arabica",
"Lib","Librica")</f>
        <v>Arabica</v>
      </c>
      <c r="O907" t="str" cm="1">
        <f t="array" ref="O907">_xlfn.SWITCH(J907,
"L","Light",
"M","Medium",
"D","Dark")</f>
        <v>Medium</v>
      </c>
      <c r="P907" t="str">
        <f>_xlfn.XLOOKUP(Orders[[#This Row],[Customer ID]],customers!$A$2:$A$1001,customers!$I$2:$I$1001,,0)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8">
        <f>INDEX(products!$A$1:$G$49,MATCH(orders!$D908,products!$A$1:$A$49,0),MATCH(orders!L$1,products!$A$1:$G$1,0))</f>
        <v>6.75</v>
      </c>
      <c r="M908" s="8">
        <f t="shared" si="14"/>
        <v>27</v>
      </c>
      <c r="N908" t="str" cm="1">
        <f t="array" ref="N908">_xlfn.SWITCH(I908,
"Rob","Robusta",
"Exc","Excelsa",
"Ara","Arabica",
"Lib","Librica")</f>
        <v>Arabica</v>
      </c>
      <c r="O908" t="str" cm="1">
        <f t="array" ref="O908">_xlfn.SWITCH(J908,
"L","Light",
"M","Medium",
"D","Dark")</f>
        <v>Medium</v>
      </c>
      <c r="P908" t="str">
        <f>_xlfn.XLOOKUP(Orders[[#This Row],[Customer ID]],customers!$A$2:$A$1001,customers!$I$2:$I$1001,,0)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8">
        <f>INDEX(products!$A$1:$G$49,MATCH(orders!$D909,products!$A$1:$A$49,0),MATCH(orders!L$1,products!$A$1:$G$1,0))</f>
        <v>12.95</v>
      </c>
      <c r="M909" s="8">
        <f t="shared" si="14"/>
        <v>38.849999999999994</v>
      </c>
      <c r="N909" t="str" cm="1">
        <f t="array" ref="N909">_xlfn.SWITCH(I909,
"Rob","Robusta",
"Exc","Excelsa",
"Ara","Arabica",
"Lib","Librica")</f>
        <v>Librica</v>
      </c>
      <c r="O909" t="str" cm="1">
        <f t="array" ref="O909">_xlfn.SWITCH(J909,
"L","Light",
"M","Medium",
"D","Dark")</f>
        <v>Dark</v>
      </c>
      <c r="P909" t="str">
        <f>_xlfn.XLOOKUP(Orders[[#This Row],[Customer ID]],customers!$A$2:$A$1001,customers!$I$2:$I$1001,,0)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8">
        <f>INDEX(products!$A$1:$G$49,MATCH(orders!$D910,products!$A$1:$A$49,0),MATCH(orders!L$1,products!$A$1:$G$1,0))</f>
        <v>11.95</v>
      </c>
      <c r="M910" s="8">
        <f t="shared" si="14"/>
        <v>59.75</v>
      </c>
      <c r="N910" t="str" cm="1">
        <f t="array" ref="N910">_xlfn.SWITCH(I910,
"Rob","Robusta",
"Exc","Excelsa",
"Ara","Arabica",
"Lib","Librica")</f>
        <v>Robusta</v>
      </c>
      <c r="O910" t="str" cm="1">
        <f t="array" ref="O910">_xlfn.SWITCH(J910,
"L","Light",
"M","Medium",
"D","Dark")</f>
        <v>Light</v>
      </c>
      <c r="P910" t="str">
        <f>_xlfn.XLOOKUP(Orders[[#This Row],[Customer ID]],customers!$A$2:$A$1001,customers!$I$2:$I$1001,,0)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8">
        <f>INDEX(products!$A$1:$G$49,MATCH(orders!$D911,products!$A$1:$A$49,0),MATCH(orders!L$1,products!$A$1:$G$1,0))</f>
        <v>3.5849999999999995</v>
      </c>
      <c r="M911" s="8">
        <f t="shared" si="14"/>
        <v>10.754999999999999</v>
      </c>
      <c r="N911" t="str" cm="1">
        <f t="array" ref="N911">_xlfn.SWITCH(I911,
"Rob","Robusta",
"Exc","Excelsa",
"Ara","Arabica",
"Lib","Librica")</f>
        <v>Robusta</v>
      </c>
      <c r="O911" t="str" cm="1">
        <f t="array" ref="O911">_xlfn.SWITCH(J911,
"L","Light",
"M","Medium",
"D","Dark")</f>
        <v>Light</v>
      </c>
      <c r="P911" t="str">
        <f>_xlfn.XLOOKUP(Orders[[#This Row],[Customer ID]],customers!$A$2:$A$1001,customers!$I$2:$I$1001,,0)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8">
        <f>INDEX(products!$A$1:$G$49,MATCH(orders!$D912,products!$A$1:$A$49,0),MATCH(orders!L$1,products!$A$1:$G$1,0))</f>
        <v>22.884999999999998</v>
      </c>
      <c r="M912" s="8">
        <f t="shared" si="14"/>
        <v>91.539999999999992</v>
      </c>
      <c r="N912" t="str" cm="1">
        <f t="array" ref="N912">_xlfn.SWITCH(I912,
"Rob","Robusta",
"Exc","Excelsa",
"Ara","Arabica",
"Lib","Librica")</f>
        <v>Arabica</v>
      </c>
      <c r="O912" t="str" cm="1">
        <f t="array" ref="O912">_xlfn.SWITCH(J912,
"L","Light",
"M","Medium",
"D","Dark")</f>
        <v>Dark</v>
      </c>
      <c r="P912" t="str">
        <f>_xlfn.XLOOKUP(Orders[[#This Row],[Customer ID]],customers!$A$2:$A$1001,customers!$I$2:$I$1001,,0)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8">
        <f>INDEX(products!$A$1:$G$49,MATCH(orders!$D913,products!$A$1:$A$49,0),MATCH(orders!L$1,products!$A$1:$G$1,0))</f>
        <v>11.25</v>
      </c>
      <c r="M913" s="8">
        <f t="shared" si="14"/>
        <v>45</v>
      </c>
      <c r="N913" t="str" cm="1">
        <f t="array" ref="N913">_xlfn.SWITCH(I913,
"Rob","Robusta",
"Exc","Excelsa",
"Ara","Arabica",
"Lib","Librica")</f>
        <v>Arabica</v>
      </c>
      <c r="O913" t="str" cm="1">
        <f t="array" ref="O913">_xlfn.SWITCH(J913,
"L","Light",
"M","Medium",
"D","Dark")</f>
        <v>Medium</v>
      </c>
      <c r="P913" t="str">
        <f>_xlfn.XLOOKUP(Orders[[#This Row],[Customer ID]],customers!$A$2:$A$1001,customers!$I$2:$I$1001,,0)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8">
        <f>INDEX(products!$A$1:$G$49,MATCH(orders!$D914,products!$A$1:$A$49,0),MATCH(orders!L$1,products!$A$1:$G$1,0))</f>
        <v>22.884999999999998</v>
      </c>
      <c r="M914" s="8">
        <f t="shared" si="14"/>
        <v>137.31</v>
      </c>
      <c r="N914" t="str" cm="1">
        <f t="array" ref="N914">_xlfn.SWITCH(I914,
"Rob","Robusta",
"Exc","Excelsa",
"Ara","Arabica",
"Lib","Librica")</f>
        <v>Robusta</v>
      </c>
      <c r="O914" t="str" cm="1">
        <f t="array" ref="O914">_xlfn.SWITCH(J914,
"L","Light",
"M","Medium",
"D","Dark")</f>
        <v>Medium</v>
      </c>
      <c r="P914" t="str">
        <f>_xlfn.XLOOKUP(Orders[[#This Row],[Customer ID]],customers!$A$2:$A$1001,customers!$I$2:$I$1001,,0)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8">
        <f>INDEX(products!$A$1:$G$49,MATCH(orders!$D915,products!$A$1:$A$49,0),MATCH(orders!L$1,products!$A$1:$G$1,0))</f>
        <v>6.75</v>
      </c>
      <c r="M915" s="8">
        <f t="shared" si="14"/>
        <v>6.75</v>
      </c>
      <c r="N915" t="str" cm="1">
        <f t="array" ref="N915">_xlfn.SWITCH(I915,
"Rob","Robusta",
"Exc","Excelsa",
"Ara","Arabica",
"Lib","Librica")</f>
        <v>Arabica</v>
      </c>
      <c r="O915" t="str" cm="1">
        <f t="array" ref="O915">_xlfn.SWITCH(J915,
"L","Light",
"M","Medium",
"D","Dark")</f>
        <v>Medium</v>
      </c>
      <c r="P915" t="str">
        <f>_xlfn.XLOOKUP(Orders[[#This Row],[Customer ID]],customers!$A$2:$A$1001,customers!$I$2:$I$1001,,0)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8">
        <f>INDEX(products!$A$1:$G$49,MATCH(orders!$D916,products!$A$1:$A$49,0),MATCH(orders!L$1,products!$A$1:$G$1,0))</f>
        <v>11.25</v>
      </c>
      <c r="M916" s="8">
        <f t="shared" si="14"/>
        <v>45</v>
      </c>
      <c r="N916" t="str" cm="1">
        <f t="array" ref="N916">_xlfn.SWITCH(I916,
"Rob","Robusta",
"Exc","Excelsa",
"Ara","Arabica",
"Lib","Librica")</f>
        <v>Arabica</v>
      </c>
      <c r="O916" t="str" cm="1">
        <f t="array" ref="O916">_xlfn.SWITCH(J916,
"L","Light",
"M","Medium",
"D","Dark")</f>
        <v>Medium</v>
      </c>
      <c r="P916" t="str">
        <f>_xlfn.XLOOKUP(Orders[[#This Row],[Customer ID]],customers!$A$2:$A$1001,customers!$I$2:$I$1001,,0)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8">
        <f>INDEX(products!$A$1:$G$49,MATCH(orders!$D917,products!$A$1:$A$49,0),MATCH(orders!L$1,products!$A$1:$G$1,0))</f>
        <v>27.945</v>
      </c>
      <c r="M917" s="8">
        <f t="shared" si="14"/>
        <v>83.835000000000008</v>
      </c>
      <c r="N917" t="str" cm="1">
        <f t="array" ref="N917">_xlfn.SWITCH(I917,
"Rob","Robusta",
"Exc","Excelsa",
"Ara","Arabica",
"Lib","Librica")</f>
        <v>Excelsa</v>
      </c>
      <c r="O917" t="str" cm="1">
        <f t="array" ref="O917">_xlfn.SWITCH(J917,
"L","Light",
"M","Medium",
"D","Dark")</f>
        <v>Dark</v>
      </c>
      <c r="P917" t="str">
        <f>_xlfn.XLOOKUP(Orders[[#This Row],[Customer ID]],customers!$A$2:$A$1001,customers!$I$2:$I$1001,,0)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8">
        <f>INDEX(products!$A$1:$G$49,MATCH(orders!$D918,products!$A$1:$A$49,0),MATCH(orders!L$1,products!$A$1:$G$1,0))</f>
        <v>3.645</v>
      </c>
      <c r="M918" s="8">
        <f t="shared" si="14"/>
        <v>3.645</v>
      </c>
      <c r="N918" t="str" cm="1">
        <f t="array" ref="N918">_xlfn.SWITCH(I918,
"Rob","Robusta",
"Exc","Excelsa",
"Ara","Arabica",
"Lib","Librica")</f>
        <v>Excelsa</v>
      </c>
      <c r="O918" t="str" cm="1">
        <f t="array" ref="O918">_xlfn.SWITCH(J918,
"L","Light",
"M","Medium",
"D","Dark")</f>
        <v>Dark</v>
      </c>
      <c r="P918" t="str">
        <f>_xlfn.XLOOKUP(Orders[[#This Row],[Customer ID]],customers!$A$2:$A$1001,customers!$I$2:$I$1001,,0)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8">
        <f>INDEX(products!$A$1:$G$49,MATCH(orders!$D919,products!$A$1:$A$49,0),MATCH(orders!L$1,products!$A$1:$G$1,0))</f>
        <v>6.75</v>
      </c>
      <c r="M919" s="8">
        <f t="shared" si="14"/>
        <v>6.75</v>
      </c>
      <c r="N919" t="str" cm="1">
        <f t="array" ref="N919">_xlfn.SWITCH(I919,
"Rob","Robusta",
"Exc","Excelsa",
"Ara","Arabica",
"Lib","Librica")</f>
        <v>Arabica</v>
      </c>
      <c r="O919" t="str" cm="1">
        <f t="array" ref="O919">_xlfn.SWITCH(J919,
"L","Light",
"M","Medium",
"D","Dark")</f>
        <v>Medium</v>
      </c>
      <c r="P919" t="str">
        <f>_xlfn.XLOOKUP(Orders[[#This Row],[Customer ID]],customers!$A$2:$A$1001,customers!$I$2:$I$1001,,0)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8">
        <f>INDEX(products!$A$1:$G$49,MATCH(orders!$D920,products!$A$1:$A$49,0),MATCH(orders!L$1,products!$A$1:$G$1,0))</f>
        <v>7.29</v>
      </c>
      <c r="M920" s="8">
        <f t="shared" si="14"/>
        <v>21.87</v>
      </c>
      <c r="N920" t="str" cm="1">
        <f t="array" ref="N920">_xlfn.SWITCH(I920,
"Rob","Robusta",
"Exc","Excelsa",
"Ara","Arabica",
"Lib","Librica")</f>
        <v>Excelsa</v>
      </c>
      <c r="O920" t="str" cm="1">
        <f t="array" ref="O920">_xlfn.SWITCH(J920,
"L","Light",
"M","Medium",
"D","Dark")</f>
        <v>Dark</v>
      </c>
      <c r="P920" t="str">
        <f>_xlfn.XLOOKUP(Orders[[#This Row],[Customer ID]],customers!$A$2:$A$1001,customers!$I$2:$I$1001,,0)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8">
        <f>INDEX(products!$A$1:$G$49,MATCH(orders!$D921,products!$A$1:$A$49,0),MATCH(orders!L$1,products!$A$1:$G$1,0))</f>
        <v>2.6849999999999996</v>
      </c>
      <c r="M921" s="8">
        <f t="shared" si="14"/>
        <v>13.424999999999997</v>
      </c>
      <c r="N921" t="str" cm="1">
        <f t="array" ref="N921">_xlfn.SWITCH(I921,
"Rob","Robusta",
"Exc","Excelsa",
"Ara","Arabica",
"Lib","Librica")</f>
        <v>Robusta</v>
      </c>
      <c r="O921" t="str" cm="1">
        <f t="array" ref="O921">_xlfn.SWITCH(J921,
"L","Light",
"M","Medium",
"D","Dark")</f>
        <v>Dark</v>
      </c>
      <c r="P921" t="str">
        <f>_xlfn.XLOOKUP(Orders[[#This Row],[Customer ID]],customers!$A$2:$A$1001,customers!$I$2:$I$1001,,0)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8">
        <f>INDEX(products!$A$1:$G$49,MATCH(orders!$D922,products!$A$1:$A$49,0),MATCH(orders!L$1,products!$A$1:$G$1,0))</f>
        <v>20.584999999999997</v>
      </c>
      <c r="M922" s="8">
        <f t="shared" si="14"/>
        <v>123.50999999999999</v>
      </c>
      <c r="N922" t="str" cm="1">
        <f t="array" ref="N922">_xlfn.SWITCH(I922,
"Rob","Robusta",
"Exc","Excelsa",
"Ara","Arabica",
"Lib","Librica")</f>
        <v>Robusta</v>
      </c>
      <c r="O922" t="str" cm="1">
        <f t="array" ref="O922">_xlfn.SWITCH(J922,
"L","Light",
"M","Medium",
"D","Dark")</f>
        <v>Dark</v>
      </c>
      <c r="P922" t="str">
        <f>_xlfn.XLOOKUP(Orders[[#This Row],[Customer ID]],customers!$A$2:$A$1001,customers!$I$2:$I$1001,,0)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8">
        <f>INDEX(products!$A$1:$G$49,MATCH(orders!$D923,products!$A$1:$A$49,0),MATCH(orders!L$1,products!$A$1:$G$1,0))</f>
        <v>3.8849999999999998</v>
      </c>
      <c r="M923" s="8">
        <f t="shared" si="14"/>
        <v>7.77</v>
      </c>
      <c r="N923" t="str" cm="1">
        <f t="array" ref="N923">_xlfn.SWITCH(I923,
"Rob","Robusta",
"Exc","Excelsa",
"Ara","Arabica",
"Lib","Librica")</f>
        <v>Librica</v>
      </c>
      <c r="O923" t="str" cm="1">
        <f t="array" ref="O923">_xlfn.SWITCH(J923,
"L","Light",
"M","Medium",
"D","Dark")</f>
        <v>Dark</v>
      </c>
      <c r="P923" t="str">
        <f>_xlfn.XLOOKUP(Orders[[#This Row],[Customer ID]],customers!$A$2:$A$1001,customers!$I$2:$I$1001,,0)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8">
        <f>INDEX(products!$A$1:$G$49,MATCH(orders!$D924,products!$A$1:$A$49,0),MATCH(orders!L$1,products!$A$1:$G$1,0))</f>
        <v>11.25</v>
      </c>
      <c r="M924" s="8">
        <f t="shared" si="14"/>
        <v>67.5</v>
      </c>
      <c r="N924" t="str" cm="1">
        <f t="array" ref="N924">_xlfn.SWITCH(I924,
"Rob","Robusta",
"Exc","Excelsa",
"Ara","Arabica",
"Lib","Librica")</f>
        <v>Arabica</v>
      </c>
      <c r="O924" t="str" cm="1">
        <f t="array" ref="O924">_xlfn.SWITCH(J924,
"L","Light",
"M","Medium",
"D","Dark")</f>
        <v>Medium</v>
      </c>
      <c r="P924" t="str">
        <f>_xlfn.XLOOKUP(Orders[[#This Row],[Customer ID]],customers!$A$2:$A$1001,customers!$I$2:$I$1001,,0)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8">
        <f>INDEX(products!$A$1:$G$49,MATCH(orders!$D925,products!$A$1:$A$49,0),MATCH(orders!L$1,products!$A$1:$G$1,0))</f>
        <v>27.945</v>
      </c>
      <c r="M925" s="8">
        <f t="shared" si="14"/>
        <v>27.945</v>
      </c>
      <c r="N925" t="str" cm="1">
        <f t="array" ref="N925">_xlfn.SWITCH(I925,
"Rob","Robusta",
"Exc","Excelsa",
"Ara","Arabica",
"Lib","Librica")</f>
        <v>Excelsa</v>
      </c>
      <c r="O925" t="str" cm="1">
        <f t="array" ref="O925">_xlfn.SWITCH(J925,
"L","Light",
"M","Medium",
"D","Dark")</f>
        <v>Dark</v>
      </c>
      <c r="P925" t="str">
        <f>_xlfn.XLOOKUP(Orders[[#This Row],[Customer ID]],customers!$A$2:$A$1001,customers!$I$2:$I$1001,,0)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8">
        <f>INDEX(products!$A$1:$G$49,MATCH(orders!$D926,products!$A$1:$A$49,0),MATCH(orders!L$1,products!$A$1:$G$1,0))</f>
        <v>29.784999999999997</v>
      </c>
      <c r="M926" s="8">
        <f t="shared" si="14"/>
        <v>89.35499999999999</v>
      </c>
      <c r="N926" t="str" cm="1">
        <f t="array" ref="N926">_xlfn.SWITCH(I926,
"Rob","Robusta",
"Exc","Excelsa",
"Ara","Arabica",
"Lib","Librica")</f>
        <v>Arabica</v>
      </c>
      <c r="O926" t="str" cm="1">
        <f t="array" ref="O926">_xlfn.SWITCH(J926,
"L","Light",
"M","Medium",
"D","Dark")</f>
        <v>Light</v>
      </c>
      <c r="P926" t="str">
        <f>_xlfn.XLOOKUP(Orders[[#This Row],[Customer ID]],customers!$A$2:$A$1001,customers!$I$2:$I$1001,,0)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8">
        <f>INDEX(products!$A$1:$G$49,MATCH(orders!$D927,products!$A$1:$A$49,0),MATCH(orders!L$1,products!$A$1:$G$1,0))</f>
        <v>6.75</v>
      </c>
      <c r="M927" s="8">
        <f t="shared" si="14"/>
        <v>20.25</v>
      </c>
      <c r="N927" t="str" cm="1">
        <f t="array" ref="N927">_xlfn.SWITCH(I927,
"Rob","Robusta",
"Exc","Excelsa",
"Ara","Arabica",
"Lib","Librica")</f>
        <v>Arabica</v>
      </c>
      <c r="O927" t="str" cm="1">
        <f t="array" ref="O927">_xlfn.SWITCH(J927,
"L","Light",
"M","Medium",
"D","Dark")</f>
        <v>Medium</v>
      </c>
      <c r="P927" t="str">
        <f>_xlfn.XLOOKUP(Orders[[#This Row],[Customer ID]],customers!$A$2:$A$1001,customers!$I$2:$I$1001,,0)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8">
        <f>INDEX(products!$A$1:$G$49,MATCH(orders!$D928,products!$A$1:$A$49,0),MATCH(orders!L$1,products!$A$1:$G$1,0))</f>
        <v>6.75</v>
      </c>
      <c r="M928" s="8">
        <f t="shared" si="14"/>
        <v>33.75</v>
      </c>
      <c r="N928" t="str" cm="1">
        <f t="array" ref="N928">_xlfn.SWITCH(I928,
"Rob","Robusta",
"Exc","Excelsa",
"Ara","Arabica",
"Lib","Librica")</f>
        <v>Arabica</v>
      </c>
      <c r="O928" t="str" cm="1">
        <f t="array" ref="O928">_xlfn.SWITCH(J928,
"L","Light",
"M","Medium",
"D","Dark")</f>
        <v>Medium</v>
      </c>
      <c r="P928" t="str">
        <f>_xlfn.XLOOKUP(Orders[[#This Row],[Customer ID]],customers!$A$2:$A$1001,customers!$I$2:$I$1001,,0)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8">
        <f>INDEX(products!$A$1:$G$49,MATCH(orders!$D929,products!$A$1:$A$49,0),MATCH(orders!L$1,products!$A$1:$G$1,0))</f>
        <v>27.945</v>
      </c>
      <c r="M929" s="8">
        <f t="shared" si="14"/>
        <v>111.78</v>
      </c>
      <c r="N929" t="str" cm="1">
        <f t="array" ref="N929">_xlfn.SWITCH(I929,
"Rob","Robusta",
"Exc","Excelsa",
"Ara","Arabica",
"Lib","Librica")</f>
        <v>Excelsa</v>
      </c>
      <c r="O929" t="str" cm="1">
        <f t="array" ref="O929">_xlfn.SWITCH(J929,
"L","Light",
"M","Medium",
"D","Dark")</f>
        <v>Dark</v>
      </c>
      <c r="P929" t="str">
        <f>_xlfn.XLOOKUP(Orders[[#This Row],[Customer ID]],customers!$A$2:$A$1001,customers!$I$2:$I$1001,,0)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8">
        <f>INDEX(products!$A$1:$G$49,MATCH(orders!$D930,products!$A$1:$A$49,0),MATCH(orders!L$1,products!$A$1:$G$1,0))</f>
        <v>31.624999999999996</v>
      </c>
      <c r="M930" s="8">
        <f t="shared" si="14"/>
        <v>63.249999999999993</v>
      </c>
      <c r="N930" t="str" cm="1">
        <f t="array" ref="N930">_xlfn.SWITCH(I930,
"Rob","Robusta",
"Exc","Excelsa",
"Ara","Arabica",
"Lib","Librica")</f>
        <v>Excelsa</v>
      </c>
      <c r="O930" t="str" cm="1">
        <f t="array" ref="O930">_xlfn.SWITCH(J930,
"L","Light",
"M","Medium",
"D","Dark")</f>
        <v>Medium</v>
      </c>
      <c r="P930" t="str">
        <f>_xlfn.XLOOKUP(Orders[[#This Row],[Customer ID]],customers!$A$2:$A$1001,customers!$I$2:$I$1001,,0)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8">
        <f>INDEX(products!$A$1:$G$49,MATCH(orders!$D931,products!$A$1:$A$49,0),MATCH(orders!L$1,products!$A$1:$G$1,0))</f>
        <v>4.4550000000000001</v>
      </c>
      <c r="M931" s="8">
        <f t="shared" si="14"/>
        <v>8.91</v>
      </c>
      <c r="N931" t="str" cm="1">
        <f t="array" ref="N931">_xlfn.SWITCH(I931,
"Rob","Robusta",
"Exc","Excelsa",
"Ara","Arabica",
"Lib","Librica")</f>
        <v>Excelsa</v>
      </c>
      <c r="O931" t="str" cm="1">
        <f t="array" ref="O931">_xlfn.SWITCH(J931,
"L","Light",
"M","Medium",
"D","Dark")</f>
        <v>Light</v>
      </c>
      <c r="P931" t="str">
        <f>_xlfn.XLOOKUP(Orders[[#This Row],[Customer ID]],customers!$A$2:$A$1001,customers!$I$2:$I$1001,,0)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8">
        <f>INDEX(products!$A$1:$G$49,MATCH(orders!$D932,products!$A$1:$A$49,0),MATCH(orders!L$1,products!$A$1:$G$1,0))</f>
        <v>12.15</v>
      </c>
      <c r="M932" s="8">
        <f t="shared" si="14"/>
        <v>12.15</v>
      </c>
      <c r="N932" t="str" cm="1">
        <f t="array" ref="N932">_xlfn.SWITCH(I932,
"Rob","Robusta",
"Exc","Excelsa",
"Ara","Arabica",
"Lib","Librica")</f>
        <v>Excelsa</v>
      </c>
      <c r="O932" t="str" cm="1">
        <f t="array" ref="O932">_xlfn.SWITCH(J932,
"L","Light",
"M","Medium",
"D","Dark")</f>
        <v>Dark</v>
      </c>
      <c r="P932" t="str">
        <f>_xlfn.XLOOKUP(Orders[[#This Row],[Customer ID]],customers!$A$2:$A$1001,customers!$I$2:$I$1001,,0)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8">
        <f>INDEX(products!$A$1:$G$49,MATCH(orders!$D933,products!$A$1:$A$49,0),MATCH(orders!L$1,products!$A$1:$G$1,0))</f>
        <v>5.97</v>
      </c>
      <c r="M933" s="8">
        <f t="shared" si="14"/>
        <v>23.88</v>
      </c>
      <c r="N933" t="str" cm="1">
        <f t="array" ref="N933">_xlfn.SWITCH(I933,
"Rob","Robusta",
"Exc","Excelsa",
"Ara","Arabica",
"Lib","Librica")</f>
        <v>Arabica</v>
      </c>
      <c r="O933" t="str" cm="1">
        <f t="array" ref="O933">_xlfn.SWITCH(J933,
"L","Light",
"M","Medium",
"D","Dark")</f>
        <v>Dark</v>
      </c>
      <c r="P933" t="str">
        <f>_xlfn.XLOOKUP(Orders[[#This Row],[Customer ID]],customers!$A$2:$A$1001,customers!$I$2:$I$1001,,0)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8">
        <f>INDEX(products!$A$1:$G$49,MATCH(orders!$D934,products!$A$1:$A$49,0),MATCH(orders!L$1,products!$A$1:$G$1,0))</f>
        <v>13.75</v>
      </c>
      <c r="M934" s="8">
        <f t="shared" si="14"/>
        <v>55</v>
      </c>
      <c r="N934" t="str" cm="1">
        <f t="array" ref="N934">_xlfn.SWITCH(I934,
"Rob","Robusta",
"Exc","Excelsa",
"Ara","Arabica",
"Lib","Librica")</f>
        <v>Excelsa</v>
      </c>
      <c r="O934" t="str" cm="1">
        <f t="array" ref="O934">_xlfn.SWITCH(J934,
"L","Light",
"M","Medium",
"D","Dark")</f>
        <v>Medium</v>
      </c>
      <c r="P934" t="str">
        <f>_xlfn.XLOOKUP(Orders[[#This Row],[Customer ID]],customers!$A$2:$A$1001,customers!$I$2:$I$1001,,0)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8">
        <f>INDEX(products!$A$1:$G$49,MATCH(orders!$D935,products!$A$1:$A$49,0),MATCH(orders!L$1,products!$A$1:$G$1,0))</f>
        <v>8.9499999999999993</v>
      </c>
      <c r="M935" s="8">
        <f t="shared" si="14"/>
        <v>26.849999999999998</v>
      </c>
      <c r="N935" t="str" cm="1">
        <f t="array" ref="N935">_xlfn.SWITCH(I935,
"Rob","Robusta",
"Exc","Excelsa",
"Ara","Arabica",
"Lib","Librica")</f>
        <v>Robusta</v>
      </c>
      <c r="O935" t="str" cm="1">
        <f t="array" ref="O935">_xlfn.SWITCH(J935,
"L","Light",
"M","Medium",
"D","Dark")</f>
        <v>Dark</v>
      </c>
      <c r="P935" t="str">
        <f>_xlfn.XLOOKUP(Orders[[#This Row],[Customer ID]],customers!$A$2:$A$1001,customers!$I$2:$I$1001,,0)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8">
        <f>INDEX(products!$A$1:$G$49,MATCH(orders!$D936,products!$A$1:$A$49,0),MATCH(orders!L$1,products!$A$1:$G$1,0))</f>
        <v>22.884999999999998</v>
      </c>
      <c r="M936" s="8">
        <f t="shared" si="14"/>
        <v>114.42499999999998</v>
      </c>
      <c r="N936" t="str" cm="1">
        <f t="array" ref="N936">_xlfn.SWITCH(I936,
"Rob","Robusta",
"Exc","Excelsa",
"Ara","Arabica",
"Lib","Librica")</f>
        <v>Robusta</v>
      </c>
      <c r="O936" t="str" cm="1">
        <f t="array" ref="O936">_xlfn.SWITCH(J936,
"L","Light",
"M","Medium",
"D","Dark")</f>
        <v>Medium</v>
      </c>
      <c r="P936" t="str">
        <f>_xlfn.XLOOKUP(Orders[[#This Row],[Customer ID]],customers!$A$2:$A$1001,customers!$I$2:$I$1001,,0)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8">
        <f>INDEX(products!$A$1:$G$49,MATCH(orders!$D937,products!$A$1:$A$49,0),MATCH(orders!L$1,products!$A$1:$G$1,0))</f>
        <v>25.874999999999996</v>
      </c>
      <c r="M937" s="8">
        <f t="shared" si="14"/>
        <v>155.24999999999997</v>
      </c>
      <c r="N937" t="str" cm="1">
        <f t="array" ref="N937">_xlfn.SWITCH(I937,
"Rob","Robusta",
"Exc","Excelsa",
"Ara","Arabica",
"Lib","Librica")</f>
        <v>Arabica</v>
      </c>
      <c r="O937" t="str" cm="1">
        <f t="array" ref="O937">_xlfn.SWITCH(J937,
"L","Light",
"M","Medium",
"D","Dark")</f>
        <v>Medium</v>
      </c>
      <c r="P937" t="str">
        <f>_xlfn.XLOOKUP(Orders[[#This Row],[Customer ID]],customers!$A$2:$A$1001,customers!$I$2:$I$1001,,0)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8">
        <f>INDEX(products!$A$1:$G$49,MATCH(orders!$D938,products!$A$1:$A$49,0),MATCH(orders!L$1,products!$A$1:$G$1,0))</f>
        <v>7.77</v>
      </c>
      <c r="M938" s="8">
        <f t="shared" si="14"/>
        <v>23.31</v>
      </c>
      <c r="N938" t="str" cm="1">
        <f t="array" ref="N938">_xlfn.SWITCH(I938,
"Rob","Robusta",
"Exc","Excelsa",
"Ara","Arabica",
"Lib","Librica")</f>
        <v>Librica</v>
      </c>
      <c r="O938" t="str" cm="1">
        <f t="array" ref="O938">_xlfn.SWITCH(J938,
"L","Light",
"M","Medium",
"D","Dark")</f>
        <v>Dark</v>
      </c>
      <c r="P938" t="str">
        <f>_xlfn.XLOOKUP(Orders[[#This Row],[Customer ID]],customers!$A$2:$A$1001,customers!$I$2:$I$1001,,0)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8">
        <f>INDEX(products!$A$1:$G$49,MATCH(orders!$D939,products!$A$1:$A$49,0),MATCH(orders!L$1,products!$A$1:$G$1,0))</f>
        <v>22.884999999999998</v>
      </c>
      <c r="M939" s="8">
        <f t="shared" si="14"/>
        <v>91.539999999999992</v>
      </c>
      <c r="N939" t="str" cm="1">
        <f t="array" ref="N939">_xlfn.SWITCH(I939,
"Rob","Robusta",
"Exc","Excelsa",
"Ara","Arabica",
"Lib","Librica")</f>
        <v>Robusta</v>
      </c>
      <c r="O939" t="str" cm="1">
        <f t="array" ref="O939">_xlfn.SWITCH(J939,
"L","Light",
"M","Medium",
"D","Dark")</f>
        <v>Medium</v>
      </c>
      <c r="P939" t="str">
        <f>_xlfn.XLOOKUP(Orders[[#This Row],[Customer ID]],customers!$A$2:$A$1001,customers!$I$2:$I$1001,,0)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8">
        <f>INDEX(products!$A$1:$G$49,MATCH(orders!$D940,products!$A$1:$A$49,0),MATCH(orders!L$1,products!$A$1:$G$1,0))</f>
        <v>14.85</v>
      </c>
      <c r="M940" s="8">
        <f t="shared" si="14"/>
        <v>74.25</v>
      </c>
      <c r="N940" t="str" cm="1">
        <f t="array" ref="N940">_xlfn.SWITCH(I940,
"Rob","Robusta",
"Exc","Excelsa",
"Ara","Arabica",
"Lib","Librica")</f>
        <v>Excelsa</v>
      </c>
      <c r="O940" t="str" cm="1">
        <f t="array" ref="O940">_xlfn.SWITCH(J940,
"L","Light",
"M","Medium",
"D","Dark")</f>
        <v>Light</v>
      </c>
      <c r="P940" t="str">
        <f>_xlfn.XLOOKUP(Orders[[#This Row],[Customer ID]],customers!$A$2:$A$1001,customers!$I$2:$I$1001,,0)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8">
        <f>INDEX(products!$A$1:$G$49,MATCH(orders!$D941,products!$A$1:$A$49,0),MATCH(orders!L$1,products!$A$1:$G$1,0))</f>
        <v>4.7549999999999999</v>
      </c>
      <c r="M941" s="8">
        <f t="shared" si="14"/>
        <v>28.53</v>
      </c>
      <c r="N941" t="str" cm="1">
        <f t="array" ref="N941">_xlfn.SWITCH(I941,
"Rob","Robusta",
"Exc","Excelsa",
"Ara","Arabica",
"Lib","Librica")</f>
        <v>Librica</v>
      </c>
      <c r="O941" t="str" cm="1">
        <f t="array" ref="O941">_xlfn.SWITCH(J941,
"L","Light",
"M","Medium",
"D","Dark")</f>
        <v>Light</v>
      </c>
      <c r="P941" t="str">
        <f>_xlfn.XLOOKUP(Orders[[#This Row],[Customer ID]],customers!$A$2:$A$1001,customers!$I$2:$I$1001,,0)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8">
        <f>INDEX(products!$A$1:$G$49,MATCH(orders!$D942,products!$A$1:$A$49,0),MATCH(orders!L$1,products!$A$1:$G$1,0))</f>
        <v>7.169999999999999</v>
      </c>
      <c r="M942" s="8">
        <f t="shared" si="14"/>
        <v>14.339999999999998</v>
      </c>
      <c r="N942" t="str" cm="1">
        <f t="array" ref="N942">_xlfn.SWITCH(I942,
"Rob","Robusta",
"Exc","Excelsa",
"Ara","Arabica",
"Lib","Librica")</f>
        <v>Robusta</v>
      </c>
      <c r="O942" t="str" cm="1">
        <f t="array" ref="O942">_xlfn.SWITCH(J942,
"L","Light",
"M","Medium",
"D","Dark")</f>
        <v>Light</v>
      </c>
      <c r="P942" t="str">
        <f>_xlfn.XLOOKUP(Orders[[#This Row],[Customer ID]],customers!$A$2:$A$1001,customers!$I$2:$I$1001,,0)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8">
        <f>INDEX(products!$A$1:$G$49,MATCH(orders!$D943,products!$A$1:$A$49,0),MATCH(orders!L$1,products!$A$1:$G$1,0))</f>
        <v>7.77</v>
      </c>
      <c r="M943" s="8">
        <f t="shared" si="14"/>
        <v>15.54</v>
      </c>
      <c r="N943" t="str" cm="1">
        <f t="array" ref="N943">_xlfn.SWITCH(I943,
"Rob","Robusta",
"Exc","Excelsa",
"Ara","Arabica",
"Lib","Librica")</f>
        <v>Arabica</v>
      </c>
      <c r="O943" t="str" cm="1">
        <f t="array" ref="O943">_xlfn.SWITCH(J943,
"L","Light",
"M","Medium",
"D","Dark")</f>
        <v>Light</v>
      </c>
      <c r="P943" t="str">
        <f>_xlfn.XLOOKUP(Orders[[#This Row],[Customer ID]],customers!$A$2:$A$1001,customers!$I$2:$I$1001,,0)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8">
        <f>INDEX(products!$A$1:$G$49,MATCH(orders!$D944,products!$A$1:$A$49,0),MATCH(orders!L$1,products!$A$1:$G$1,0))</f>
        <v>11.95</v>
      </c>
      <c r="M944" s="8">
        <f t="shared" si="14"/>
        <v>35.849999999999994</v>
      </c>
      <c r="N944" t="str" cm="1">
        <f t="array" ref="N944">_xlfn.SWITCH(I944,
"Rob","Robusta",
"Exc","Excelsa",
"Ara","Arabica",
"Lib","Librica")</f>
        <v>Robusta</v>
      </c>
      <c r="O944" t="str" cm="1">
        <f t="array" ref="O944">_xlfn.SWITCH(J944,
"L","Light",
"M","Medium",
"D","Dark")</f>
        <v>Light</v>
      </c>
      <c r="P944" t="str">
        <f>_xlfn.XLOOKUP(Orders[[#This Row],[Customer ID]],customers!$A$2:$A$1001,customers!$I$2:$I$1001,,0)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8">
        <f>INDEX(products!$A$1:$G$49,MATCH(orders!$D945,products!$A$1:$A$49,0),MATCH(orders!L$1,products!$A$1:$G$1,0))</f>
        <v>7.77</v>
      </c>
      <c r="M945" s="8">
        <f t="shared" si="14"/>
        <v>46.62</v>
      </c>
      <c r="N945" t="str" cm="1">
        <f t="array" ref="N945">_xlfn.SWITCH(I945,
"Rob","Robusta",
"Exc","Excelsa",
"Ara","Arabica",
"Lib","Librica")</f>
        <v>Arabica</v>
      </c>
      <c r="O945" t="str" cm="1">
        <f t="array" ref="O945">_xlfn.SWITCH(J945,
"L","Light",
"M","Medium",
"D","Dark")</f>
        <v>Light</v>
      </c>
      <c r="P945" t="str">
        <f>_xlfn.XLOOKUP(Orders[[#This Row],[Customer ID]],customers!$A$2:$A$1001,customers!$I$2:$I$1001,,0)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8">
        <f>INDEX(products!$A$1:$G$49,MATCH(orders!$D946,products!$A$1:$A$49,0),MATCH(orders!L$1,products!$A$1:$G$1,0))</f>
        <v>7.169999999999999</v>
      </c>
      <c r="M946" s="8">
        <f t="shared" si="14"/>
        <v>35.849999999999994</v>
      </c>
      <c r="N946" t="str" cm="1">
        <f t="array" ref="N946">_xlfn.SWITCH(I946,
"Rob","Robusta",
"Exc","Excelsa",
"Ara","Arabica",
"Lib","Librica")</f>
        <v>Robusta</v>
      </c>
      <c r="O946" t="str" cm="1">
        <f t="array" ref="O946">_xlfn.SWITCH(J946,
"L","Light",
"M","Medium",
"D","Dark")</f>
        <v>Light</v>
      </c>
      <c r="P946" t="str">
        <f>_xlfn.XLOOKUP(Orders[[#This Row],[Customer ID]],customers!$A$2:$A$1001,customers!$I$2:$I$1001,,0)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8">
        <f>INDEX(products!$A$1:$G$49,MATCH(orders!$D947,products!$A$1:$A$49,0),MATCH(orders!L$1,products!$A$1:$G$1,0))</f>
        <v>29.784999999999997</v>
      </c>
      <c r="M947" s="8">
        <f t="shared" si="14"/>
        <v>119.13999999999999</v>
      </c>
      <c r="N947" t="str" cm="1">
        <f t="array" ref="N947">_xlfn.SWITCH(I947,
"Rob","Robusta",
"Exc","Excelsa",
"Ara","Arabica",
"Lib","Librica")</f>
        <v>Librica</v>
      </c>
      <c r="O947" t="str" cm="1">
        <f t="array" ref="O947">_xlfn.SWITCH(J947,
"L","Light",
"M","Medium",
"D","Dark")</f>
        <v>Dark</v>
      </c>
      <c r="P947" t="str">
        <f>_xlfn.XLOOKUP(Orders[[#This Row],[Customer ID]],customers!$A$2:$A$1001,customers!$I$2:$I$1001,,0)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8">
        <f>INDEX(products!$A$1:$G$49,MATCH(orders!$D948,products!$A$1:$A$49,0),MATCH(orders!L$1,products!$A$1:$G$1,0))</f>
        <v>7.77</v>
      </c>
      <c r="M948" s="8">
        <f t="shared" si="14"/>
        <v>23.31</v>
      </c>
      <c r="N948" t="str" cm="1">
        <f t="array" ref="N948">_xlfn.SWITCH(I948,
"Rob","Robusta",
"Exc","Excelsa",
"Ara","Arabica",
"Lib","Librica")</f>
        <v>Librica</v>
      </c>
      <c r="O948" t="str" cm="1">
        <f t="array" ref="O948">_xlfn.SWITCH(J948,
"L","Light",
"M","Medium",
"D","Dark")</f>
        <v>Dark</v>
      </c>
      <c r="P948" t="str">
        <f>_xlfn.XLOOKUP(Orders[[#This Row],[Customer ID]],customers!$A$2:$A$1001,customers!$I$2:$I$1001,,0)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8">
        <f>INDEX(products!$A$1:$G$49,MATCH(orders!$D949,products!$A$1:$A$49,0),MATCH(orders!L$1,products!$A$1:$G$1,0))</f>
        <v>11.25</v>
      </c>
      <c r="M949" s="8">
        <f t="shared" si="14"/>
        <v>11.25</v>
      </c>
      <c r="N949" t="str" cm="1">
        <f t="array" ref="N949">_xlfn.SWITCH(I949,
"Rob","Robusta",
"Exc","Excelsa",
"Ara","Arabica",
"Lib","Librica")</f>
        <v>Arabica</v>
      </c>
      <c r="O949" t="str" cm="1">
        <f t="array" ref="O949">_xlfn.SWITCH(J949,
"L","Light",
"M","Medium",
"D","Dark")</f>
        <v>Medium</v>
      </c>
      <c r="P949" t="str">
        <f>_xlfn.XLOOKUP(Orders[[#This Row],[Customer ID]],customers!$A$2:$A$1001,customers!$I$2:$I$1001,,0)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8">
        <f>INDEX(products!$A$1:$G$49,MATCH(orders!$D950,products!$A$1:$A$49,0),MATCH(orders!L$1,products!$A$1:$G$1,0))</f>
        <v>27.945</v>
      </c>
      <c r="M950" s="8">
        <f t="shared" si="14"/>
        <v>83.835000000000008</v>
      </c>
      <c r="N950" t="str" cm="1">
        <f t="array" ref="N950">_xlfn.SWITCH(I950,
"Rob","Robusta",
"Exc","Excelsa",
"Ara","Arabica",
"Lib","Librica")</f>
        <v>Excelsa</v>
      </c>
      <c r="O950" t="str" cm="1">
        <f t="array" ref="O950">_xlfn.SWITCH(J950,
"L","Light",
"M","Medium",
"D","Dark")</f>
        <v>Dark</v>
      </c>
      <c r="P950" t="str">
        <f>_xlfn.XLOOKUP(Orders[[#This Row],[Customer ID]],customers!$A$2:$A$1001,customers!$I$2:$I$1001,,0)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8">
        <f>INDEX(products!$A$1:$G$49,MATCH(orders!$D951,products!$A$1:$A$49,0),MATCH(orders!L$1,products!$A$1:$G$1,0))</f>
        <v>27.484999999999996</v>
      </c>
      <c r="M951" s="8">
        <f t="shared" si="14"/>
        <v>109.93999999999998</v>
      </c>
      <c r="N951" t="str" cm="1">
        <f t="array" ref="N951">_xlfn.SWITCH(I951,
"Rob","Robusta",
"Exc","Excelsa",
"Ara","Arabica",
"Lib","Librica")</f>
        <v>Robusta</v>
      </c>
      <c r="O951" t="str" cm="1">
        <f t="array" ref="O951">_xlfn.SWITCH(J951,
"L","Light",
"M","Medium",
"D","Dark")</f>
        <v>Light</v>
      </c>
      <c r="P951" t="str">
        <f>_xlfn.XLOOKUP(Orders[[#This Row],[Customer ID]],customers!$A$2:$A$1001,customers!$I$2:$I$1001,,0)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8">
        <f>INDEX(products!$A$1:$G$49,MATCH(orders!$D952,products!$A$1:$A$49,0),MATCH(orders!L$1,products!$A$1:$G$1,0))</f>
        <v>3.5849999999999995</v>
      </c>
      <c r="M952" s="8">
        <f t="shared" si="14"/>
        <v>14.339999999999998</v>
      </c>
      <c r="N952" t="str" cm="1">
        <f t="array" ref="N952">_xlfn.SWITCH(I952,
"Rob","Robusta",
"Exc","Excelsa",
"Ara","Arabica",
"Lib","Librica")</f>
        <v>Robusta</v>
      </c>
      <c r="O952" t="str" cm="1">
        <f t="array" ref="O952">_xlfn.SWITCH(J952,
"L","Light",
"M","Medium",
"D","Dark")</f>
        <v>Light</v>
      </c>
      <c r="P952" t="str">
        <f>_xlfn.XLOOKUP(Orders[[#This Row],[Customer ID]],customers!$A$2:$A$1001,customers!$I$2:$I$1001,,0)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8">
        <f>INDEX(products!$A$1:$G$49,MATCH(orders!$D953,products!$A$1:$A$49,0),MATCH(orders!L$1,products!$A$1:$G$1,0))</f>
        <v>3.5849999999999995</v>
      </c>
      <c r="M953" s="8">
        <f t="shared" si="14"/>
        <v>21.509999999999998</v>
      </c>
      <c r="N953" t="str" cm="1">
        <f t="array" ref="N953">_xlfn.SWITCH(I953,
"Rob","Robusta",
"Exc","Excelsa",
"Ara","Arabica",
"Lib","Librica")</f>
        <v>Robusta</v>
      </c>
      <c r="O953" t="str" cm="1">
        <f t="array" ref="O953">_xlfn.SWITCH(J953,
"L","Light",
"M","Medium",
"D","Dark")</f>
        <v>Light</v>
      </c>
      <c r="P953" t="str">
        <f>_xlfn.XLOOKUP(Orders[[#This Row],[Customer ID]],customers!$A$2:$A$1001,customers!$I$2:$I$1001,,0)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8">
        <f>INDEX(products!$A$1:$G$49,MATCH(orders!$D954,products!$A$1:$A$49,0),MATCH(orders!L$1,products!$A$1:$G$1,0))</f>
        <v>11.25</v>
      </c>
      <c r="M954" s="8">
        <f t="shared" si="14"/>
        <v>22.5</v>
      </c>
      <c r="N954" t="str" cm="1">
        <f t="array" ref="N954">_xlfn.SWITCH(I954,
"Rob","Robusta",
"Exc","Excelsa",
"Ara","Arabica",
"Lib","Librica")</f>
        <v>Arabica</v>
      </c>
      <c r="O954" t="str" cm="1">
        <f t="array" ref="O954">_xlfn.SWITCH(J954,
"L","Light",
"M","Medium",
"D","Dark")</f>
        <v>Medium</v>
      </c>
      <c r="P954" t="str">
        <f>_xlfn.XLOOKUP(Orders[[#This Row],[Customer ID]],customers!$A$2:$A$1001,customers!$I$2:$I$1001,,0)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8">
        <f>INDEX(products!$A$1:$G$49,MATCH(orders!$D955,products!$A$1:$A$49,0),MATCH(orders!L$1,products!$A$1:$G$1,0))</f>
        <v>3.8849999999999998</v>
      </c>
      <c r="M955" s="8">
        <f t="shared" si="14"/>
        <v>3.8849999999999998</v>
      </c>
      <c r="N955" t="str" cm="1">
        <f t="array" ref="N955">_xlfn.SWITCH(I955,
"Rob","Robusta",
"Exc","Excelsa",
"Ara","Arabica",
"Lib","Librica")</f>
        <v>Arabica</v>
      </c>
      <c r="O955" t="str" cm="1">
        <f t="array" ref="O955">_xlfn.SWITCH(J955,
"L","Light",
"M","Medium",
"D","Dark")</f>
        <v>Light</v>
      </c>
      <c r="P955" t="str">
        <f>_xlfn.XLOOKUP(Orders[[#This Row],[Customer ID]],customers!$A$2:$A$1001,customers!$I$2:$I$1001,,0)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8">
        <f>INDEX(products!$A$1:$G$49,MATCH(orders!$D956,products!$A$1:$A$49,0),MATCH(orders!L$1,products!$A$1:$G$1,0))</f>
        <v>27.945</v>
      </c>
      <c r="M956" s="8">
        <f t="shared" si="14"/>
        <v>27.945</v>
      </c>
      <c r="N956" t="str" cm="1">
        <f t="array" ref="N956">_xlfn.SWITCH(I956,
"Rob","Robusta",
"Exc","Excelsa",
"Ara","Arabica",
"Lib","Librica")</f>
        <v>Excelsa</v>
      </c>
      <c r="O956" t="str" cm="1">
        <f t="array" ref="O956">_xlfn.SWITCH(J956,
"L","Light",
"M","Medium",
"D","Dark")</f>
        <v>Dark</v>
      </c>
      <c r="P956" t="str">
        <f>_xlfn.XLOOKUP(Orders[[#This Row],[Customer ID]],customers!$A$2:$A$1001,customers!$I$2:$I$1001,,0)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8">
        <f>INDEX(products!$A$1:$G$49,MATCH(orders!$D957,products!$A$1:$A$49,0),MATCH(orders!L$1,products!$A$1:$G$1,0))</f>
        <v>34.154999999999994</v>
      </c>
      <c r="M957" s="8">
        <f t="shared" si="14"/>
        <v>170.77499999999998</v>
      </c>
      <c r="N957" t="str" cm="1">
        <f t="array" ref="N957">_xlfn.SWITCH(I957,
"Rob","Robusta",
"Exc","Excelsa",
"Ara","Arabica",
"Lib","Librica")</f>
        <v>Excelsa</v>
      </c>
      <c r="O957" t="str" cm="1">
        <f t="array" ref="O957">_xlfn.SWITCH(J957,
"L","Light",
"M","Medium",
"D","Dark")</f>
        <v>Light</v>
      </c>
      <c r="P957" t="str">
        <f>_xlfn.XLOOKUP(Orders[[#This Row],[Customer ID]],customers!$A$2:$A$1001,customers!$I$2:$I$1001,,0)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8">
        <f>INDEX(products!$A$1:$G$49,MATCH(orders!$D958,products!$A$1:$A$49,0),MATCH(orders!L$1,products!$A$1:$G$1,0))</f>
        <v>27.484999999999996</v>
      </c>
      <c r="M958" s="8">
        <f t="shared" si="14"/>
        <v>54.969999999999992</v>
      </c>
      <c r="N958" t="str" cm="1">
        <f t="array" ref="N958">_xlfn.SWITCH(I958,
"Rob","Robusta",
"Exc","Excelsa",
"Ara","Arabica",
"Lib","Librica")</f>
        <v>Robusta</v>
      </c>
      <c r="O958" t="str" cm="1">
        <f t="array" ref="O958">_xlfn.SWITCH(J958,
"L","Light",
"M","Medium",
"D","Dark")</f>
        <v>Light</v>
      </c>
      <c r="P958" t="str">
        <f>_xlfn.XLOOKUP(Orders[[#This Row],[Customer ID]],customers!$A$2:$A$1001,customers!$I$2:$I$1001,,0)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8">
        <f>INDEX(products!$A$1:$G$49,MATCH(orders!$D959,products!$A$1:$A$49,0),MATCH(orders!L$1,products!$A$1:$G$1,0))</f>
        <v>14.85</v>
      </c>
      <c r="M959" s="8">
        <f t="shared" si="14"/>
        <v>14.85</v>
      </c>
      <c r="N959" t="str" cm="1">
        <f t="array" ref="N959">_xlfn.SWITCH(I959,
"Rob","Robusta",
"Exc","Excelsa",
"Ara","Arabica",
"Lib","Librica")</f>
        <v>Excelsa</v>
      </c>
      <c r="O959" t="str" cm="1">
        <f t="array" ref="O959">_xlfn.SWITCH(J959,
"L","Light",
"M","Medium",
"D","Dark")</f>
        <v>Light</v>
      </c>
      <c r="P959" t="str">
        <f>_xlfn.XLOOKUP(Orders[[#This Row],[Customer ID]],customers!$A$2:$A$1001,customers!$I$2:$I$1001,,0)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8">
        <f>INDEX(products!$A$1:$G$49,MATCH(orders!$D960,products!$A$1:$A$49,0),MATCH(orders!L$1,products!$A$1:$G$1,0))</f>
        <v>3.8849999999999998</v>
      </c>
      <c r="M960" s="8">
        <f t="shared" si="14"/>
        <v>7.77</v>
      </c>
      <c r="N960" t="str" cm="1">
        <f t="array" ref="N960">_xlfn.SWITCH(I960,
"Rob","Robusta",
"Exc","Excelsa",
"Ara","Arabica",
"Lib","Librica")</f>
        <v>Arabica</v>
      </c>
      <c r="O960" t="str" cm="1">
        <f t="array" ref="O960">_xlfn.SWITCH(J960,
"L","Light",
"M","Medium",
"D","Dark")</f>
        <v>Light</v>
      </c>
      <c r="P960" t="str">
        <f>_xlfn.XLOOKUP(Orders[[#This Row],[Customer ID]],customers!$A$2:$A$1001,customers!$I$2:$I$1001,,0)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8">
        <f>INDEX(products!$A$1:$G$49,MATCH(orders!$D961,products!$A$1:$A$49,0),MATCH(orders!L$1,products!$A$1:$G$1,0))</f>
        <v>4.7549999999999999</v>
      </c>
      <c r="M961" s="8">
        <f t="shared" si="14"/>
        <v>23.774999999999999</v>
      </c>
      <c r="N961" t="str" cm="1">
        <f t="array" ref="N961">_xlfn.SWITCH(I961,
"Rob","Robusta",
"Exc","Excelsa",
"Ara","Arabica",
"Lib","Librica")</f>
        <v>Librica</v>
      </c>
      <c r="O961" t="str" cm="1">
        <f t="array" ref="O961">_xlfn.SWITCH(J961,
"L","Light",
"M","Medium",
"D","Dark")</f>
        <v>Light</v>
      </c>
      <c r="P961" t="str">
        <f>_xlfn.XLOOKUP(Orders[[#This Row],[Customer ID]],customers!$A$2:$A$1001,customers!$I$2:$I$1001,,0)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8">
        <f>INDEX(products!$A$1:$G$49,MATCH(orders!$D962,products!$A$1:$A$49,0),MATCH(orders!L$1,products!$A$1:$G$1,0))</f>
        <v>15.85</v>
      </c>
      <c r="M962" s="8">
        <f t="shared" si="14"/>
        <v>79.25</v>
      </c>
      <c r="N962" t="str" cm="1">
        <f t="array" ref="N962">_xlfn.SWITCH(I962,
"Rob","Robusta",
"Exc","Excelsa",
"Ara","Arabica",
"Lib","Librica")</f>
        <v>Librica</v>
      </c>
      <c r="O962" t="str" cm="1">
        <f t="array" ref="O962">_xlfn.SWITCH(J962,
"L","Light",
"M","Medium",
"D","Dark")</f>
        <v>Light</v>
      </c>
      <c r="P962" t="str">
        <f>_xlfn.XLOOKUP(Orders[[#This Row],[Customer ID]],customers!$A$2:$A$1001,customers!$I$2:$I$1001,,0)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8">
        <f>INDEX(products!$A$1:$G$49,MATCH(orders!$D963,products!$A$1:$A$49,0),MATCH(orders!L$1,products!$A$1:$G$1,0))</f>
        <v>22.884999999999998</v>
      </c>
      <c r="M963" s="8">
        <f t="shared" ref="M963:M1001" si="15">E963*L963</f>
        <v>45.769999999999996</v>
      </c>
      <c r="N963" t="str" cm="1">
        <f t="array" ref="N963">_xlfn.SWITCH(I963,
"Rob","Robusta",
"Exc","Excelsa",
"Ara","Arabica",
"Lib","Librica")</f>
        <v>Arabica</v>
      </c>
      <c r="O963" t="str" cm="1">
        <f t="array" ref="O963">_xlfn.SWITCH(J963,
"L","Light",
"M","Medium",
"D","Dark")</f>
        <v>Dark</v>
      </c>
      <c r="P963" t="str">
        <f>_xlfn.XLOOKUP(Orders[[#This Row],[Customer ID]],customers!$A$2:$A$1001,customers!$I$2:$I$1001,,0)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8">
        <f>INDEX(products!$A$1:$G$49,MATCH(orders!$D964,products!$A$1:$A$49,0),MATCH(orders!L$1,products!$A$1:$G$1,0))</f>
        <v>8.9499999999999993</v>
      </c>
      <c r="M964" s="8">
        <f t="shared" si="15"/>
        <v>8.9499999999999993</v>
      </c>
      <c r="N964" t="str" cm="1">
        <f t="array" ref="N964">_xlfn.SWITCH(I964,
"Rob","Robusta",
"Exc","Excelsa",
"Ara","Arabica",
"Lib","Librica")</f>
        <v>Robusta</v>
      </c>
      <c r="O964" t="str" cm="1">
        <f t="array" ref="O964">_xlfn.SWITCH(J964,
"L","Light",
"M","Medium",
"D","Dark")</f>
        <v>Dark</v>
      </c>
      <c r="P964" t="str">
        <f>_xlfn.XLOOKUP(Orders[[#This Row],[Customer ID]],customers!$A$2:$A$1001,customers!$I$2:$I$1001,,0)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8">
        <f>INDEX(products!$A$1:$G$49,MATCH(orders!$D965,products!$A$1:$A$49,0),MATCH(orders!L$1,products!$A$1:$G$1,0))</f>
        <v>5.97</v>
      </c>
      <c r="M965" s="8">
        <f t="shared" si="15"/>
        <v>23.88</v>
      </c>
      <c r="N965" t="str" cm="1">
        <f t="array" ref="N965">_xlfn.SWITCH(I965,
"Rob","Robusta",
"Exc","Excelsa",
"Ara","Arabica",
"Lib","Librica")</f>
        <v>Robusta</v>
      </c>
      <c r="O965" t="str" cm="1">
        <f t="array" ref="O965">_xlfn.SWITCH(J965,
"L","Light",
"M","Medium",
"D","Dark")</f>
        <v>Medium</v>
      </c>
      <c r="P965" t="str">
        <f>_xlfn.XLOOKUP(Orders[[#This Row],[Customer ID]],customers!$A$2:$A$1001,customers!$I$2:$I$1001,,0)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8">
        <f>INDEX(products!$A$1:$G$49,MATCH(orders!$D966,products!$A$1:$A$49,0),MATCH(orders!L$1,products!$A$1:$G$1,0))</f>
        <v>4.4550000000000001</v>
      </c>
      <c r="M966" s="8">
        <f t="shared" si="15"/>
        <v>22.274999999999999</v>
      </c>
      <c r="N966" t="str" cm="1">
        <f t="array" ref="N966">_xlfn.SWITCH(I966,
"Rob","Robusta",
"Exc","Excelsa",
"Ara","Arabica",
"Lib","Librica")</f>
        <v>Excelsa</v>
      </c>
      <c r="O966" t="str" cm="1">
        <f t="array" ref="O966">_xlfn.SWITCH(J966,
"L","Light",
"M","Medium",
"D","Dark")</f>
        <v>Light</v>
      </c>
      <c r="P966" t="str">
        <f>_xlfn.XLOOKUP(Orders[[#This Row],[Customer ID]],customers!$A$2:$A$1001,customers!$I$2:$I$1001,,0)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8">
        <f>INDEX(products!$A$1:$G$49,MATCH(orders!$D967,products!$A$1:$A$49,0),MATCH(orders!L$1,products!$A$1:$G$1,0))</f>
        <v>9.9499999999999993</v>
      </c>
      <c r="M967" s="8">
        <f t="shared" si="15"/>
        <v>29.849999999999998</v>
      </c>
      <c r="N967" t="str" cm="1">
        <f t="array" ref="N967">_xlfn.SWITCH(I967,
"Rob","Robusta",
"Exc","Excelsa",
"Ara","Arabica",
"Lib","Librica")</f>
        <v>Robusta</v>
      </c>
      <c r="O967" t="str" cm="1">
        <f t="array" ref="O967">_xlfn.SWITCH(J967,
"L","Light",
"M","Medium",
"D","Dark")</f>
        <v>Medium</v>
      </c>
      <c r="P967" t="str">
        <f>_xlfn.XLOOKUP(Orders[[#This Row],[Customer ID]],customers!$A$2:$A$1001,customers!$I$2:$I$1001,,0)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8">
        <f>INDEX(products!$A$1:$G$49,MATCH(orders!$D968,products!$A$1:$A$49,0),MATCH(orders!L$1,products!$A$1:$G$1,0))</f>
        <v>8.91</v>
      </c>
      <c r="M968" s="8">
        <f t="shared" si="15"/>
        <v>53.46</v>
      </c>
      <c r="N968" t="str" cm="1">
        <f t="array" ref="N968">_xlfn.SWITCH(I968,
"Rob","Robusta",
"Exc","Excelsa",
"Ara","Arabica",
"Lib","Librica")</f>
        <v>Excelsa</v>
      </c>
      <c r="O968" t="str" cm="1">
        <f t="array" ref="O968">_xlfn.SWITCH(J968,
"L","Light",
"M","Medium",
"D","Dark")</f>
        <v>Light</v>
      </c>
      <c r="P968" t="str">
        <f>_xlfn.XLOOKUP(Orders[[#This Row],[Customer ID]],customers!$A$2:$A$1001,customers!$I$2:$I$1001,,0)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8">
        <f>INDEX(products!$A$1:$G$49,MATCH(orders!$D969,products!$A$1:$A$49,0),MATCH(orders!L$1,products!$A$1:$G$1,0))</f>
        <v>2.6849999999999996</v>
      </c>
      <c r="M969" s="8">
        <f t="shared" si="15"/>
        <v>2.6849999999999996</v>
      </c>
      <c r="N969" t="str" cm="1">
        <f t="array" ref="N969">_xlfn.SWITCH(I969,
"Rob","Robusta",
"Exc","Excelsa",
"Ara","Arabica",
"Lib","Librica")</f>
        <v>Robusta</v>
      </c>
      <c r="O969" t="str" cm="1">
        <f t="array" ref="O969">_xlfn.SWITCH(J969,
"L","Light",
"M","Medium",
"D","Dark")</f>
        <v>Dark</v>
      </c>
      <c r="P969" t="str">
        <f>_xlfn.XLOOKUP(Orders[[#This Row],[Customer ID]],customers!$A$2:$A$1001,customers!$I$2:$I$1001,,0)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8">
        <f>INDEX(products!$A$1:$G$49,MATCH(orders!$D970,products!$A$1:$A$49,0),MATCH(orders!L$1,products!$A$1:$G$1,0))</f>
        <v>2.9849999999999999</v>
      </c>
      <c r="M970" s="8">
        <f t="shared" si="15"/>
        <v>5.97</v>
      </c>
      <c r="N970" t="str" cm="1">
        <f t="array" ref="N970">_xlfn.SWITCH(I970,
"Rob","Robusta",
"Exc","Excelsa",
"Ara","Arabica",
"Lib","Librica")</f>
        <v>Robusta</v>
      </c>
      <c r="O970" t="str" cm="1">
        <f t="array" ref="O970">_xlfn.SWITCH(J970,
"L","Light",
"M","Medium",
"D","Dark")</f>
        <v>Medium</v>
      </c>
      <c r="P970" t="str">
        <f>_xlfn.XLOOKUP(Orders[[#This Row],[Customer ID]],customers!$A$2:$A$1001,customers!$I$2:$I$1001,,0)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8">
        <f>INDEX(products!$A$1:$G$49,MATCH(orders!$D971,products!$A$1:$A$49,0),MATCH(orders!L$1,products!$A$1:$G$1,0))</f>
        <v>12.95</v>
      </c>
      <c r="M971" s="8">
        <f t="shared" si="15"/>
        <v>12.95</v>
      </c>
      <c r="N971" t="str" cm="1">
        <f t="array" ref="N971">_xlfn.SWITCH(I971,
"Rob","Robusta",
"Exc","Excelsa",
"Ara","Arabica",
"Lib","Librica")</f>
        <v>Librica</v>
      </c>
      <c r="O971" t="str" cm="1">
        <f t="array" ref="O971">_xlfn.SWITCH(J971,
"L","Light",
"M","Medium",
"D","Dark")</f>
        <v>Dark</v>
      </c>
      <c r="P971" t="str">
        <f>_xlfn.XLOOKUP(Orders[[#This Row],[Customer ID]],customers!$A$2:$A$1001,customers!$I$2:$I$1001,,0)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8">
        <f>INDEX(products!$A$1:$G$49,MATCH(orders!$D972,products!$A$1:$A$49,0),MATCH(orders!L$1,products!$A$1:$G$1,0))</f>
        <v>8.25</v>
      </c>
      <c r="M972" s="8">
        <f t="shared" si="15"/>
        <v>8.25</v>
      </c>
      <c r="N972" t="str" cm="1">
        <f t="array" ref="N972">_xlfn.SWITCH(I972,
"Rob","Robusta",
"Exc","Excelsa",
"Ara","Arabica",
"Lib","Librica")</f>
        <v>Excelsa</v>
      </c>
      <c r="O972" t="str" cm="1">
        <f t="array" ref="O972">_xlfn.SWITCH(J972,
"L","Light",
"M","Medium",
"D","Dark")</f>
        <v>Medium</v>
      </c>
      <c r="P972" t="str">
        <f>_xlfn.XLOOKUP(Orders[[#This Row],[Customer ID]],customers!$A$2:$A$1001,customers!$I$2:$I$1001,,0)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8">
        <f>INDEX(products!$A$1:$G$49,MATCH(orders!$D973,products!$A$1:$A$49,0),MATCH(orders!L$1,products!$A$1:$G$1,0))</f>
        <v>29.784999999999997</v>
      </c>
      <c r="M973" s="8">
        <f t="shared" si="15"/>
        <v>148.92499999999998</v>
      </c>
      <c r="N973" t="str" cm="1">
        <f t="array" ref="N973">_xlfn.SWITCH(I973,
"Rob","Robusta",
"Exc","Excelsa",
"Ara","Arabica",
"Lib","Librica")</f>
        <v>Arabica</v>
      </c>
      <c r="O973" t="str" cm="1">
        <f t="array" ref="O973">_xlfn.SWITCH(J973,
"L","Light",
"M","Medium",
"D","Dark")</f>
        <v>Light</v>
      </c>
      <c r="P973" t="str">
        <f>_xlfn.XLOOKUP(Orders[[#This Row],[Customer ID]],customers!$A$2:$A$1001,customers!$I$2:$I$1001,,0)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8">
        <f>INDEX(products!$A$1:$G$49,MATCH(orders!$D974,products!$A$1:$A$49,0),MATCH(orders!L$1,products!$A$1:$G$1,0))</f>
        <v>29.784999999999997</v>
      </c>
      <c r="M974" s="8">
        <f t="shared" si="15"/>
        <v>89.35499999999999</v>
      </c>
      <c r="N974" t="str" cm="1">
        <f t="array" ref="N974">_xlfn.SWITCH(I974,
"Rob","Robusta",
"Exc","Excelsa",
"Ara","Arabica",
"Lib","Librica")</f>
        <v>Arabica</v>
      </c>
      <c r="O974" t="str" cm="1">
        <f t="array" ref="O974">_xlfn.SWITCH(J974,
"L","Light",
"M","Medium",
"D","Dark")</f>
        <v>Light</v>
      </c>
      <c r="P974" t="str">
        <f>_xlfn.XLOOKUP(Orders[[#This Row],[Customer ID]],customers!$A$2:$A$1001,customers!$I$2:$I$1001,,0)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8">
        <f>INDEX(products!$A$1:$G$49,MATCH(orders!$D975,products!$A$1:$A$49,0),MATCH(orders!L$1,products!$A$1:$G$1,0))</f>
        <v>14.55</v>
      </c>
      <c r="M975" s="8">
        <f t="shared" si="15"/>
        <v>87.300000000000011</v>
      </c>
      <c r="N975" t="str" cm="1">
        <f t="array" ref="N975">_xlfn.SWITCH(I975,
"Rob","Robusta",
"Exc","Excelsa",
"Ara","Arabica",
"Lib","Librica")</f>
        <v>Librica</v>
      </c>
      <c r="O975" t="str" cm="1">
        <f t="array" ref="O975">_xlfn.SWITCH(J975,
"L","Light",
"M","Medium",
"D","Dark")</f>
        <v>Medium</v>
      </c>
      <c r="P975" t="str">
        <f>_xlfn.XLOOKUP(Orders[[#This Row],[Customer ID]],customers!$A$2:$A$1001,customers!$I$2:$I$1001,,0)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8">
        <f>INDEX(products!$A$1:$G$49,MATCH(orders!$D976,products!$A$1:$A$49,0),MATCH(orders!L$1,products!$A$1:$G$1,0))</f>
        <v>5.3699999999999992</v>
      </c>
      <c r="M976" s="8">
        <f t="shared" si="15"/>
        <v>5.3699999999999992</v>
      </c>
      <c r="N976" t="str" cm="1">
        <f t="array" ref="N976">_xlfn.SWITCH(I976,
"Rob","Robusta",
"Exc","Excelsa",
"Ara","Arabica",
"Lib","Librica")</f>
        <v>Robusta</v>
      </c>
      <c r="O976" t="str" cm="1">
        <f t="array" ref="O976">_xlfn.SWITCH(J976,
"L","Light",
"M","Medium",
"D","Dark")</f>
        <v>Dark</v>
      </c>
      <c r="P976" t="str">
        <f>_xlfn.XLOOKUP(Orders[[#This Row],[Customer ID]],customers!$A$2:$A$1001,customers!$I$2:$I$1001,,0)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8">
        <f>INDEX(products!$A$1:$G$49,MATCH(orders!$D977,products!$A$1:$A$49,0),MATCH(orders!L$1,products!$A$1:$G$1,0))</f>
        <v>2.9849999999999999</v>
      </c>
      <c r="M977" s="8">
        <f t="shared" si="15"/>
        <v>8.9550000000000001</v>
      </c>
      <c r="N977" t="str" cm="1">
        <f t="array" ref="N977">_xlfn.SWITCH(I977,
"Rob","Robusta",
"Exc","Excelsa",
"Ara","Arabica",
"Lib","Librica")</f>
        <v>Arabica</v>
      </c>
      <c r="O977" t="str" cm="1">
        <f t="array" ref="O977">_xlfn.SWITCH(J977,
"L","Light",
"M","Medium",
"D","Dark")</f>
        <v>Dark</v>
      </c>
      <c r="P977" t="str">
        <f>_xlfn.XLOOKUP(Orders[[#This Row],[Customer ID]],customers!$A$2:$A$1001,customers!$I$2:$I$1001,,0)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8">
        <f>INDEX(products!$A$1:$G$49,MATCH(orders!$D978,products!$A$1:$A$49,0),MATCH(orders!L$1,products!$A$1:$G$1,0))</f>
        <v>27.484999999999996</v>
      </c>
      <c r="M978" s="8">
        <f t="shared" si="15"/>
        <v>137.42499999999998</v>
      </c>
      <c r="N978" t="str" cm="1">
        <f t="array" ref="N978">_xlfn.SWITCH(I978,
"Rob","Robusta",
"Exc","Excelsa",
"Ara","Arabica",
"Lib","Librica")</f>
        <v>Robusta</v>
      </c>
      <c r="O978" t="str" cm="1">
        <f t="array" ref="O978">_xlfn.SWITCH(J978,
"L","Light",
"M","Medium",
"D","Dark")</f>
        <v>Light</v>
      </c>
      <c r="P978" t="str">
        <f>_xlfn.XLOOKUP(Orders[[#This Row],[Customer ID]],customers!$A$2:$A$1001,customers!$I$2:$I$1001,,0)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8">
        <f>INDEX(products!$A$1:$G$49,MATCH(orders!$D979,products!$A$1:$A$49,0),MATCH(orders!L$1,products!$A$1:$G$1,0))</f>
        <v>11.95</v>
      </c>
      <c r="M979" s="8">
        <f t="shared" si="15"/>
        <v>59.75</v>
      </c>
      <c r="N979" t="str" cm="1">
        <f t="array" ref="N979">_xlfn.SWITCH(I979,
"Rob","Robusta",
"Exc","Excelsa",
"Ara","Arabica",
"Lib","Librica")</f>
        <v>Robusta</v>
      </c>
      <c r="O979" t="str" cm="1">
        <f t="array" ref="O979">_xlfn.SWITCH(J979,
"L","Light",
"M","Medium",
"D","Dark")</f>
        <v>Light</v>
      </c>
      <c r="P979" t="str">
        <f>_xlfn.XLOOKUP(Orders[[#This Row],[Customer ID]],customers!$A$2:$A$1001,customers!$I$2:$I$1001,,0)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8">
        <f>INDEX(products!$A$1:$G$49,MATCH(orders!$D980,products!$A$1:$A$49,0),MATCH(orders!L$1,products!$A$1:$G$1,0))</f>
        <v>7.77</v>
      </c>
      <c r="M980" s="8">
        <f t="shared" si="15"/>
        <v>23.31</v>
      </c>
      <c r="N980" t="str" cm="1">
        <f t="array" ref="N980">_xlfn.SWITCH(I980,
"Rob","Robusta",
"Exc","Excelsa",
"Ara","Arabica",
"Lib","Librica")</f>
        <v>Arabica</v>
      </c>
      <c r="O980" t="str" cm="1">
        <f t="array" ref="O980">_xlfn.SWITCH(J980,
"L","Light",
"M","Medium",
"D","Dark")</f>
        <v>Light</v>
      </c>
      <c r="P980" t="str">
        <f>_xlfn.XLOOKUP(Orders[[#This Row],[Customer ID]],customers!$A$2:$A$1001,customers!$I$2:$I$1001,,0)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8">
        <f>INDEX(products!$A$1:$G$49,MATCH(orders!$D981,products!$A$1:$A$49,0),MATCH(orders!L$1,products!$A$1:$G$1,0))</f>
        <v>5.3699999999999992</v>
      </c>
      <c r="M981" s="8">
        <f t="shared" si="15"/>
        <v>10.739999999999998</v>
      </c>
      <c r="N981" t="str" cm="1">
        <f t="array" ref="N981">_xlfn.SWITCH(I981,
"Rob","Robusta",
"Exc","Excelsa",
"Ara","Arabica",
"Lib","Librica")</f>
        <v>Robusta</v>
      </c>
      <c r="O981" t="str" cm="1">
        <f t="array" ref="O981">_xlfn.SWITCH(J981,
"L","Light",
"M","Medium",
"D","Dark")</f>
        <v>Dark</v>
      </c>
      <c r="P981" t="str">
        <f>_xlfn.XLOOKUP(Orders[[#This Row],[Customer ID]],customers!$A$2:$A$1001,customers!$I$2:$I$1001,,0)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8">
        <f>INDEX(products!$A$1:$G$49,MATCH(orders!$D982,products!$A$1:$A$49,0),MATCH(orders!L$1,products!$A$1:$G$1,0))</f>
        <v>27.945</v>
      </c>
      <c r="M982" s="8">
        <f t="shared" si="15"/>
        <v>167.67000000000002</v>
      </c>
      <c r="N982" t="str" cm="1">
        <f t="array" ref="N982">_xlfn.SWITCH(I982,
"Rob","Robusta",
"Exc","Excelsa",
"Ara","Arabica",
"Lib","Librica")</f>
        <v>Excelsa</v>
      </c>
      <c r="O982" t="str" cm="1">
        <f t="array" ref="O982">_xlfn.SWITCH(J982,
"L","Light",
"M","Medium",
"D","Dark")</f>
        <v>Dark</v>
      </c>
      <c r="P982" t="str">
        <f>_xlfn.XLOOKUP(Orders[[#This Row],[Customer ID]],customers!$A$2:$A$1001,customers!$I$2:$I$1001,,0)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8">
        <f>INDEX(products!$A$1:$G$49,MATCH(orders!$D983,products!$A$1:$A$49,0),MATCH(orders!L$1,products!$A$1:$G$1,0))</f>
        <v>3.645</v>
      </c>
      <c r="M983" s="8">
        <f t="shared" si="15"/>
        <v>21.87</v>
      </c>
      <c r="N983" t="str" cm="1">
        <f t="array" ref="N983">_xlfn.SWITCH(I983,
"Rob","Robusta",
"Exc","Excelsa",
"Ara","Arabica",
"Lib","Librica")</f>
        <v>Excelsa</v>
      </c>
      <c r="O983" t="str" cm="1">
        <f t="array" ref="O983">_xlfn.SWITCH(J983,
"L","Light",
"M","Medium",
"D","Dark")</f>
        <v>Dark</v>
      </c>
      <c r="P983" t="str">
        <f>_xlfn.XLOOKUP(Orders[[#This Row],[Customer ID]],customers!$A$2:$A$1001,customers!$I$2:$I$1001,,0)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8">
        <f>INDEX(products!$A$1:$G$49,MATCH(orders!$D984,products!$A$1:$A$49,0),MATCH(orders!L$1,products!$A$1:$G$1,0))</f>
        <v>11.95</v>
      </c>
      <c r="M984" s="8">
        <f t="shared" si="15"/>
        <v>23.9</v>
      </c>
      <c r="N984" t="str" cm="1">
        <f t="array" ref="N984">_xlfn.SWITCH(I984,
"Rob","Robusta",
"Exc","Excelsa",
"Ara","Arabica",
"Lib","Librica")</f>
        <v>Robusta</v>
      </c>
      <c r="O984" t="str" cm="1">
        <f t="array" ref="O984">_xlfn.SWITCH(J984,
"L","Light",
"M","Medium",
"D","Dark")</f>
        <v>Light</v>
      </c>
      <c r="P984" t="str">
        <f>_xlfn.XLOOKUP(Orders[[#This Row],[Customer ID]],customers!$A$2:$A$1001,customers!$I$2:$I$1001,,0)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8">
        <f>INDEX(products!$A$1:$G$49,MATCH(orders!$D985,products!$A$1:$A$49,0),MATCH(orders!L$1,products!$A$1:$G$1,0))</f>
        <v>3.375</v>
      </c>
      <c r="M985" s="8">
        <f t="shared" si="15"/>
        <v>6.75</v>
      </c>
      <c r="N985" t="str" cm="1">
        <f t="array" ref="N985">_xlfn.SWITCH(I985,
"Rob","Robusta",
"Exc","Excelsa",
"Ara","Arabica",
"Lib","Librica")</f>
        <v>Arabica</v>
      </c>
      <c r="O985" t="str" cm="1">
        <f t="array" ref="O985">_xlfn.SWITCH(J985,
"L","Light",
"M","Medium",
"D","Dark")</f>
        <v>Medium</v>
      </c>
      <c r="P985" t="str">
        <f>_xlfn.XLOOKUP(Orders[[#This Row],[Customer ID]],customers!$A$2:$A$1001,customers!$I$2:$I$1001,,0)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8">
        <f>INDEX(products!$A$1:$G$49,MATCH(orders!$D986,products!$A$1:$A$49,0),MATCH(orders!L$1,products!$A$1:$G$1,0))</f>
        <v>31.624999999999996</v>
      </c>
      <c r="M986" s="8">
        <f t="shared" si="15"/>
        <v>31.624999999999996</v>
      </c>
      <c r="N986" t="str" cm="1">
        <f t="array" ref="N986">_xlfn.SWITCH(I986,
"Rob","Robusta",
"Exc","Excelsa",
"Ara","Arabica",
"Lib","Librica")</f>
        <v>Excelsa</v>
      </c>
      <c r="O986" t="str" cm="1">
        <f t="array" ref="O986">_xlfn.SWITCH(J986,
"L","Light",
"M","Medium",
"D","Dark")</f>
        <v>Medium</v>
      </c>
      <c r="P986" t="str">
        <f>_xlfn.XLOOKUP(Orders[[#This Row],[Customer ID]],customers!$A$2:$A$1001,customers!$I$2:$I$1001,,0)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8">
        <f>INDEX(products!$A$1:$G$49,MATCH(orders!$D987,products!$A$1:$A$49,0),MATCH(orders!L$1,products!$A$1:$G$1,0))</f>
        <v>11.95</v>
      </c>
      <c r="M987" s="8">
        <f t="shared" si="15"/>
        <v>47.8</v>
      </c>
      <c r="N987" t="str" cm="1">
        <f t="array" ref="N987">_xlfn.SWITCH(I987,
"Rob","Robusta",
"Exc","Excelsa",
"Ara","Arabica",
"Lib","Librica")</f>
        <v>Robusta</v>
      </c>
      <c r="O987" t="str" cm="1">
        <f t="array" ref="O987">_xlfn.SWITCH(J987,
"L","Light",
"M","Medium",
"D","Dark")</f>
        <v>Light</v>
      </c>
      <c r="P987" t="str">
        <f>_xlfn.XLOOKUP(Orders[[#This Row],[Customer ID]],customers!$A$2:$A$1001,customers!$I$2:$I$1001,,0)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8">
        <f>INDEX(products!$A$1:$G$49,MATCH(orders!$D988,products!$A$1:$A$49,0),MATCH(orders!L$1,products!$A$1:$G$1,0))</f>
        <v>33.464999999999996</v>
      </c>
      <c r="M988" s="8">
        <f t="shared" si="15"/>
        <v>33.464999999999996</v>
      </c>
      <c r="N988" t="str" cm="1">
        <f t="array" ref="N988">_xlfn.SWITCH(I988,
"Rob","Robusta",
"Exc","Excelsa",
"Ara","Arabica",
"Lib","Librica")</f>
        <v>Librica</v>
      </c>
      <c r="O988" t="str" cm="1">
        <f t="array" ref="O988">_xlfn.SWITCH(J988,
"L","Light",
"M","Medium",
"D","Dark")</f>
        <v>Medium</v>
      </c>
      <c r="P988" t="str">
        <f>_xlfn.XLOOKUP(Orders[[#This Row],[Customer ID]],customers!$A$2:$A$1001,customers!$I$2:$I$1001,,0)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8">
        <f>INDEX(products!$A$1:$G$49,MATCH(orders!$D989,products!$A$1:$A$49,0),MATCH(orders!L$1,products!$A$1:$G$1,0))</f>
        <v>5.97</v>
      </c>
      <c r="M989" s="8">
        <f t="shared" si="15"/>
        <v>29.849999999999998</v>
      </c>
      <c r="N989" t="str" cm="1">
        <f t="array" ref="N989">_xlfn.SWITCH(I989,
"Rob","Robusta",
"Exc","Excelsa",
"Ara","Arabica",
"Lib","Librica")</f>
        <v>Arabica</v>
      </c>
      <c r="O989" t="str" cm="1">
        <f t="array" ref="O989">_xlfn.SWITCH(J989,
"L","Light",
"M","Medium",
"D","Dark")</f>
        <v>Dark</v>
      </c>
      <c r="P989" t="str">
        <f>_xlfn.XLOOKUP(Orders[[#This Row],[Customer ID]],customers!$A$2:$A$1001,customers!$I$2:$I$1001,,0)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8">
        <f>INDEX(products!$A$1:$G$49,MATCH(orders!$D990,products!$A$1:$A$49,0),MATCH(orders!L$1,products!$A$1:$G$1,0))</f>
        <v>9.9499999999999993</v>
      </c>
      <c r="M990" s="8">
        <f t="shared" si="15"/>
        <v>29.849999999999998</v>
      </c>
      <c r="N990" t="str" cm="1">
        <f t="array" ref="N990">_xlfn.SWITCH(I990,
"Rob","Robusta",
"Exc","Excelsa",
"Ara","Arabica",
"Lib","Librica")</f>
        <v>Robusta</v>
      </c>
      <c r="O990" t="str" cm="1">
        <f t="array" ref="O990">_xlfn.SWITCH(J990,
"L","Light",
"M","Medium",
"D","Dark")</f>
        <v>Medium</v>
      </c>
      <c r="P990" t="str">
        <f>_xlfn.XLOOKUP(Orders[[#This Row],[Customer ID]],customers!$A$2:$A$1001,customers!$I$2:$I$1001,,0)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8">
        <f>INDEX(products!$A$1:$G$49,MATCH(orders!$D991,products!$A$1:$A$49,0),MATCH(orders!L$1,products!$A$1:$G$1,0))</f>
        <v>25.874999999999996</v>
      </c>
      <c r="M991" s="8">
        <f t="shared" si="15"/>
        <v>155.24999999999997</v>
      </c>
      <c r="N991" t="str" cm="1">
        <f t="array" ref="N991">_xlfn.SWITCH(I991,
"Rob","Robusta",
"Exc","Excelsa",
"Ara","Arabica",
"Lib","Librica")</f>
        <v>Arabica</v>
      </c>
      <c r="O991" t="str" cm="1">
        <f t="array" ref="O991">_xlfn.SWITCH(J991,
"L","Light",
"M","Medium",
"D","Dark")</f>
        <v>Medium</v>
      </c>
      <c r="P991" t="str">
        <f>_xlfn.XLOOKUP(Orders[[#This Row],[Customer ID]],customers!$A$2:$A$1001,customers!$I$2:$I$1001,,0)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8">
        <f>INDEX(products!$A$1:$G$49,MATCH(orders!$D992,products!$A$1:$A$49,0),MATCH(orders!L$1,products!$A$1:$G$1,0))</f>
        <v>3.645</v>
      </c>
      <c r="M992" s="8">
        <f t="shared" si="15"/>
        <v>18.225000000000001</v>
      </c>
      <c r="N992" t="str" cm="1">
        <f t="array" ref="N992">_xlfn.SWITCH(I992,
"Rob","Robusta",
"Exc","Excelsa",
"Ara","Arabica",
"Lib","Librica")</f>
        <v>Excelsa</v>
      </c>
      <c r="O992" t="str" cm="1">
        <f t="array" ref="O992">_xlfn.SWITCH(J992,
"L","Light",
"M","Medium",
"D","Dark")</f>
        <v>Dark</v>
      </c>
      <c r="P992" t="str">
        <f>_xlfn.XLOOKUP(Orders[[#This Row],[Customer ID]],customers!$A$2:$A$1001,customers!$I$2:$I$1001,,0)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8">
        <f>INDEX(products!$A$1:$G$49,MATCH(orders!$D993,products!$A$1:$A$49,0),MATCH(orders!L$1,products!$A$1:$G$1,0))</f>
        <v>7.77</v>
      </c>
      <c r="M993" s="8">
        <f t="shared" si="15"/>
        <v>15.54</v>
      </c>
      <c r="N993" t="str" cm="1">
        <f t="array" ref="N993">_xlfn.SWITCH(I993,
"Rob","Robusta",
"Exc","Excelsa",
"Ara","Arabica",
"Lib","Librica")</f>
        <v>Librica</v>
      </c>
      <c r="O993" t="str" cm="1">
        <f t="array" ref="O993">_xlfn.SWITCH(J993,
"L","Light",
"M","Medium",
"D","Dark")</f>
        <v>Dark</v>
      </c>
      <c r="P993" t="str">
        <f>_xlfn.XLOOKUP(Orders[[#This Row],[Customer ID]],customers!$A$2:$A$1001,customers!$I$2:$I$1001,,0)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8">
        <f>INDEX(products!$A$1:$G$49,MATCH(orders!$D994,products!$A$1:$A$49,0),MATCH(orders!L$1,products!$A$1:$G$1,0))</f>
        <v>36.454999999999998</v>
      </c>
      <c r="M994" s="8">
        <f t="shared" si="15"/>
        <v>109.36499999999999</v>
      </c>
      <c r="N994" t="str" cm="1">
        <f t="array" ref="N994">_xlfn.SWITCH(I994,
"Rob","Robusta",
"Exc","Excelsa",
"Ara","Arabica",
"Lib","Librica")</f>
        <v>Librica</v>
      </c>
      <c r="O994" t="str" cm="1">
        <f t="array" ref="O994">_xlfn.SWITCH(J994,
"L","Light",
"M","Medium",
"D","Dark")</f>
        <v>Light</v>
      </c>
      <c r="P994" t="str">
        <f>_xlfn.XLOOKUP(Orders[[#This Row],[Customer ID]],customers!$A$2:$A$1001,customers!$I$2:$I$1001,,0)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8">
        <f>INDEX(products!$A$1:$G$49,MATCH(orders!$D995,products!$A$1:$A$49,0),MATCH(orders!L$1,products!$A$1:$G$1,0))</f>
        <v>12.95</v>
      </c>
      <c r="M995" s="8">
        <f t="shared" si="15"/>
        <v>77.699999999999989</v>
      </c>
      <c r="N995" t="str" cm="1">
        <f t="array" ref="N995">_xlfn.SWITCH(I995,
"Rob","Robusta",
"Exc","Excelsa",
"Ara","Arabica",
"Lib","Librica")</f>
        <v>Arabica</v>
      </c>
      <c r="O995" t="str" cm="1">
        <f t="array" ref="O995">_xlfn.SWITCH(J995,
"L","Light",
"M","Medium",
"D","Dark")</f>
        <v>Light</v>
      </c>
      <c r="P995" t="str">
        <f>_xlfn.XLOOKUP(Orders[[#This Row],[Customer ID]],customers!$A$2:$A$1001,customers!$I$2:$I$1001,,0)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8">
        <f>INDEX(products!$A$1:$G$49,MATCH(orders!$D996,products!$A$1:$A$49,0),MATCH(orders!L$1,products!$A$1:$G$1,0))</f>
        <v>2.9849999999999999</v>
      </c>
      <c r="M996" s="8">
        <f t="shared" si="15"/>
        <v>8.9550000000000001</v>
      </c>
      <c r="N996" t="str" cm="1">
        <f t="array" ref="N996">_xlfn.SWITCH(I996,
"Rob","Robusta",
"Exc","Excelsa",
"Ara","Arabica",
"Lib","Librica")</f>
        <v>Arabica</v>
      </c>
      <c r="O996" t="str" cm="1">
        <f t="array" ref="O996">_xlfn.SWITCH(J996,
"L","Light",
"M","Medium",
"D","Dark")</f>
        <v>Dark</v>
      </c>
      <c r="P996" t="str">
        <f>_xlfn.XLOOKUP(Orders[[#This Row],[Customer ID]],customers!$A$2:$A$1001,customers!$I$2:$I$1001,,0)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8">
        <f>INDEX(products!$A$1:$G$49,MATCH(orders!$D997,products!$A$1:$A$49,0),MATCH(orders!L$1,products!$A$1:$G$1,0))</f>
        <v>27.484999999999996</v>
      </c>
      <c r="M997" s="8">
        <f t="shared" si="15"/>
        <v>27.484999999999996</v>
      </c>
      <c r="N997" t="str" cm="1">
        <f t="array" ref="N997">_xlfn.SWITCH(I997,
"Rob","Robusta",
"Exc","Excelsa",
"Ara","Arabica",
"Lib","Librica")</f>
        <v>Robusta</v>
      </c>
      <c r="O997" t="str" cm="1">
        <f t="array" ref="O997">_xlfn.SWITCH(J997,
"L","Light",
"M","Medium",
"D","Dark")</f>
        <v>Light</v>
      </c>
      <c r="P997" t="str">
        <f>_xlfn.XLOOKUP(Orders[[#This Row],[Customer ID]],customers!$A$2:$A$1001,customers!$I$2:$I$1001,,0)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8">
        <f>INDEX(products!$A$1:$G$49,MATCH(orders!$D998,products!$A$1:$A$49,0),MATCH(orders!L$1,products!$A$1:$G$1,0))</f>
        <v>5.97</v>
      </c>
      <c r="M998" s="8">
        <f t="shared" si="15"/>
        <v>29.849999999999998</v>
      </c>
      <c r="N998" t="str" cm="1">
        <f t="array" ref="N998">_xlfn.SWITCH(I998,
"Rob","Robusta",
"Exc","Excelsa",
"Ara","Arabica",
"Lib","Librica")</f>
        <v>Robusta</v>
      </c>
      <c r="O998" t="str" cm="1">
        <f t="array" ref="O998">_xlfn.SWITCH(J998,
"L","Light",
"M","Medium",
"D","Dark")</f>
        <v>Medium</v>
      </c>
      <c r="P998" t="str">
        <f>_xlfn.XLOOKUP(Orders[[#This Row],[Customer ID]],customers!$A$2:$A$1001,customers!$I$2:$I$1001,,0)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8">
        <f>INDEX(products!$A$1:$G$49,MATCH(orders!$D999,products!$A$1:$A$49,0),MATCH(orders!L$1,products!$A$1:$G$1,0))</f>
        <v>6.75</v>
      </c>
      <c r="M999" s="8">
        <f t="shared" si="15"/>
        <v>27</v>
      </c>
      <c r="N999" t="str" cm="1">
        <f t="array" ref="N999">_xlfn.SWITCH(I999,
"Rob","Robusta",
"Exc","Excelsa",
"Ara","Arabica",
"Lib","Librica")</f>
        <v>Arabica</v>
      </c>
      <c r="O999" t="str" cm="1">
        <f t="array" ref="O999">_xlfn.SWITCH(J999,
"L","Light",
"M","Medium",
"D","Dark")</f>
        <v>Medium</v>
      </c>
      <c r="P999" t="str">
        <f>_xlfn.XLOOKUP(Orders[[#This Row],[Customer ID]],customers!$A$2:$A$1001,customers!$I$2:$I$1001,,0)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8">
        <f>INDEX(products!$A$1:$G$49,MATCH(orders!$D1000,products!$A$1:$A$49,0),MATCH(orders!L$1,products!$A$1:$G$1,0))</f>
        <v>9.9499999999999993</v>
      </c>
      <c r="M1000" s="8">
        <f t="shared" si="15"/>
        <v>9.9499999999999993</v>
      </c>
      <c r="N1000" t="str" cm="1">
        <f t="array" ref="N1000">_xlfn.SWITCH(I1000,
"Rob","Robusta",
"Exc","Excelsa",
"Ara","Arabica",
"Lib","Librica")</f>
        <v>Arabica</v>
      </c>
      <c r="O1000" t="str" cm="1">
        <f t="array" ref="O1000">_xlfn.SWITCH(J1000,
"L","Light",
"M","Medium",
"D","Dark")</f>
        <v>Dark</v>
      </c>
      <c r="P1000" t="str">
        <f>_xlfn.XLOOKUP(Orders[[#This Row],[Customer ID]],customers!$A$2:$A$1001,customers!$I$2:$I$1001,,0)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8">
        <f>INDEX(products!$A$1:$G$49,MATCH(orders!$D1001,products!$A$1:$A$49,0),MATCH(orders!L$1,products!$A$1:$G$1,0))</f>
        <v>4.125</v>
      </c>
      <c r="M1001" s="8">
        <f t="shared" si="15"/>
        <v>12.375</v>
      </c>
      <c r="N1001" t="str" cm="1">
        <f t="array" ref="N1001">_xlfn.SWITCH(I1001,
"Rob","Robusta",
"Exc","Excelsa",
"Ara","Arabica",
"Lib","Librica")</f>
        <v>Excelsa</v>
      </c>
      <c r="O1001" t="str" cm="1">
        <f t="array" ref="O1001">_xlfn.SWITCH(J1001,
"L","Light",
"M","Medium",
"D","Dark")</f>
        <v>Medium</v>
      </c>
      <c r="P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U14" sqref="U14"/>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CustomerBarChart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Varun Pravesh</dc:creator>
  <cp:keywords/>
  <dc:description/>
  <cp:lastModifiedBy>Varun  Pravesh</cp:lastModifiedBy>
  <cp:revision/>
  <dcterms:created xsi:type="dcterms:W3CDTF">2022-11-26T09:51:45Z</dcterms:created>
  <dcterms:modified xsi:type="dcterms:W3CDTF">2025-01-22T17:06:26Z</dcterms:modified>
  <cp:category/>
  <cp:contentStatus/>
</cp:coreProperties>
</file>