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22980" windowHeight="1008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2"/>
  <c r="H4"/>
  <c r="H5"/>
  <c r="H6"/>
  <c r="H7"/>
  <c r="H8"/>
  <c r="H9"/>
  <c r="H10"/>
  <c r="H11"/>
  <c r="H12"/>
  <c r="H13"/>
  <c r="L3"/>
  <c r="L4"/>
  <c r="L5"/>
  <c r="L6"/>
  <c r="L7"/>
  <c r="L8"/>
  <c r="L9"/>
  <c r="L10"/>
  <c r="L11"/>
  <c r="L12"/>
  <c r="L13"/>
  <c r="L2"/>
  <c r="H2"/>
  <c r="G3"/>
  <c r="G4"/>
  <c r="D4" s="1"/>
  <c r="F4" s="1"/>
  <c r="G5"/>
  <c r="D5" s="1"/>
  <c r="F5" s="1"/>
  <c r="G6"/>
  <c r="D6" s="1"/>
  <c r="G7"/>
  <c r="D7" s="1"/>
  <c r="F7" s="1"/>
  <c r="G8"/>
  <c r="G9"/>
  <c r="D9" s="1"/>
  <c r="G10"/>
  <c r="D10" s="1"/>
  <c r="G11"/>
  <c r="D11" s="1"/>
  <c r="F11" s="1"/>
  <c r="G12"/>
  <c r="G13"/>
  <c r="D13" s="1"/>
  <c r="G2"/>
  <c r="N3"/>
  <c r="N4"/>
  <c r="N5"/>
  <c r="N6"/>
  <c r="N7"/>
  <c r="N8"/>
  <c r="N9"/>
  <c r="N10"/>
  <c r="N11"/>
  <c r="N12"/>
  <c r="N13"/>
  <c r="N2"/>
  <c r="J3"/>
  <c r="J4"/>
  <c r="J5"/>
  <c r="J6"/>
  <c r="J7"/>
  <c r="J8"/>
  <c r="J9"/>
  <c r="J10"/>
  <c r="J11"/>
  <c r="J12"/>
  <c r="J13"/>
  <c r="J2"/>
  <c r="L3" i="1"/>
  <c r="L4"/>
  <c r="L5"/>
  <c r="L6"/>
  <c r="L7"/>
  <c r="L8"/>
  <c r="L9"/>
  <c r="L10"/>
  <c r="L11"/>
  <c r="L12"/>
  <c r="L13"/>
  <c r="L14"/>
  <c r="L2"/>
  <c r="I3"/>
  <c r="I4"/>
  <c r="I5"/>
  <c r="I6"/>
  <c r="I7"/>
  <c r="I8"/>
  <c r="I9"/>
  <c r="I10"/>
  <c r="I11"/>
  <c r="I12"/>
  <c r="I13"/>
  <c r="I14"/>
  <c r="I2"/>
  <c r="K3"/>
  <c r="K4"/>
  <c r="K5"/>
  <c r="K6"/>
  <c r="K7"/>
  <c r="K8"/>
  <c r="K9"/>
  <c r="K10"/>
  <c r="K11"/>
  <c r="K12"/>
  <c r="K13"/>
  <c r="K14"/>
  <c r="K2"/>
  <c r="F2"/>
  <c r="C2" s="1"/>
  <c r="F3"/>
  <c r="C3" s="1"/>
  <c r="F4"/>
  <c r="C4" s="1"/>
  <c r="F10"/>
  <c r="C10" s="1"/>
  <c r="F11"/>
  <c r="C11" s="1"/>
  <c r="F12"/>
  <c r="C12" s="1"/>
  <c r="D3"/>
  <c r="D4"/>
  <c r="D5"/>
  <c r="F5" s="1"/>
  <c r="C5" s="1"/>
  <c r="D6"/>
  <c r="F6" s="1"/>
  <c r="C6" s="1"/>
  <c r="D7"/>
  <c r="F7" s="1"/>
  <c r="C7" s="1"/>
  <c r="D8"/>
  <c r="F8" s="1"/>
  <c r="C8" s="1"/>
  <c r="D9"/>
  <c r="F9" s="1"/>
  <c r="C9" s="1"/>
  <c r="D10"/>
  <c r="D11"/>
  <c r="D12"/>
  <c r="D13"/>
  <c r="F13" s="1"/>
  <c r="C13" s="1"/>
  <c r="D14"/>
  <c r="F14" s="1"/>
  <c r="C14" s="1"/>
  <c r="D2"/>
  <c r="O10" i="2" l="1"/>
  <c r="K3"/>
  <c r="K4"/>
  <c r="O8"/>
  <c r="K7"/>
  <c r="D8"/>
  <c r="F8" s="1"/>
  <c r="O12"/>
  <c r="O6"/>
  <c r="K13"/>
  <c r="K5"/>
  <c r="K11"/>
  <c r="O2"/>
  <c r="K6"/>
  <c r="K12"/>
  <c r="O4"/>
  <c r="D3"/>
  <c r="F3" s="1"/>
  <c r="O11"/>
  <c r="O3"/>
  <c r="O7"/>
  <c r="D12"/>
  <c r="F12" s="1"/>
  <c r="F6"/>
  <c r="K8"/>
  <c r="O13"/>
  <c r="O5"/>
  <c r="K10"/>
  <c r="D2"/>
  <c r="F13"/>
  <c r="F10"/>
  <c r="O9"/>
  <c r="F9"/>
  <c r="K9"/>
  <c r="K2"/>
  <c r="F2"/>
</calcChain>
</file>

<file path=xl/sharedStrings.xml><?xml version="1.0" encoding="utf-8"?>
<sst xmlns="http://schemas.openxmlformats.org/spreadsheetml/2006/main" count="52" uniqueCount="32">
  <si>
    <t>Month</t>
  </si>
  <si>
    <t>Electricty Payment</t>
  </si>
  <si>
    <t>G units</t>
  </si>
  <si>
    <t>E cost</t>
  </si>
  <si>
    <t>E Units</t>
  </si>
  <si>
    <t>G Cost</t>
  </si>
  <si>
    <t xml:space="preserve">G Duty Cost </t>
  </si>
  <si>
    <t>Year</t>
  </si>
  <si>
    <t>E Duty cost</t>
  </si>
  <si>
    <t>E Fixed Charge</t>
  </si>
  <si>
    <t>G Fixed charge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</si>
  <si>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</si>
  <si>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</si>
  <si>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</si>
  <si>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</si>
  <si>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</si>
  <si>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</si>
  <si>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</si>
  <si>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</si>
  <si>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</si>
  <si>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</si>
  <si>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</si>
  <si>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</si>
  <si>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Gas Payment</t>
  </si>
  <si>
    <t>units of 1kwh</t>
  </si>
  <si>
    <t>Cost 2kwh</t>
  </si>
  <si>
    <t>cost 1kwh</t>
  </si>
  <si>
    <t>units of 2kwh</t>
  </si>
  <si>
    <t>Bill Charges 1kwh</t>
  </si>
  <si>
    <t>Bill charges 2kwh</t>
  </si>
  <si>
    <t>1kw diff</t>
  </si>
  <si>
    <t>2kw diff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</si>
</sst>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sqref="A1:L14"/>
    </sheetView>
  </sheetViews>
  <sheetFormatPr defaultRowHeight="14.4"/>
  <cols>
    <col min="1" max="1" width="5" bestFit="1" customWidth="1"/>
    <col min="2" max="2" width="9.77734375" bestFit="1" customWidth="1"/>
    <col min="3" max="3" width="9.21875" customWidth="1"/>
    <col min="4" max="4" width="10.109375" bestFit="1" customWidth="1"/>
    <col min="5" max="5" width="12.77734375" bestFit="1" customWidth="1"/>
    <col min="6" max="6" width="7.77734375" customWidth="1"/>
    <col min="7" max="7" width="16.21875" bestFit="1" customWidth="1"/>
    <col min="9" max="9" width="11" bestFit="1" customWidth="1"/>
    <col min="10" max="10" width="12.77734375" bestFit="1" customWidth="1"/>
    <col min="12" max="12" width="11.5546875" bestFit="1" customWidth="1"/>
  </cols>
  <sheetData>
    <row r="1" spans="1:12" ht="14.4" customHeight="1">
      <c r="A1" t="s">
        <v>7</v>
      </c>
      <c r="B1" t="s">
        <v>0</v>
      </c>
      <c r="C1" t="s">
        <v>4</v>
      </c>
      <c r="D1" t="s">
        <v>8</v>
      </c>
      <c r="E1" t="s">
        <v>9</v>
      </c>
      <c r="F1" t="s">
        <v>3</v>
      </c>
      <c r="G1" t="s">
        <v>1</v>
      </c>
      <c r="H1" t="s">
        <v>2</v>
      </c>
      <c r="I1" t="s">
        <v>6</v>
      </c>
      <c r="J1" t="s">
        <v>10</v>
      </c>
      <c r="K1" t="s">
        <v>5</v>
      </c>
      <c r="L1" t="s">
        <v>23</v>
      </c>
    </row>
    <row r="2" spans="1:12">
      <c r="A2">
        <v>2023</v>
      </c>
      <c r="B2" t="s">
        <v>11</v>
      </c>
      <c r="C2">
        <f t="shared" ref="C2:C14" si="0">F2 / 7</f>
        <v>320.03285714285715</v>
      </c>
      <c r="D2">
        <f t="shared" ref="D2:D14" si="1">G2 *(4.5/100)</f>
        <v>112.77</v>
      </c>
      <c r="E2">
        <v>153</v>
      </c>
      <c r="F2">
        <f t="shared" ref="F2:F14" si="2">G2 - E2-D2</f>
        <v>2240.23</v>
      </c>
      <c r="G2">
        <v>2506</v>
      </c>
      <c r="H2">
        <v>88</v>
      </c>
      <c r="I2">
        <f>K2 *(12/100)</f>
        <v>52.8</v>
      </c>
      <c r="J2">
        <v>47</v>
      </c>
      <c r="K2">
        <f>H2 * 5</f>
        <v>440</v>
      </c>
      <c r="L2">
        <f>K2+J2+I2</f>
        <v>539.79999999999995</v>
      </c>
    </row>
    <row r="3" spans="1:12">
      <c r="A3">
        <v>2023</v>
      </c>
      <c r="B3" t="s">
        <v>12</v>
      </c>
      <c r="C3">
        <f t="shared" si="0"/>
        <v>397.38785714285717</v>
      </c>
      <c r="D3">
        <f t="shared" si="1"/>
        <v>138.285</v>
      </c>
      <c r="E3">
        <v>153</v>
      </c>
      <c r="F3">
        <f t="shared" si="2"/>
        <v>2781.7150000000001</v>
      </c>
      <c r="G3">
        <v>3073</v>
      </c>
      <c r="H3">
        <v>82</v>
      </c>
      <c r="I3">
        <f t="shared" ref="I3:I14" si="3">K3 *(12/100)</f>
        <v>49.199999999999996</v>
      </c>
      <c r="J3">
        <v>47</v>
      </c>
      <c r="K3">
        <f t="shared" ref="K3:K14" si="4">H3 * 5</f>
        <v>410</v>
      </c>
      <c r="L3">
        <f t="shared" ref="L3:L14" si="5">K3+J3+I3</f>
        <v>506.2</v>
      </c>
    </row>
    <row r="4" spans="1:12">
      <c r="A4">
        <v>2023</v>
      </c>
      <c r="B4" t="s">
        <v>13</v>
      </c>
      <c r="C4">
        <f t="shared" si="0"/>
        <v>441.04500000000002</v>
      </c>
      <c r="D4">
        <f t="shared" si="1"/>
        <v>152.685</v>
      </c>
      <c r="E4">
        <v>153</v>
      </c>
      <c r="F4">
        <f t="shared" si="2"/>
        <v>3087.3150000000001</v>
      </c>
      <c r="G4">
        <v>3393</v>
      </c>
      <c r="H4">
        <v>84</v>
      </c>
      <c r="I4">
        <f t="shared" si="3"/>
        <v>50.4</v>
      </c>
      <c r="J4">
        <v>47</v>
      </c>
      <c r="K4">
        <f t="shared" si="4"/>
        <v>420</v>
      </c>
      <c r="L4">
        <f t="shared" si="5"/>
        <v>517.4</v>
      </c>
    </row>
    <row r="5" spans="1:12">
      <c r="A5">
        <v>2023</v>
      </c>
      <c r="B5" t="s">
        <v>14</v>
      </c>
      <c r="C5">
        <f t="shared" si="0"/>
        <v>332.44785714285717</v>
      </c>
      <c r="D5">
        <f t="shared" si="1"/>
        <v>116.86499999999999</v>
      </c>
      <c r="E5">
        <v>153</v>
      </c>
      <c r="F5">
        <f t="shared" si="2"/>
        <v>2327.1350000000002</v>
      </c>
      <c r="G5">
        <v>2597</v>
      </c>
      <c r="H5">
        <v>92</v>
      </c>
      <c r="I5">
        <f t="shared" si="3"/>
        <v>55.199999999999996</v>
      </c>
      <c r="J5">
        <v>47</v>
      </c>
      <c r="K5">
        <f t="shared" si="4"/>
        <v>460</v>
      </c>
      <c r="L5">
        <f t="shared" si="5"/>
        <v>562.20000000000005</v>
      </c>
    </row>
    <row r="6" spans="1:12">
      <c r="A6">
        <v>2023</v>
      </c>
      <c r="B6" t="s">
        <v>15</v>
      </c>
      <c r="C6">
        <f t="shared" si="0"/>
        <v>387.565</v>
      </c>
      <c r="D6">
        <f t="shared" si="1"/>
        <v>135.04499999999999</v>
      </c>
      <c r="E6">
        <v>153</v>
      </c>
      <c r="F6">
        <f t="shared" si="2"/>
        <v>2712.9549999999999</v>
      </c>
      <c r="G6">
        <v>3001</v>
      </c>
      <c r="H6">
        <v>82</v>
      </c>
      <c r="I6">
        <f t="shared" si="3"/>
        <v>49.199999999999996</v>
      </c>
      <c r="J6">
        <v>47</v>
      </c>
      <c r="K6">
        <f t="shared" si="4"/>
        <v>410</v>
      </c>
      <c r="L6">
        <f t="shared" si="5"/>
        <v>506.2</v>
      </c>
    </row>
    <row r="7" spans="1:12">
      <c r="A7">
        <v>2023</v>
      </c>
      <c r="B7" t="s">
        <v>16</v>
      </c>
      <c r="C7">
        <f t="shared" si="0"/>
        <v>342.40714285714284</v>
      </c>
      <c r="D7">
        <f t="shared" si="1"/>
        <v>120.14999999999999</v>
      </c>
      <c r="E7">
        <v>153</v>
      </c>
      <c r="F7">
        <f t="shared" si="2"/>
        <v>2396.85</v>
      </c>
      <c r="G7">
        <v>2670</v>
      </c>
      <c r="H7">
        <v>85</v>
      </c>
      <c r="I7">
        <f t="shared" si="3"/>
        <v>51</v>
      </c>
      <c r="J7">
        <v>47</v>
      </c>
      <c r="K7">
        <f t="shared" si="4"/>
        <v>425</v>
      </c>
      <c r="L7">
        <f t="shared" si="5"/>
        <v>523</v>
      </c>
    </row>
    <row r="8" spans="1:12">
      <c r="A8">
        <v>2023</v>
      </c>
      <c r="B8" t="s">
        <v>17</v>
      </c>
      <c r="C8">
        <f t="shared" si="0"/>
        <v>271.19142857142856</v>
      </c>
      <c r="D8">
        <f t="shared" si="1"/>
        <v>96.66</v>
      </c>
      <c r="E8">
        <v>153</v>
      </c>
      <c r="F8">
        <f t="shared" si="2"/>
        <v>1898.34</v>
      </c>
      <c r="G8">
        <v>2148</v>
      </c>
      <c r="H8">
        <v>56</v>
      </c>
      <c r="I8">
        <f t="shared" si="3"/>
        <v>33.6</v>
      </c>
      <c r="J8">
        <v>47</v>
      </c>
      <c r="K8">
        <f t="shared" si="4"/>
        <v>280</v>
      </c>
      <c r="L8">
        <f t="shared" si="5"/>
        <v>360.6</v>
      </c>
    </row>
    <row r="9" spans="1:12">
      <c r="A9">
        <v>2024</v>
      </c>
      <c r="B9" t="s">
        <v>18</v>
      </c>
      <c r="C9">
        <f t="shared" si="0"/>
        <v>211.02642857142857</v>
      </c>
      <c r="D9">
        <f t="shared" si="1"/>
        <v>76.814999999999998</v>
      </c>
      <c r="E9">
        <v>153</v>
      </c>
      <c r="F9">
        <f t="shared" si="2"/>
        <v>1477.1849999999999</v>
      </c>
      <c r="G9">
        <v>1707</v>
      </c>
      <c r="H9">
        <v>77</v>
      </c>
      <c r="I9">
        <f t="shared" si="3"/>
        <v>46.199999999999996</v>
      </c>
      <c r="J9">
        <v>47</v>
      </c>
      <c r="K9">
        <f t="shared" si="4"/>
        <v>385</v>
      </c>
      <c r="L9">
        <f t="shared" si="5"/>
        <v>478.2</v>
      </c>
    </row>
    <row r="10" spans="1:12">
      <c r="A10">
        <v>2024</v>
      </c>
      <c r="B10" t="s">
        <v>19</v>
      </c>
      <c r="C10">
        <f t="shared" si="0"/>
        <v>212.39071428571427</v>
      </c>
      <c r="D10">
        <f t="shared" si="1"/>
        <v>77.265000000000001</v>
      </c>
      <c r="E10">
        <v>153</v>
      </c>
      <c r="F10">
        <f t="shared" si="2"/>
        <v>1486.7349999999999</v>
      </c>
      <c r="G10">
        <v>1717</v>
      </c>
      <c r="H10">
        <v>89</v>
      </c>
      <c r="I10">
        <f t="shared" si="3"/>
        <v>53.4</v>
      </c>
      <c r="J10">
        <v>47</v>
      </c>
      <c r="K10">
        <f t="shared" si="4"/>
        <v>445</v>
      </c>
      <c r="L10">
        <f t="shared" si="5"/>
        <v>545.4</v>
      </c>
    </row>
    <row r="11" spans="1:12">
      <c r="A11">
        <v>2024</v>
      </c>
      <c r="B11" t="s">
        <v>20</v>
      </c>
      <c r="C11">
        <f t="shared" si="0"/>
        <v>156.72785714285715</v>
      </c>
      <c r="D11">
        <f t="shared" si="1"/>
        <v>58.905000000000001</v>
      </c>
      <c r="E11">
        <v>153</v>
      </c>
      <c r="F11">
        <f t="shared" si="2"/>
        <v>1097.095</v>
      </c>
      <c r="G11">
        <v>1309</v>
      </c>
      <c r="H11">
        <v>98</v>
      </c>
      <c r="I11">
        <f t="shared" si="3"/>
        <v>58.8</v>
      </c>
      <c r="J11">
        <v>47</v>
      </c>
      <c r="K11">
        <f t="shared" si="4"/>
        <v>490</v>
      </c>
      <c r="L11">
        <f t="shared" si="5"/>
        <v>595.79999999999995</v>
      </c>
    </row>
    <row r="12" spans="1:12">
      <c r="A12">
        <v>2024</v>
      </c>
      <c r="B12" t="s">
        <v>21</v>
      </c>
      <c r="C12">
        <f t="shared" si="0"/>
        <v>177.32857142857142</v>
      </c>
      <c r="D12">
        <f t="shared" si="1"/>
        <v>65.7</v>
      </c>
      <c r="E12">
        <v>153</v>
      </c>
      <c r="F12">
        <f t="shared" si="2"/>
        <v>1241.3</v>
      </c>
      <c r="G12">
        <v>1460</v>
      </c>
      <c r="H12">
        <v>89</v>
      </c>
      <c r="I12">
        <f t="shared" si="3"/>
        <v>53.4</v>
      </c>
      <c r="J12">
        <v>47</v>
      </c>
      <c r="K12">
        <f t="shared" si="4"/>
        <v>445</v>
      </c>
      <c r="L12">
        <f t="shared" si="5"/>
        <v>545.4</v>
      </c>
    </row>
    <row r="13" spans="1:12">
      <c r="A13">
        <v>2024</v>
      </c>
      <c r="B13" t="s">
        <v>22</v>
      </c>
      <c r="C13">
        <f t="shared" si="0"/>
        <v>288.10857142857145</v>
      </c>
      <c r="D13">
        <f t="shared" si="1"/>
        <v>102.24</v>
      </c>
      <c r="E13">
        <v>153</v>
      </c>
      <c r="F13">
        <f t="shared" si="2"/>
        <v>2016.76</v>
      </c>
      <c r="G13">
        <v>2272</v>
      </c>
      <c r="H13">
        <v>88</v>
      </c>
      <c r="I13">
        <f t="shared" si="3"/>
        <v>52.8</v>
      </c>
      <c r="J13">
        <v>47</v>
      </c>
      <c r="K13">
        <f t="shared" si="4"/>
        <v>440</v>
      </c>
      <c r="L13">
        <f t="shared" si="5"/>
        <v>539.79999999999995</v>
      </c>
    </row>
    <row r="14" spans="1:12">
      <c r="A14">
        <v>2024</v>
      </c>
      <c r="B14" t="s">
        <v>11</v>
      </c>
      <c r="C14">
        <f t="shared" si="0"/>
        <v>511.16928571428571</v>
      </c>
      <c r="D14">
        <f t="shared" si="1"/>
        <v>175.815</v>
      </c>
      <c r="E14">
        <v>153</v>
      </c>
      <c r="F14">
        <f t="shared" si="2"/>
        <v>3578.1849999999999</v>
      </c>
      <c r="G14">
        <v>3907</v>
      </c>
      <c r="H14">
        <v>87</v>
      </c>
      <c r="I14">
        <f t="shared" si="3"/>
        <v>52.199999999999996</v>
      </c>
      <c r="J14">
        <v>47</v>
      </c>
      <c r="K14">
        <f t="shared" si="4"/>
        <v>435</v>
      </c>
      <c r="L14">
        <f t="shared" si="5"/>
        <v>534.20000000000005</v>
      </c>
    </row>
    <row r="15" spans="1:12">
      <c r="D15" s="2"/>
      <c r="I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3"/>
  <sheetViews>
    <sheetView tabSelected="1" zoomScale="85" zoomScaleNormal="85" workbookViewId="0">
      <selection activeCell="L2" sqref="L2"/>
    </sheetView>
  </sheetViews>
  <sheetFormatPr defaultRowHeight="14.4"/>
  <cols>
    <col min="2" max="2" width="9.77734375" bestFit="1" customWidth="1"/>
    <col min="3" max="3" width="6.88671875" bestFit="1" customWidth="1"/>
    <col min="4" max="4" width="10.109375" bestFit="1" customWidth="1"/>
    <col min="5" max="5" width="12.77734375" bestFit="1" customWidth="1"/>
    <col min="6" max="6" width="9.21875" bestFit="1" customWidth="1"/>
    <col min="7" max="7" width="16.21875" bestFit="1" customWidth="1"/>
    <col min="8" max="8" width="9.21875" bestFit="1" customWidth="1"/>
    <col min="9" max="9" width="11.88671875" bestFit="1" customWidth="1"/>
    <col min="10" max="10" width="15.5546875" bestFit="1" customWidth="1"/>
    <col min="11" max="11" width="12" bestFit="1" customWidth="1"/>
    <col min="12" max="12" width="11.88671875" bestFit="1" customWidth="1"/>
    <col min="13" max="13" width="15.33203125" bestFit="1" customWidth="1"/>
    <col min="14" max="14" width="15" bestFit="1" customWidth="1"/>
  </cols>
  <sheetData>
    <row r="1" spans="1:15">
      <c r="A1" t="s">
        <v>7</v>
      </c>
      <c r="B1" t="s">
        <v>0</v>
      </c>
      <c r="C1" t="s">
        <v>4</v>
      </c>
      <c r="D1" t="s">
        <v>8</v>
      </c>
      <c r="E1" t="s">
        <v>9</v>
      </c>
      <c r="F1" t="s">
        <v>3</v>
      </c>
      <c r="G1" t="s">
        <v>1</v>
      </c>
      <c r="H1" t="s">
        <v>26</v>
      </c>
      <c r="I1" t="s">
        <v>24</v>
      </c>
      <c r="J1" t="s">
        <v>28</v>
      </c>
      <c r="K1" t="s">
        <v>30</v>
      </c>
      <c r="L1" t="s">
        <v>25</v>
      </c>
      <c r="M1" t="s">
        <v>27</v>
      </c>
      <c r="N1" t="s">
        <v>29</v>
      </c>
      <c r="O1" t="s">
        <v>31</v>
      </c>
    </row>
    <row r="2" spans="1:15">
      <c r="A2">
        <v>2020</v>
      </c>
      <c r="B2" t="s">
        <v>22</v>
      </c>
      <c r="C2">
        <v>856</v>
      </c>
      <c r="D2">
        <f>G2 *(4.5/100)</f>
        <v>276.52499999999998</v>
      </c>
      <c r="E2">
        <v>153</v>
      </c>
      <c r="F2">
        <f t="shared" ref="F2:F13" si="0">G2 - E2-D2</f>
        <v>5715.4750000000004</v>
      </c>
      <c r="G2">
        <f>(C2*7 )+ E2</f>
        <v>6145</v>
      </c>
      <c r="H2">
        <f>75000/12</f>
        <v>6250</v>
      </c>
      <c r="I2">
        <v>150</v>
      </c>
      <c r="J2">
        <f>I2*7</f>
        <v>1050</v>
      </c>
      <c r="K2">
        <f t="shared" ref="K2:K13" si="1">G2-J2</f>
        <v>5095</v>
      </c>
      <c r="L2">
        <f>170000/12</f>
        <v>14166.666666666666</v>
      </c>
      <c r="M2">
        <v>300</v>
      </c>
      <c r="N2">
        <f>M2*7</f>
        <v>2100</v>
      </c>
      <c r="O2">
        <f>G2-N2</f>
        <v>4045</v>
      </c>
    </row>
    <row r="3" spans="1:15">
      <c r="A3">
        <v>2020</v>
      </c>
      <c r="B3" t="s">
        <v>11</v>
      </c>
      <c r="C3">
        <v>639</v>
      </c>
      <c r="D3">
        <f t="shared" ref="D3:D13" si="2">G3 *(4.5/100)</f>
        <v>208.17</v>
      </c>
      <c r="E3">
        <v>153</v>
      </c>
      <c r="F3">
        <f t="shared" si="0"/>
        <v>4264.83</v>
      </c>
      <c r="G3">
        <f t="shared" ref="G3:G13" si="3">(C3*7 )+ E3</f>
        <v>4626</v>
      </c>
      <c r="H3">
        <f t="shared" ref="H3:H13" si="4">75000/12</f>
        <v>6250</v>
      </c>
      <c r="I3">
        <v>150</v>
      </c>
      <c r="J3">
        <f t="shared" ref="J3:J13" si="5">I3*7</f>
        <v>1050</v>
      </c>
      <c r="K3">
        <f t="shared" si="1"/>
        <v>3576</v>
      </c>
      <c r="L3">
        <f t="shared" ref="L3:L13" si="6">170000/12</f>
        <v>14166.666666666666</v>
      </c>
      <c r="M3">
        <v>300</v>
      </c>
      <c r="N3">
        <f t="shared" ref="N3:N13" si="7">M3*7</f>
        <v>2100</v>
      </c>
      <c r="O3">
        <f>G3-N3</f>
        <v>2526</v>
      </c>
    </row>
    <row r="4" spans="1:15">
      <c r="A4">
        <v>2020</v>
      </c>
      <c r="B4" t="s">
        <v>12</v>
      </c>
      <c r="C4">
        <v>828</v>
      </c>
      <c r="D4">
        <f t="shared" si="2"/>
        <v>267.70499999999998</v>
      </c>
      <c r="E4">
        <v>153</v>
      </c>
      <c r="F4">
        <f t="shared" si="0"/>
        <v>5528.2950000000001</v>
      </c>
      <c r="G4">
        <f t="shared" si="3"/>
        <v>5949</v>
      </c>
      <c r="H4">
        <f t="shared" si="4"/>
        <v>6250</v>
      </c>
      <c r="I4">
        <v>110</v>
      </c>
      <c r="J4">
        <f t="shared" si="5"/>
        <v>770</v>
      </c>
      <c r="K4">
        <f t="shared" si="1"/>
        <v>5179</v>
      </c>
      <c r="L4">
        <f t="shared" si="6"/>
        <v>14166.666666666666</v>
      </c>
      <c r="M4">
        <v>270</v>
      </c>
      <c r="N4">
        <f t="shared" si="7"/>
        <v>1890</v>
      </c>
      <c r="O4">
        <f>G4-N4</f>
        <v>4059</v>
      </c>
    </row>
    <row r="5" spans="1:15">
      <c r="A5">
        <v>2020</v>
      </c>
      <c r="B5" t="s">
        <v>13</v>
      </c>
      <c r="C5">
        <v>903</v>
      </c>
      <c r="D5">
        <f t="shared" si="2"/>
        <v>291.33</v>
      </c>
      <c r="E5">
        <v>153</v>
      </c>
      <c r="F5">
        <f t="shared" si="0"/>
        <v>6029.67</v>
      </c>
      <c r="G5">
        <f t="shared" si="3"/>
        <v>6474</v>
      </c>
      <c r="H5">
        <f t="shared" si="4"/>
        <v>6250</v>
      </c>
      <c r="I5">
        <v>100</v>
      </c>
      <c r="J5">
        <f t="shared" si="5"/>
        <v>700</v>
      </c>
      <c r="K5">
        <f t="shared" si="1"/>
        <v>5774</v>
      </c>
      <c r="L5">
        <f t="shared" si="6"/>
        <v>14166.666666666666</v>
      </c>
      <c r="M5">
        <v>250</v>
      </c>
      <c r="N5">
        <f t="shared" si="7"/>
        <v>1750</v>
      </c>
      <c r="O5">
        <f>G5-N5</f>
        <v>4724</v>
      </c>
    </row>
    <row r="6" spans="1:15">
      <c r="A6">
        <v>2020</v>
      </c>
      <c r="B6" t="s">
        <v>14</v>
      </c>
      <c r="C6">
        <v>715</v>
      </c>
      <c r="D6">
        <f t="shared" si="2"/>
        <v>232.10999999999999</v>
      </c>
      <c r="E6">
        <v>153</v>
      </c>
      <c r="F6">
        <f t="shared" si="0"/>
        <v>4772.8900000000003</v>
      </c>
      <c r="G6">
        <f t="shared" si="3"/>
        <v>5158</v>
      </c>
      <c r="H6">
        <f t="shared" si="4"/>
        <v>6250</v>
      </c>
      <c r="I6">
        <v>100</v>
      </c>
      <c r="J6">
        <f t="shared" si="5"/>
        <v>700</v>
      </c>
      <c r="K6">
        <f t="shared" si="1"/>
        <v>4458</v>
      </c>
      <c r="L6">
        <f t="shared" si="6"/>
        <v>14166.666666666666</v>
      </c>
      <c r="M6">
        <v>250</v>
      </c>
      <c r="N6">
        <f t="shared" si="7"/>
        <v>1750</v>
      </c>
      <c r="O6">
        <f>G6-N6</f>
        <v>3408</v>
      </c>
    </row>
    <row r="7" spans="1:15">
      <c r="A7">
        <v>2020</v>
      </c>
      <c r="B7" t="s">
        <v>15</v>
      </c>
      <c r="C7">
        <v>577</v>
      </c>
      <c r="D7">
        <f t="shared" si="2"/>
        <v>188.64</v>
      </c>
      <c r="E7">
        <v>153</v>
      </c>
      <c r="F7">
        <f t="shared" si="0"/>
        <v>3850.36</v>
      </c>
      <c r="G7">
        <f t="shared" si="3"/>
        <v>4192</v>
      </c>
      <c r="H7">
        <f t="shared" si="4"/>
        <v>6250</v>
      </c>
      <c r="I7">
        <v>100</v>
      </c>
      <c r="J7">
        <f t="shared" si="5"/>
        <v>700</v>
      </c>
      <c r="K7">
        <f t="shared" si="1"/>
        <v>3492</v>
      </c>
      <c r="L7">
        <f t="shared" si="6"/>
        <v>14166.666666666666</v>
      </c>
      <c r="M7">
        <v>250</v>
      </c>
      <c r="N7">
        <f t="shared" si="7"/>
        <v>1750</v>
      </c>
      <c r="O7">
        <f>G7-N7</f>
        <v>2442</v>
      </c>
    </row>
    <row r="8" spans="1:15">
      <c r="A8">
        <v>2020</v>
      </c>
      <c r="B8" t="s">
        <v>16</v>
      </c>
      <c r="C8">
        <v>262</v>
      </c>
      <c r="D8">
        <f t="shared" si="2"/>
        <v>89.414999999999992</v>
      </c>
      <c r="E8">
        <v>153</v>
      </c>
      <c r="F8">
        <f t="shared" si="0"/>
        <v>1744.585</v>
      </c>
      <c r="G8">
        <f t="shared" si="3"/>
        <v>1987</v>
      </c>
      <c r="H8">
        <f t="shared" si="4"/>
        <v>6250</v>
      </c>
      <c r="I8">
        <v>60</v>
      </c>
      <c r="J8">
        <f t="shared" si="5"/>
        <v>420</v>
      </c>
      <c r="K8">
        <f t="shared" si="1"/>
        <v>1567</v>
      </c>
      <c r="L8">
        <f t="shared" si="6"/>
        <v>14166.666666666666</v>
      </c>
      <c r="M8">
        <v>170</v>
      </c>
      <c r="N8">
        <f t="shared" si="7"/>
        <v>1190</v>
      </c>
      <c r="O8">
        <f>G8-N8</f>
        <v>797</v>
      </c>
    </row>
    <row r="9" spans="1:15">
      <c r="A9">
        <v>2020</v>
      </c>
      <c r="B9" t="s">
        <v>17</v>
      </c>
      <c r="C9">
        <v>247</v>
      </c>
      <c r="D9">
        <f t="shared" si="2"/>
        <v>84.69</v>
      </c>
      <c r="E9">
        <v>153</v>
      </c>
      <c r="F9">
        <f t="shared" si="0"/>
        <v>1644.31</v>
      </c>
      <c r="G9">
        <f t="shared" si="3"/>
        <v>1882</v>
      </c>
      <c r="H9">
        <f t="shared" si="4"/>
        <v>6250</v>
      </c>
      <c r="I9">
        <v>60</v>
      </c>
      <c r="J9">
        <f t="shared" si="5"/>
        <v>420</v>
      </c>
      <c r="K9">
        <f t="shared" si="1"/>
        <v>1462</v>
      </c>
      <c r="L9">
        <f t="shared" si="6"/>
        <v>14166.666666666666</v>
      </c>
      <c r="M9">
        <v>170</v>
      </c>
      <c r="N9">
        <f t="shared" si="7"/>
        <v>1190</v>
      </c>
      <c r="O9">
        <f>G9-N9</f>
        <v>692</v>
      </c>
    </row>
    <row r="10" spans="1:15">
      <c r="A10">
        <v>2021</v>
      </c>
      <c r="B10" t="s">
        <v>18</v>
      </c>
      <c r="C10">
        <v>236</v>
      </c>
      <c r="D10">
        <f t="shared" si="2"/>
        <v>81.224999999999994</v>
      </c>
      <c r="E10">
        <v>153</v>
      </c>
      <c r="F10">
        <f t="shared" si="0"/>
        <v>1570.7750000000001</v>
      </c>
      <c r="G10">
        <f t="shared" si="3"/>
        <v>1805</v>
      </c>
      <c r="H10">
        <f t="shared" si="4"/>
        <v>6250</v>
      </c>
      <c r="I10">
        <v>70</v>
      </c>
      <c r="J10">
        <f t="shared" si="5"/>
        <v>490</v>
      </c>
      <c r="K10">
        <f t="shared" si="1"/>
        <v>1315</v>
      </c>
      <c r="L10">
        <f t="shared" si="6"/>
        <v>14166.666666666666</v>
      </c>
      <c r="M10">
        <v>190</v>
      </c>
      <c r="N10">
        <f t="shared" si="7"/>
        <v>1330</v>
      </c>
      <c r="O10">
        <f>G10-N10</f>
        <v>475</v>
      </c>
    </row>
    <row r="11" spans="1:15">
      <c r="A11">
        <v>2021</v>
      </c>
      <c r="B11" t="s">
        <v>19</v>
      </c>
      <c r="C11">
        <v>240</v>
      </c>
      <c r="D11">
        <f t="shared" si="2"/>
        <v>82.484999999999999</v>
      </c>
      <c r="E11">
        <v>153</v>
      </c>
      <c r="F11">
        <f t="shared" si="0"/>
        <v>1597.5150000000001</v>
      </c>
      <c r="G11">
        <f t="shared" si="3"/>
        <v>1833</v>
      </c>
      <c r="H11">
        <f t="shared" si="4"/>
        <v>6250</v>
      </c>
      <c r="I11">
        <v>100</v>
      </c>
      <c r="J11">
        <f t="shared" si="5"/>
        <v>700</v>
      </c>
      <c r="K11">
        <f t="shared" si="1"/>
        <v>1133</v>
      </c>
      <c r="L11">
        <f t="shared" si="6"/>
        <v>14166.666666666666</v>
      </c>
      <c r="M11">
        <v>220</v>
      </c>
      <c r="N11">
        <f t="shared" si="7"/>
        <v>1540</v>
      </c>
      <c r="O11">
        <f>G11-N11</f>
        <v>293</v>
      </c>
    </row>
    <row r="12" spans="1:15">
      <c r="A12">
        <v>2021</v>
      </c>
      <c r="B12" t="s">
        <v>20</v>
      </c>
      <c r="C12">
        <v>282</v>
      </c>
      <c r="D12">
        <f t="shared" si="2"/>
        <v>95.715000000000003</v>
      </c>
      <c r="E12">
        <v>153</v>
      </c>
      <c r="F12">
        <f t="shared" si="0"/>
        <v>1878.2850000000001</v>
      </c>
      <c r="G12">
        <f t="shared" si="3"/>
        <v>2127</v>
      </c>
      <c r="H12">
        <f t="shared" si="4"/>
        <v>6250</v>
      </c>
      <c r="I12">
        <v>130</v>
      </c>
      <c r="J12">
        <f t="shared" si="5"/>
        <v>910</v>
      </c>
      <c r="K12">
        <f t="shared" si="1"/>
        <v>1217</v>
      </c>
      <c r="L12">
        <f t="shared" si="6"/>
        <v>14166.666666666666</v>
      </c>
      <c r="M12">
        <v>250</v>
      </c>
      <c r="N12">
        <f t="shared" si="7"/>
        <v>1750</v>
      </c>
      <c r="O12">
        <f>G12-N12</f>
        <v>377</v>
      </c>
    </row>
    <row r="13" spans="1:15">
      <c r="A13">
        <v>2021</v>
      </c>
      <c r="B13" t="s">
        <v>21</v>
      </c>
      <c r="C13">
        <v>442</v>
      </c>
      <c r="D13">
        <f t="shared" si="2"/>
        <v>146.11499999999998</v>
      </c>
      <c r="E13">
        <v>153</v>
      </c>
      <c r="F13">
        <f t="shared" si="0"/>
        <v>2947.8850000000002</v>
      </c>
      <c r="G13">
        <f t="shared" si="3"/>
        <v>3247</v>
      </c>
      <c r="H13">
        <f t="shared" si="4"/>
        <v>6250</v>
      </c>
      <c r="I13">
        <v>150</v>
      </c>
      <c r="J13">
        <f t="shared" si="5"/>
        <v>1050</v>
      </c>
      <c r="K13">
        <f t="shared" si="1"/>
        <v>2197</v>
      </c>
      <c r="L13">
        <f t="shared" si="6"/>
        <v>14166.666666666666</v>
      </c>
      <c r="M13">
        <v>300</v>
      </c>
      <c r="N13">
        <f t="shared" si="7"/>
        <v>2100</v>
      </c>
      <c r="O13">
        <f>G13-N13</f>
        <v>1147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Shukla</dc:creator>
  <cp:lastModifiedBy>Varun Shukla</cp:lastModifiedBy>
  <dcterms:created xsi:type="dcterms:W3CDTF">2024-07-19T06:07:35Z</dcterms:created>
  <dcterms:modified xsi:type="dcterms:W3CDTF">2024-07-24T21:20:10Z</dcterms:modified>
</cp:coreProperties>
</file>