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3"/>
  </sheets>
  <definedNames/>
  <calcPr/>
</workbook>
</file>

<file path=xl/sharedStrings.xml><?xml version="1.0" encoding="utf-8"?>
<sst xmlns="http://schemas.openxmlformats.org/spreadsheetml/2006/main" count="21" uniqueCount="18">
  <si>
    <t>Год</t>
  </si>
  <si>
    <t>a</t>
  </si>
  <si>
    <t>b</t>
  </si>
  <si>
    <t>Валовой сбор,
 тыс.т</t>
  </si>
  <si>
    <t>t</t>
  </si>
  <si>
    <t>yt</t>
  </si>
  <si>
    <t>y(t-1)</t>
  </si>
  <si>
    <t>yt-~y1</t>
  </si>
  <si>
    <t>y(t-1)-~y2</t>
  </si>
  <si>
    <t>(yt - ~y1)* 
(y(t -1) - y2 )</t>
  </si>
  <si>
    <t>(yt -~y1)^2</t>
  </si>
  <si>
    <t>(y(t-1)-y2)^2</t>
  </si>
  <si>
    <t>№ п/п</t>
  </si>
  <si>
    <t>y</t>
  </si>
  <si>
    <t>Yt</t>
  </si>
  <si>
    <t>t^2</t>
  </si>
  <si>
    <t>Сумма:</t>
  </si>
  <si>
    <t>Среднее 
значение: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</si>
</sst>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Roboto Mono"/>
    </font>
    <font>
      <name val="Roboto Mono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2" numFmtId="0" xfId="0" applyFont="1"/>
    <xf borderId="1" fillId="0" fontId="1" numFmtId="0" xfId="0" applyAlignment="1" applyBorder="1" applyFont="1">
      <alignment horizontal="center" readingOrder="0" vertical="bottom"/>
    </xf>
    <xf borderId="1" fillId="2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Валовой сбор,
 тыс.т относительно параметра Год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'Лист2'!$A$2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'Лист2'!$B$1:$J$1</c:f>
            </c:strRef>
          </c:cat>
          <c:val>
            <c:numRef>
              <c:f>'Лист2'!$B$2:$J$2</c:f>
              <c:numCache/>
            </c:numRef>
          </c:val>
          <c:smooth val="0"/>
        </c:ser>
        <c:axId val="5016370"/>
        <c:axId val="607251246"/>
      </c:lineChart>
      <c:catAx>
        <c:axId val="501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Год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7251246"/>
      </c:catAx>
      <c:valAx>
        <c:axId val="607251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Валовой сбор,
 тыс.т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163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15</xdr:row>
      <xdr:rowOff>133350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6" max="6" width="22.0"/>
    <col customWidth="1" min="7" max="7" width="15.57"/>
    <col customWidth="1" min="8" max="8" width="17.71"/>
  </cols>
  <sheetData>
    <row r="1">
      <c r="A1" s="1" t="s">
        <v>0</v>
      </c>
      <c r="B1" s="2">
        <v>1992.0</v>
      </c>
      <c r="C1" s="2">
        <v>1993.0</v>
      </c>
      <c r="D1" s="2">
        <v>1994.0</v>
      </c>
      <c r="E1" s="2">
        <v>1995.0</v>
      </c>
      <c r="F1" s="2">
        <v>1996.0</v>
      </c>
      <c r="G1" s="2">
        <v>1997.0</v>
      </c>
      <c r="H1" s="2">
        <v>1998.0</v>
      </c>
      <c r="I1" s="2">
        <v>1999.0</v>
      </c>
      <c r="J1" s="2">
        <v>2000.0</v>
      </c>
      <c r="K1" s="3"/>
      <c r="L1" s="1" t="s">
        <v>1</v>
      </c>
      <c r="M1" s="1" t="s">
        <v>2</v>
      </c>
      <c r="N1" s="3"/>
      <c r="O1" s="3"/>
    </row>
    <row r="2">
      <c r="A2" s="4" t="s">
        <v>3</v>
      </c>
      <c r="B2" s="2">
        <v>246.0</v>
      </c>
      <c r="C2" s="2">
        <v>229.0</v>
      </c>
      <c r="D2" s="2">
        <v>152.0</v>
      </c>
      <c r="E2" s="2">
        <v>155.0</v>
      </c>
      <c r="F2" s="2">
        <v>190.0</v>
      </c>
      <c r="G2" s="2">
        <v>160.0</v>
      </c>
      <c r="H2" s="2">
        <v>107.0</v>
      </c>
      <c r="I2" s="2">
        <v>155.0</v>
      </c>
      <c r="J2" s="2">
        <v>160.0</v>
      </c>
      <c r="K2" s="3"/>
      <c r="L2" s="5">
        <f>K18-M2*L18</f>
        <v>96.23809524</v>
      </c>
      <c r="M2" s="5">
        <f>(O14-M14*N14)/(P14-N14*N14)</f>
        <v>15.28571429</v>
      </c>
      <c r="N2" s="3"/>
      <c r="O2" s="3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3"/>
      <c r="L4" s="3"/>
      <c r="M4" s="3"/>
      <c r="N4" s="3"/>
      <c r="O4" s="3"/>
    </row>
    <row r="5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4" t="s">
        <v>9</v>
      </c>
      <c r="G5" s="1" t="s">
        <v>10</v>
      </c>
      <c r="H5" s="1" t="s">
        <v>11</v>
      </c>
      <c r="I5" s="6"/>
      <c r="J5" s="6"/>
      <c r="K5" s="6"/>
      <c r="L5" s="6"/>
      <c r="M5" s="6"/>
      <c r="N5" s="6"/>
      <c r="O5" s="6"/>
    </row>
    <row r="6">
      <c r="A6" s="2">
        <v>1.0</v>
      </c>
      <c r="B6" s="2">
        <v>246.0</v>
      </c>
      <c r="C6" s="2"/>
      <c r="D6" s="2"/>
      <c r="E6" s="2"/>
      <c r="F6" s="2"/>
      <c r="G6" s="2"/>
      <c r="H6" s="2"/>
      <c r="I6" s="6"/>
      <c r="J6" s="7"/>
      <c r="K6" s="7"/>
      <c r="L6" s="6"/>
      <c r="M6" s="6"/>
      <c r="N6" s="6"/>
      <c r="O6" s="6"/>
    </row>
    <row r="7">
      <c r="A7" s="2">
        <v>2.0</v>
      </c>
      <c r="B7" s="2">
        <v>229.0</v>
      </c>
      <c r="C7" s="2">
        <v>246.0</v>
      </c>
      <c r="D7" s="2">
        <f t="shared" ref="D7:D14" si="1">$B7-($B$15-$B$6)/($A$14-1)</f>
        <v>65.5</v>
      </c>
      <c r="E7" s="2">
        <f t="shared" ref="E7:E14" si="2">$C7-(C$15)/($A$14-1)</f>
        <v>71.75</v>
      </c>
      <c r="F7" s="2">
        <f t="shared" ref="F7:F14" si="3">E7*D7</f>
        <v>4699.625</v>
      </c>
      <c r="G7" s="2">
        <f t="shared" ref="G7:G14" si="4">D7^2</f>
        <v>4290.25</v>
      </c>
      <c r="H7" s="2">
        <f t="shared" ref="H7:H14" si="5">E7*E7</f>
        <v>5148.0625</v>
      </c>
      <c r="I7" s="6"/>
      <c r="J7" s="1" t="s">
        <v>12</v>
      </c>
      <c r="K7" s="1" t="s">
        <v>13</v>
      </c>
      <c r="L7" s="1" t="s">
        <v>4</v>
      </c>
      <c r="M7" s="1" t="s">
        <v>14</v>
      </c>
      <c r="N7" s="1" t="s">
        <v>15</v>
      </c>
      <c r="O7" s="1" t="s">
        <v>5</v>
      </c>
    </row>
    <row r="8">
      <c r="A8" s="2">
        <v>3.0</v>
      </c>
      <c r="B8" s="2">
        <v>152.0</v>
      </c>
      <c r="C8" s="2">
        <v>229.0</v>
      </c>
      <c r="D8" s="2">
        <f t="shared" si="1"/>
        <v>-11.5</v>
      </c>
      <c r="E8" s="2">
        <f t="shared" si="2"/>
        <v>54.75</v>
      </c>
      <c r="F8" s="2">
        <f t="shared" si="3"/>
        <v>-629.625</v>
      </c>
      <c r="G8" s="2">
        <f t="shared" si="4"/>
        <v>132.25</v>
      </c>
      <c r="H8" s="2">
        <f t="shared" si="5"/>
        <v>2997.5625</v>
      </c>
      <c r="I8" s="6"/>
      <c r="J8" s="2">
        <v>1.0</v>
      </c>
      <c r="K8" s="2">
        <v>246.0</v>
      </c>
      <c r="L8" s="2">
        <v>1.0</v>
      </c>
      <c r="M8" s="2">
        <f t="shared" ref="M8:M16" si="6">K8*L8</f>
        <v>246</v>
      </c>
      <c r="N8" s="2">
        <f t="shared" ref="N8:N16" si="7">L8^2</f>
        <v>1</v>
      </c>
      <c r="O8" s="2">
        <f>$L$2+$M$2*L8</f>
        <v>111.5238095</v>
      </c>
    </row>
    <row r="9">
      <c r="A9" s="2">
        <v>4.0</v>
      </c>
      <c r="B9" s="2">
        <v>155.0</v>
      </c>
      <c r="C9" s="2">
        <v>152.0</v>
      </c>
      <c r="D9" s="2">
        <f t="shared" si="1"/>
        <v>-8.5</v>
      </c>
      <c r="E9" s="2">
        <f t="shared" si="2"/>
        <v>-22.25</v>
      </c>
      <c r="F9" s="2">
        <f t="shared" si="3"/>
        <v>189.125</v>
      </c>
      <c r="G9" s="2">
        <f t="shared" si="4"/>
        <v>72.25</v>
      </c>
      <c r="H9" s="2">
        <f t="shared" si="5"/>
        <v>495.0625</v>
      </c>
      <c r="I9" s="6"/>
      <c r="J9" s="2">
        <v>2.0</v>
      </c>
      <c r="K9" s="2">
        <v>229.0</v>
      </c>
      <c r="L9" s="2">
        <v>2.0</v>
      </c>
      <c r="M9" s="2">
        <f t="shared" si="6"/>
        <v>458</v>
      </c>
      <c r="N9" s="2">
        <f t="shared" si="7"/>
        <v>4</v>
      </c>
      <c r="O9" s="2">
        <f t="shared" ref="O9:O16" si="8">$A$17+$B$17*L9</f>
        <v>0</v>
      </c>
    </row>
    <row r="10">
      <c r="A10" s="2">
        <v>5.0</v>
      </c>
      <c r="B10" s="2">
        <v>190.0</v>
      </c>
      <c r="C10" s="2">
        <v>155.0</v>
      </c>
      <c r="D10" s="2">
        <f t="shared" si="1"/>
        <v>26.5</v>
      </c>
      <c r="E10" s="2">
        <f t="shared" si="2"/>
        <v>-19.25</v>
      </c>
      <c r="F10" s="2">
        <f t="shared" si="3"/>
        <v>-510.125</v>
      </c>
      <c r="G10" s="2">
        <f t="shared" si="4"/>
        <v>702.25</v>
      </c>
      <c r="H10" s="2">
        <f t="shared" si="5"/>
        <v>370.5625</v>
      </c>
      <c r="I10" s="6"/>
      <c r="J10" s="2">
        <v>3.0</v>
      </c>
      <c r="K10" s="2">
        <v>152.0</v>
      </c>
      <c r="L10" s="2">
        <v>3.0</v>
      </c>
      <c r="M10" s="2">
        <f t="shared" si="6"/>
        <v>456</v>
      </c>
      <c r="N10" s="2">
        <f t="shared" si="7"/>
        <v>9</v>
      </c>
      <c r="O10" s="2">
        <f t="shared" si="8"/>
        <v>0</v>
      </c>
    </row>
    <row r="11">
      <c r="A11" s="2">
        <v>6.0</v>
      </c>
      <c r="B11" s="2">
        <v>160.0</v>
      </c>
      <c r="C11" s="2">
        <v>190.0</v>
      </c>
      <c r="D11" s="2">
        <f t="shared" si="1"/>
        <v>-3.5</v>
      </c>
      <c r="E11" s="2">
        <f t="shared" si="2"/>
        <v>15.75</v>
      </c>
      <c r="F11" s="2">
        <f t="shared" si="3"/>
        <v>-55.125</v>
      </c>
      <c r="G11" s="2">
        <f t="shared" si="4"/>
        <v>12.25</v>
      </c>
      <c r="H11" s="2">
        <f t="shared" si="5"/>
        <v>248.0625</v>
      </c>
      <c r="I11" s="6"/>
      <c r="J11" s="2">
        <v>4.0</v>
      </c>
      <c r="K11" s="2">
        <v>155.0</v>
      </c>
      <c r="L11" s="2">
        <v>4.0</v>
      </c>
      <c r="M11" s="2">
        <f t="shared" si="6"/>
        <v>620</v>
      </c>
      <c r="N11" s="2">
        <f t="shared" si="7"/>
        <v>16</v>
      </c>
      <c r="O11" s="2">
        <f t="shared" si="8"/>
        <v>0</v>
      </c>
    </row>
    <row r="12">
      <c r="A12" s="2">
        <v>7.0</v>
      </c>
      <c r="B12" s="2">
        <v>107.0</v>
      </c>
      <c r="C12" s="2">
        <v>160.0</v>
      </c>
      <c r="D12" s="2">
        <f t="shared" si="1"/>
        <v>-56.5</v>
      </c>
      <c r="E12" s="2">
        <f t="shared" si="2"/>
        <v>-14.25</v>
      </c>
      <c r="F12" s="2">
        <f t="shared" si="3"/>
        <v>805.125</v>
      </c>
      <c r="G12" s="2">
        <f t="shared" si="4"/>
        <v>3192.25</v>
      </c>
      <c r="H12" s="2">
        <f t="shared" si="5"/>
        <v>203.0625</v>
      </c>
      <c r="I12" s="6"/>
      <c r="J12" s="2">
        <v>5.0</v>
      </c>
      <c r="K12" s="2">
        <v>190.0</v>
      </c>
      <c r="L12" s="2">
        <v>5.0</v>
      </c>
      <c r="M12" s="2">
        <f t="shared" si="6"/>
        <v>950</v>
      </c>
      <c r="N12" s="2">
        <f t="shared" si="7"/>
        <v>25</v>
      </c>
      <c r="O12" s="2">
        <f t="shared" si="8"/>
        <v>0</v>
      </c>
    </row>
    <row r="13">
      <c r="A13" s="2">
        <v>8.0</v>
      </c>
      <c r="B13" s="2">
        <v>155.0</v>
      </c>
      <c r="C13" s="2">
        <v>107.0</v>
      </c>
      <c r="D13" s="2">
        <f t="shared" si="1"/>
        <v>-8.5</v>
      </c>
      <c r="E13" s="2">
        <f t="shared" si="2"/>
        <v>-67.25</v>
      </c>
      <c r="F13" s="2">
        <f t="shared" si="3"/>
        <v>571.625</v>
      </c>
      <c r="G13" s="2">
        <f t="shared" si="4"/>
        <v>72.25</v>
      </c>
      <c r="H13" s="2">
        <f t="shared" si="5"/>
        <v>4522.5625</v>
      </c>
      <c r="I13" s="6"/>
      <c r="J13" s="2">
        <v>6.0</v>
      </c>
      <c r="K13" s="2">
        <v>160.0</v>
      </c>
      <c r="L13" s="2">
        <v>6.0</v>
      </c>
      <c r="M13" s="2">
        <f t="shared" si="6"/>
        <v>960</v>
      </c>
      <c r="N13" s="2">
        <f t="shared" si="7"/>
        <v>36</v>
      </c>
      <c r="O13" s="2">
        <f t="shared" si="8"/>
        <v>0</v>
      </c>
    </row>
    <row r="14">
      <c r="A14" s="2">
        <v>9.0</v>
      </c>
      <c r="B14" s="2">
        <v>160.0</v>
      </c>
      <c r="C14" s="2">
        <v>155.0</v>
      </c>
      <c r="D14" s="2">
        <f t="shared" si="1"/>
        <v>-3.5</v>
      </c>
      <c r="E14" s="2">
        <f t="shared" si="2"/>
        <v>-19.25</v>
      </c>
      <c r="F14" s="2">
        <f t="shared" si="3"/>
        <v>67.375</v>
      </c>
      <c r="G14" s="2">
        <f t="shared" si="4"/>
        <v>12.25</v>
      </c>
      <c r="H14" s="2">
        <f t="shared" si="5"/>
        <v>370.5625</v>
      </c>
      <c r="I14" s="6"/>
      <c r="J14" s="2">
        <v>7.0</v>
      </c>
      <c r="K14" s="2">
        <v>107.0</v>
      </c>
      <c r="L14" s="2">
        <v>7.0</v>
      </c>
      <c r="M14" s="2">
        <f t="shared" si="6"/>
        <v>749</v>
      </c>
      <c r="N14" s="2">
        <f t="shared" si="7"/>
        <v>49</v>
      </c>
      <c r="O14" s="2">
        <f t="shared" si="8"/>
        <v>0</v>
      </c>
    </row>
    <row r="15">
      <c r="A15" s="1" t="s">
        <v>16</v>
      </c>
      <c r="B15" s="2">
        <f>SUM(B6:B14)</f>
        <v>1554</v>
      </c>
      <c r="C15" s="2">
        <f>SUM(C7:C14)</f>
        <v>1394</v>
      </c>
      <c r="D15" s="2"/>
      <c r="E15" s="2"/>
      <c r="F15" s="2">
        <f t="shared" ref="F15:H15" si="9">SUM(F7:F14)</f>
        <v>5138</v>
      </c>
      <c r="G15" s="2">
        <f t="shared" si="9"/>
        <v>8486</v>
      </c>
      <c r="H15" s="2">
        <f t="shared" si="9"/>
        <v>14355.5</v>
      </c>
      <c r="I15" s="6"/>
      <c r="J15" s="2">
        <v>8.0</v>
      </c>
      <c r="K15" s="2">
        <v>155.0</v>
      </c>
      <c r="L15" s="2">
        <v>8.0</v>
      </c>
      <c r="M15" s="2">
        <f t="shared" si="6"/>
        <v>1240</v>
      </c>
      <c r="N15" s="2">
        <f t="shared" si="7"/>
        <v>64</v>
      </c>
      <c r="O15" s="2">
        <f t="shared" si="8"/>
        <v>0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2">
        <v>9.0</v>
      </c>
      <c r="K16" s="2">
        <v>160.0</v>
      </c>
      <c r="L16" s="2">
        <v>9.0</v>
      </c>
      <c r="M16" s="2">
        <f t="shared" si="6"/>
        <v>1440</v>
      </c>
      <c r="N16" s="2">
        <f t="shared" si="7"/>
        <v>81</v>
      </c>
      <c r="O16" s="2">
        <f t="shared" si="8"/>
        <v>0</v>
      </c>
    </row>
    <row r="17">
      <c r="A17" s="8"/>
      <c r="B17" s="8"/>
      <c r="C17" s="6"/>
      <c r="D17" s="6"/>
      <c r="E17" s="6"/>
      <c r="F17" s="6"/>
      <c r="G17" s="6"/>
      <c r="H17" s="6"/>
      <c r="I17" s="6"/>
      <c r="J17" s="1" t="s">
        <v>16</v>
      </c>
      <c r="K17" s="2">
        <f t="shared" ref="K17:O17" si="10">SUM(K8:K16)</f>
        <v>1554</v>
      </c>
      <c r="L17" s="2">
        <f t="shared" si="10"/>
        <v>45</v>
      </c>
      <c r="M17" s="2">
        <f t="shared" si="10"/>
        <v>7119</v>
      </c>
      <c r="N17" s="2">
        <f t="shared" si="10"/>
        <v>285</v>
      </c>
      <c r="O17" s="2">
        <f t="shared" si="10"/>
        <v>111.5238095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4" t="s">
        <v>17</v>
      </c>
      <c r="K18" s="2">
        <f t="shared" ref="K18:O18" si="11">K17/$J16</f>
        <v>172.6666667</v>
      </c>
      <c r="L18" s="2">
        <f t="shared" si="11"/>
        <v>5</v>
      </c>
      <c r="M18" s="2">
        <f t="shared" si="11"/>
        <v>791</v>
      </c>
      <c r="N18" s="2">
        <f t="shared" si="11"/>
        <v>31.66666667</v>
      </c>
      <c r="O18" s="2">
        <f t="shared" si="11"/>
        <v>12.39153439</v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3"/>
      <c r="L19" s="3"/>
      <c r="M19" s="3"/>
      <c r="N19" s="3"/>
      <c r="O19" s="3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</row>
  </sheetData>
  <drawing r:id="rId1"/>
</worksheet>
</file>