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</sheets>
  <definedNames/>
  <calcPr/>
</workbook>
</file>

<file path=xl/sharedStrings.xml><?xml version="1.0" encoding="utf-8"?>
<sst xmlns="http://schemas.openxmlformats.org/spreadsheetml/2006/main" count="24" uniqueCount="19">
  <si>
    <t>x</t>
  </si>
  <si>
    <t>x min</t>
  </si>
  <si>
    <t>x max</t>
  </si>
  <si>
    <t>n</t>
  </si>
  <si>
    <t>№</t>
  </si>
  <si>
    <t>Начало промежутка</t>
  </si>
  <si>
    <t>Частота</t>
  </si>
  <si>
    <t>Накопленная частота</t>
  </si>
  <si>
    <t>Частность</t>
  </si>
  <si>
    <t>Средняя выработка</t>
  </si>
  <si>
    <t xml:space="preserve">Медиана </t>
  </si>
  <si>
    <t>Мода</t>
  </si>
  <si>
    <t>Кумулянта</t>
  </si>
  <si>
    <t>k</t>
  </si>
  <si>
    <t>d</t>
  </si>
  <si>
    <t>xi</t>
  </si>
  <si>
    <t>ni</t>
  </si>
  <si>
    <t>Медиана</t>
  </si>
  <si>
    <t>Эмпирическая ф-ия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</si>
</sst>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</font>
    <font>
      <b/>
      <sz val="11.0"/>
      <color rgb="FF000000"/>
      <name val="Roboto Mono"/>
    </font>
    <font>
      <b/>
      <name val="Roboto Mono"/>
    </font>
    <font>
      <name val="Roboto Mono"/>
    </font>
    <font/>
    <font>
      <sz val="11.0"/>
      <color rgb="FF000000"/>
      <name val="Roboto Mono"/>
    </font>
    <font>
      <sz val="11.0"/>
      <name val="Roboto 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1" fillId="0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0" fillId="0" fontId="3" numFmtId="0" xfId="0" applyFont="1"/>
    <xf borderId="1" fillId="2" fontId="1" numFmtId="0" xfId="0" applyAlignment="1" applyBorder="1" applyFont="1">
      <alignment horizontal="center" shrinkToFit="0" wrapText="1"/>
    </xf>
    <xf borderId="0" fillId="2" fontId="4" numFmtId="0" xfId="0" applyFont="1"/>
    <xf borderId="3" fillId="0" fontId="5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/>
    </xf>
    <xf borderId="3" fillId="2" fontId="5" numFmtId="0" xfId="0" applyAlignment="1" applyBorder="1" applyFont="1">
      <alignment horizontal="center" vertical="bottom"/>
    </xf>
    <xf borderId="4" fillId="2" fontId="5" numFmtId="0" xfId="0" applyAlignment="1" applyBorder="1" applyFont="1">
      <alignment horizontal="center" vertical="bottom"/>
    </xf>
    <xf borderId="4" fillId="2" fontId="6" numFmtId="0" xfId="0" applyAlignment="1" applyBorder="1" applyFont="1">
      <alignment vertical="bottom"/>
    </xf>
    <xf borderId="1" fillId="2" fontId="5" numFmtId="0" xfId="0" applyAlignment="1" applyBorder="1" applyFont="1">
      <alignment horizontal="center"/>
    </xf>
    <xf borderId="1" fillId="2" fontId="3" numFmtId="0" xfId="0" applyBorder="1" applyFont="1"/>
    <xf borderId="1" fillId="2" fontId="3" numFmtId="164" xfId="0" applyBorder="1" applyFont="1" applyNumberFormat="1"/>
    <xf borderId="4" fillId="2" fontId="5" numFmtId="164" xfId="0" applyAlignment="1" applyBorder="1" applyFont="1" applyNumberFormat="1">
      <alignment horizontal="center" vertical="bottom"/>
    </xf>
    <xf borderId="4" fillId="2" fontId="5" numFmtId="0" xfId="0" applyAlignment="1" applyBorder="1" applyFont="1">
      <alignment horizontal="right" vertical="bottom"/>
    </xf>
    <xf borderId="0" fillId="2" fontId="5" numFmtId="0" xfId="0" applyAlignment="1" applyFont="1">
      <alignment horizontal="center"/>
    </xf>
    <xf borderId="0" fillId="2" fontId="3" numFmtId="0" xfId="0" applyFont="1"/>
    <xf borderId="0" fillId="2" fontId="5" numFmtId="164" xfId="0" applyAlignment="1" applyFont="1" applyNumberFormat="1">
      <alignment horizontal="center"/>
    </xf>
    <xf borderId="1" fillId="2" fontId="1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0" xfId="0" applyBorder="1" applyFont="1"/>
    <xf borderId="1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Полигон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'Лист1'!$H$3:$H$10</c:f>
            </c:strRef>
          </c:cat>
          <c:val>
            <c:numRef>
              <c:f>'Лист1'!$I$3:$I$10</c:f>
              <c:numCache/>
            </c:numRef>
          </c:val>
        </c:ser>
        <c:axId val="400829729"/>
        <c:axId val="1094891825"/>
      </c:barChart>
      <c:catAx>
        <c:axId val="4008297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94891825"/>
      </c:catAx>
      <c:valAx>
        <c:axId val="10948918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008297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Медиана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'Лист1'!$H$3:$H$10</c:f>
            </c:strRef>
          </c:cat>
          <c:val>
            <c:numRef>
              <c:f>'Лист1'!$I$3:$I$10</c:f>
              <c:numCache/>
            </c:numRef>
          </c:val>
          <c:smooth val="1"/>
        </c:ser>
        <c:axId val="1970510281"/>
        <c:axId val="229577924"/>
      </c:lineChart>
      <c:catAx>
        <c:axId val="19705102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29577924"/>
      </c:catAx>
      <c:valAx>
        <c:axId val="2295779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705102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Эмпирическая ф-ия распределения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'Лист1'!$G$3:$G$10</c:f>
            </c:strRef>
          </c:cat>
          <c:val>
            <c:numRef>
              <c:f>'Лист1'!$K$3:$K$10</c:f>
              <c:numCache/>
            </c:numRef>
          </c:val>
          <c:smooth val="1"/>
        </c:ser>
        <c:axId val="1987851293"/>
        <c:axId val="1382702601"/>
      </c:lineChart>
      <c:catAx>
        <c:axId val="19878512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82702601"/>
      </c:catAx>
      <c:valAx>
        <c:axId val="13827026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878512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Полигон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'Лист2'!$A$2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'Лист2'!$B$1:$G$1</c:f>
            </c:strRef>
          </c:cat>
          <c:val>
            <c:numRef>
              <c:f>'Лист2'!$B$2:$G$2</c:f>
              <c:numCache/>
            </c:numRef>
          </c:val>
        </c:ser>
        <c:axId val="631130256"/>
        <c:axId val="495884773"/>
      </c:barChart>
      <c:catAx>
        <c:axId val="63113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xi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95884773"/>
      </c:catAx>
      <c:valAx>
        <c:axId val="4958847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311302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Эмпирическая ф-ия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'Лист2'!$A$7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'Лист2'!$B$7:$G$7</c:f>
              <c:numCache/>
            </c:numRef>
          </c:val>
          <c:smooth val="0"/>
        </c:ser>
        <c:axId val="963867867"/>
        <c:axId val="791118475"/>
      </c:lineChart>
      <c:catAx>
        <c:axId val="9638678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91118475"/>
      </c:catAx>
      <c:valAx>
        <c:axId val="7911184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Эмпирическая ф-ия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638678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Медиана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'Лист2'!$A$2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'Лист2'!$B$1:$G$1</c:f>
            </c:strRef>
          </c:cat>
          <c:val>
            <c:numRef>
              <c:f>'Лист2'!$B$2:$G$2</c:f>
              <c:numCache/>
            </c:numRef>
          </c:val>
          <c:smooth val="1"/>
        </c:ser>
        <c:axId val="1903093527"/>
        <c:axId val="774217711"/>
      </c:lineChart>
      <c:catAx>
        <c:axId val="1903093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xi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74217711"/>
      </c:catAx>
      <c:valAx>
        <c:axId val="7742177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030935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533400</xdr:colOff>
      <xdr:row>11</xdr:row>
      <xdr:rowOff>180975</xdr:rowOff>
    </xdr:from>
    <xdr:ext cx="4400550" cy="27146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590550</xdr:colOff>
      <xdr:row>11</xdr:row>
      <xdr:rowOff>171450</xdr:rowOff>
    </xdr:from>
    <xdr:ext cx="4400550" cy="27146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19050</xdr:colOff>
      <xdr:row>11</xdr:row>
      <xdr:rowOff>200025</xdr:rowOff>
    </xdr:from>
    <xdr:ext cx="4400550" cy="271462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190500</xdr:rowOff>
    </xdr:from>
    <xdr:ext cx="3495675" cy="21621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390525</xdr:colOff>
      <xdr:row>8</xdr:row>
      <xdr:rowOff>9525</xdr:rowOff>
    </xdr:from>
    <xdr:ext cx="3609975" cy="222885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190500</xdr:colOff>
      <xdr:row>21</xdr:row>
      <xdr:rowOff>171450</xdr:rowOff>
    </xdr:from>
    <xdr:ext cx="5715000" cy="353377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57"/>
    <col customWidth="1" min="3" max="3" width="10.29"/>
    <col customWidth="1" min="4" max="4" width="11.0"/>
    <col customWidth="1" min="5" max="5" width="9.43"/>
    <col customWidth="1" min="6" max="6" width="6.57"/>
    <col customWidth="1" min="7" max="7" width="8.43"/>
    <col customWidth="1" min="8" max="8" width="21.43"/>
    <col customWidth="1" min="13" max="13" width="4.86"/>
    <col customWidth="1" min="17" max="17" width="12.29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2"/>
      <c r="G1" s="4" t="s">
        <v>4</v>
      </c>
      <c r="H1" s="5" t="s">
        <v>5</v>
      </c>
      <c r="I1" s="5" t="s">
        <v>6</v>
      </c>
      <c r="J1" s="6" t="s">
        <v>7</v>
      </c>
      <c r="K1" s="5" t="s">
        <v>8</v>
      </c>
      <c r="L1" s="6" t="s">
        <v>9</v>
      </c>
      <c r="M1" s="7"/>
      <c r="N1" s="8" t="s">
        <v>9</v>
      </c>
      <c r="O1" s="4" t="s">
        <v>10</v>
      </c>
      <c r="P1" s="4" t="s">
        <v>11</v>
      </c>
      <c r="Q1" s="1" t="s">
        <v>12</v>
      </c>
      <c r="R1" s="9"/>
    </row>
    <row r="2">
      <c r="A2" s="10">
        <v>94.1</v>
      </c>
      <c r="B2" s="7"/>
      <c r="C2" s="11">
        <f>MIN(A2:A99)</f>
        <v>94.1</v>
      </c>
      <c r="D2" s="11">
        <f>MAX(A2:A99)</f>
        <v>140</v>
      </c>
      <c r="E2" s="11">
        <f>COUNT(A2:A99)</f>
        <v>98</v>
      </c>
      <c r="F2" s="7"/>
      <c r="G2" s="12">
        <v>0.0</v>
      </c>
      <c r="H2" s="13">
        <f>C2</f>
        <v>94.1</v>
      </c>
      <c r="I2" s="13"/>
      <c r="J2" s="13"/>
      <c r="K2" s="14"/>
      <c r="L2" s="14"/>
      <c r="M2" s="7"/>
      <c r="N2" s="15">
        <f>SUM(L3:L10)/E2</f>
        <v>122.2605867</v>
      </c>
      <c r="O2" s="15">
        <f>MEDIAN(A2:A99)</f>
        <v>119.9</v>
      </c>
      <c r="P2" s="16">
        <f>MODE(A2:A99)</f>
        <v>117.5</v>
      </c>
      <c r="Q2" s="17">
        <f>MEDIAN(H3:H10)</f>
        <v>119.91875</v>
      </c>
      <c r="R2" s="9"/>
    </row>
    <row r="3">
      <c r="A3" s="10">
        <v>97.0</v>
      </c>
      <c r="B3" s="7"/>
      <c r="C3" s="7"/>
      <c r="D3" s="7"/>
      <c r="E3" s="7"/>
      <c r="F3" s="7"/>
      <c r="G3" s="12">
        <v>1.0</v>
      </c>
      <c r="H3" s="18">
        <f t="shared" ref="H3:H10" si="1">H2+$D$5</f>
        <v>99.8375</v>
      </c>
      <c r="I3" s="13">
        <f t="array" ref="I3:I10">FREQUENCY(A2:A99,H3:H10)</f>
        <v>3</v>
      </c>
      <c r="J3" s="13">
        <f>I3</f>
        <v>3</v>
      </c>
      <c r="K3" s="19">
        <f t="shared" ref="K3:K10" si="2">I3/$J$10</f>
        <v>0.0306122449</v>
      </c>
      <c r="L3" s="19">
        <f t="shared" ref="L3:L10" si="3">H3*I3</f>
        <v>299.5125</v>
      </c>
      <c r="M3" s="7"/>
      <c r="N3" s="20"/>
      <c r="O3" s="20"/>
      <c r="P3" s="21"/>
      <c r="Q3" s="21"/>
      <c r="R3" s="9"/>
    </row>
    <row r="4">
      <c r="A4" s="10">
        <v>99.2</v>
      </c>
      <c r="B4" s="7"/>
      <c r="C4" s="3" t="s">
        <v>13</v>
      </c>
      <c r="D4" s="3" t="s">
        <v>14</v>
      </c>
      <c r="E4" s="7"/>
      <c r="F4" s="7"/>
      <c r="G4" s="12">
        <v>2.0</v>
      </c>
      <c r="H4" s="18">
        <f t="shared" si="1"/>
        <v>105.575</v>
      </c>
      <c r="I4" s="13">
        <v>4.0</v>
      </c>
      <c r="J4" s="13">
        <f t="shared" ref="J4:J10" si="4">J3+I4</f>
        <v>7</v>
      </c>
      <c r="K4" s="19">
        <f t="shared" si="2"/>
        <v>0.04081632653</v>
      </c>
      <c r="L4" s="19">
        <f t="shared" si="3"/>
        <v>422.3</v>
      </c>
      <c r="M4" s="7"/>
      <c r="N4" s="20"/>
      <c r="O4" s="22"/>
      <c r="P4" s="21"/>
      <c r="Q4" s="21"/>
      <c r="R4" s="9"/>
    </row>
    <row r="5">
      <c r="A5" s="10">
        <v>100.1</v>
      </c>
      <c r="B5" s="7"/>
      <c r="C5" s="11">
        <f>ROUNDUP(1+1.4*LN(E2),0)</f>
        <v>8</v>
      </c>
      <c r="D5" s="11">
        <f>(D2-C2)/C5</f>
        <v>5.7375</v>
      </c>
      <c r="E5" s="7"/>
      <c r="F5" s="7"/>
      <c r="G5" s="12">
        <v>3.0</v>
      </c>
      <c r="H5" s="18">
        <f t="shared" si="1"/>
        <v>111.3125</v>
      </c>
      <c r="I5" s="13">
        <v>11.0</v>
      </c>
      <c r="J5" s="13">
        <f t="shared" si="4"/>
        <v>18</v>
      </c>
      <c r="K5" s="19">
        <f t="shared" si="2"/>
        <v>0.112244898</v>
      </c>
      <c r="L5" s="19">
        <f t="shared" si="3"/>
        <v>1224.4375</v>
      </c>
      <c r="M5" s="7"/>
      <c r="N5" s="9"/>
      <c r="O5" s="9"/>
      <c r="P5" s="9"/>
      <c r="Q5" s="9"/>
      <c r="R5" s="9"/>
    </row>
    <row r="6">
      <c r="A6" s="10">
        <v>102.0</v>
      </c>
      <c r="B6" s="7"/>
      <c r="C6" s="7"/>
      <c r="D6" s="7"/>
      <c r="E6" s="7"/>
      <c r="F6" s="7"/>
      <c r="G6" s="12">
        <v>4.0</v>
      </c>
      <c r="H6" s="18">
        <f t="shared" si="1"/>
        <v>117.05</v>
      </c>
      <c r="I6" s="13">
        <v>19.0</v>
      </c>
      <c r="J6" s="13">
        <f t="shared" si="4"/>
        <v>37</v>
      </c>
      <c r="K6" s="19">
        <f t="shared" si="2"/>
        <v>0.193877551</v>
      </c>
      <c r="L6" s="19">
        <f t="shared" si="3"/>
        <v>2223.95</v>
      </c>
      <c r="M6" s="7"/>
      <c r="N6" s="9"/>
      <c r="O6" s="9"/>
      <c r="P6" s="9"/>
      <c r="Q6" s="9"/>
      <c r="R6" s="9"/>
    </row>
    <row r="7">
      <c r="A7" s="10">
        <v>103.4</v>
      </c>
      <c r="B7" s="7"/>
      <c r="C7" s="7"/>
      <c r="D7" s="7"/>
      <c r="E7" s="7"/>
      <c r="F7" s="7"/>
      <c r="G7" s="12">
        <v>5.0</v>
      </c>
      <c r="H7" s="18">
        <f t="shared" si="1"/>
        <v>122.7875</v>
      </c>
      <c r="I7" s="13">
        <v>24.0</v>
      </c>
      <c r="J7" s="13">
        <f t="shared" si="4"/>
        <v>61</v>
      </c>
      <c r="K7" s="19">
        <f t="shared" si="2"/>
        <v>0.2448979592</v>
      </c>
      <c r="L7" s="19">
        <f t="shared" si="3"/>
        <v>2946.9</v>
      </c>
      <c r="M7" s="7"/>
    </row>
    <row r="8">
      <c r="A8" s="10">
        <v>105.5</v>
      </c>
      <c r="B8" s="7"/>
      <c r="C8" s="7"/>
      <c r="D8" s="7"/>
      <c r="E8" s="7"/>
      <c r="F8" s="7"/>
      <c r="G8" s="12">
        <v>6.0</v>
      </c>
      <c r="H8" s="18">
        <f t="shared" si="1"/>
        <v>128.525</v>
      </c>
      <c r="I8" s="13">
        <v>22.0</v>
      </c>
      <c r="J8" s="13">
        <f t="shared" si="4"/>
        <v>83</v>
      </c>
      <c r="K8" s="19">
        <f t="shared" si="2"/>
        <v>0.2244897959</v>
      </c>
      <c r="L8" s="19">
        <f t="shared" si="3"/>
        <v>2827.55</v>
      </c>
      <c r="M8" s="7"/>
    </row>
    <row r="9">
      <c r="A9" s="10">
        <v>105.9</v>
      </c>
      <c r="B9" s="7"/>
      <c r="C9" s="7"/>
      <c r="D9" s="7"/>
      <c r="E9" s="7"/>
      <c r="F9" s="7"/>
      <c r="G9" s="12">
        <v>7.0</v>
      </c>
      <c r="H9" s="18">
        <f t="shared" si="1"/>
        <v>134.2625</v>
      </c>
      <c r="I9" s="13">
        <v>11.0</v>
      </c>
      <c r="J9" s="13">
        <f t="shared" si="4"/>
        <v>94</v>
      </c>
      <c r="K9" s="19">
        <f t="shared" si="2"/>
        <v>0.112244898</v>
      </c>
      <c r="L9" s="19">
        <f t="shared" si="3"/>
        <v>1476.8875</v>
      </c>
      <c r="M9" s="7"/>
    </row>
    <row r="10">
      <c r="A10" s="10">
        <v>106.1</v>
      </c>
      <c r="B10" s="7"/>
      <c r="C10" s="7"/>
      <c r="D10" s="7"/>
      <c r="E10" s="7"/>
      <c r="F10" s="7"/>
      <c r="G10" s="12">
        <v>8.0</v>
      </c>
      <c r="H10" s="18">
        <f t="shared" si="1"/>
        <v>140</v>
      </c>
      <c r="I10" s="13">
        <v>4.0</v>
      </c>
      <c r="J10" s="13">
        <f t="shared" si="4"/>
        <v>98</v>
      </c>
      <c r="K10" s="19">
        <f t="shared" si="2"/>
        <v>0.04081632653</v>
      </c>
      <c r="L10" s="19">
        <f t="shared" si="3"/>
        <v>560</v>
      </c>
      <c r="M10" s="7"/>
    </row>
    <row r="11">
      <c r="A11" s="10">
        <v>106.5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>
      <c r="A12" s="10">
        <v>107.0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>
      <c r="A13" s="10">
        <v>107.1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>
      <c r="A14" s="10">
        <v>108.0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>
      <c r="A15" s="10">
        <v>108.2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A16" s="10">
        <v>109.0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>
      <c r="A17" s="10">
        <v>109.5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>
      <c r="A18" s="10">
        <v>110.0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>
      <c r="A19" s="10">
        <v>111.0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>
      <c r="A20" s="10">
        <v>111.5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>
      <c r="A21" s="10">
        <v>112.0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>
      <c r="A22" s="10">
        <v>112.3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10">
        <v>112.5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10">
        <v>112.9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10">
        <v>113.0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>
      <c r="A26" s="10">
        <v>113.2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>
      <c r="A27" s="10">
        <v>113.5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>
      <c r="A28" s="10">
        <v>114.0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>
      <c r="A29" s="10">
        <v>114.1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>
      <c r="A30" s="10">
        <v>114.5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>
      <c r="A31" s="10">
        <v>115.0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>
      <c r="A32" s="10">
        <v>115.2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>
      <c r="A33" s="10">
        <v>115.5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>
      <c r="A34" s="10">
        <v>115.7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>
      <c r="A35" s="10">
        <v>116.0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>
      <c r="A36" s="10">
        <v>116.5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>
      <c r="A37" s="10">
        <v>116.9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>
      <c r="A38" s="10">
        <v>117.0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>
      <c r="A39" s="10">
        <v>117.5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>
      <c r="A40" s="10">
        <v>117.5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10">
        <v>118.0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10">
        <v>118.1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10">
        <v>118.3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10">
        <v>118.5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>
      <c r="A45" s="10">
        <v>118.9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>
      <c r="A46" s="10">
        <v>119.0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>
      <c r="A47" s="10">
        <v>119.2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>
      <c r="A48" s="10">
        <v>119.5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>
      <c r="A49" s="10">
        <v>119.6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>
      <c r="A50" s="10">
        <v>119.8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>
      <c r="A51" s="10">
        <v>120.0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>
      <c r="A52" s="10">
        <v>120.2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>
      <c r="A53" s="10">
        <v>120.6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>
      <c r="A54" s="10">
        <v>120.8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>
      <c r="A55" s="10">
        <v>121.0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>
      <c r="A56" s="10">
        <v>121.1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>
      <c r="A57" s="10">
        <v>121.5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>
      <c r="A58" s="10">
        <v>121.9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>
      <c r="A59" s="10">
        <v>122.0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10">
        <v>122.2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10">
        <v>122.5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10">
        <v>122.6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10">
        <v>122.9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>
      <c r="A64" s="10">
        <v>123.0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>
      <c r="A65" s="10">
        <v>123.0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>
      <c r="A66" s="10">
        <v>123.1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>
      <c r="A67" s="10">
        <v>123.2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>
      <c r="A68" s="10">
        <v>123.5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>
      <c r="A69" s="10">
        <v>123.5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>
      <c r="A70" s="10">
        <v>123.8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>
      <c r="A71" s="10">
        <v>123.9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>
      <c r="A72" s="10">
        <v>124.0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>
      <c r="A73" s="10">
        <v>124.5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>
      <c r="A74" s="10">
        <v>124.8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>
      <c r="A75" s="10">
        <v>125.0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>
      <c r="A76" s="10">
        <v>125.5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>
      <c r="A77" s="10">
        <v>126.0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>
      <c r="A78" s="10">
        <v>126.1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10">
        <v>126.5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10">
        <v>127.0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10">
        <v>127.5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10">
        <v>127.8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>
      <c r="A83" s="10">
        <v>128.0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>
      <c r="A84" s="10">
        <v>128.5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>
      <c r="A85" s="10">
        <v>129.0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>
      <c r="A86" s="10">
        <v>129.5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>
      <c r="A87" s="10">
        <v>129.9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>
      <c r="A88" s="10">
        <v>130.0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>
      <c r="A89" s="10">
        <v>131.0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>
      <c r="A90" s="10">
        <v>131.4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>
      <c r="A91" s="10">
        <v>132.0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>
      <c r="A92" s="10">
        <v>133.0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>
      <c r="A93" s="10">
        <v>133.6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>
      <c r="A94" s="10">
        <v>134.0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>
      <c r="A95" s="10">
        <v>134.2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>
      <c r="A96" s="10">
        <v>135.0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>
      <c r="A97" s="10">
        <v>135.8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10">
        <v>138.0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10">
        <v>140.0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5.86"/>
    <col customWidth="1" min="3" max="3" width="12.29"/>
    <col customWidth="1" min="4" max="4" width="13.29"/>
    <col customWidth="1" min="5" max="6" width="14.57"/>
    <col customWidth="1" min="7" max="7" width="16.0"/>
  </cols>
  <sheetData>
    <row r="1">
      <c r="A1" s="23" t="s">
        <v>15</v>
      </c>
      <c r="B1" s="24">
        <v>1.0</v>
      </c>
      <c r="C1" s="24">
        <v>2.0</v>
      </c>
      <c r="D1" s="24">
        <v>3.0</v>
      </c>
      <c r="E1" s="24">
        <v>4.0</v>
      </c>
      <c r="F1" s="24">
        <v>5.0</v>
      </c>
      <c r="G1" s="24">
        <v>6.0</v>
      </c>
    </row>
    <row r="2">
      <c r="A2" s="25" t="s">
        <v>16</v>
      </c>
      <c r="B2" s="26">
        <v>2.0</v>
      </c>
      <c r="C2" s="26">
        <v>3.0</v>
      </c>
      <c r="D2" s="26">
        <v>6.0</v>
      </c>
      <c r="E2" s="26">
        <v>8.0</v>
      </c>
      <c r="F2" s="26">
        <v>22.0</v>
      </c>
      <c r="G2" s="26">
        <v>9.0</v>
      </c>
    </row>
    <row r="3">
      <c r="A3" s="2"/>
      <c r="B3" s="7"/>
      <c r="C3" s="7"/>
      <c r="D3" s="7"/>
      <c r="E3" s="7"/>
      <c r="F3" s="7"/>
      <c r="G3" s="7"/>
    </row>
    <row r="4">
      <c r="A4" s="3" t="s">
        <v>1</v>
      </c>
      <c r="B4" s="3" t="s">
        <v>2</v>
      </c>
      <c r="C4" s="3" t="s">
        <v>3</v>
      </c>
      <c r="D4" s="2"/>
      <c r="E4" s="27" t="s">
        <v>17</v>
      </c>
      <c r="F4" s="27" t="s">
        <v>11</v>
      </c>
      <c r="G4" s="7"/>
    </row>
    <row r="5">
      <c r="A5" s="28">
        <f>MIN(B1:G1)</f>
        <v>1</v>
      </c>
      <c r="B5" s="11">
        <f>MAX(B1:G1)</f>
        <v>6</v>
      </c>
      <c r="C5" s="29">
        <v>50.0</v>
      </c>
      <c r="D5" s="7"/>
      <c r="E5" s="30">
        <f>MEDIAN(B1:G1)</f>
        <v>3.5</v>
      </c>
      <c r="F5" s="30" t="str">
        <f>MODE(B1:G1)</f>
        <v>#N/A</v>
      </c>
      <c r="G5" s="7"/>
    </row>
    <row r="6">
      <c r="A6" s="2"/>
      <c r="B6" s="7"/>
      <c r="C6" s="7"/>
      <c r="D6" s="7"/>
      <c r="E6" s="7"/>
      <c r="F6" s="7"/>
      <c r="G6" s="7"/>
    </row>
    <row r="7">
      <c r="A7" s="27" t="s">
        <v>18</v>
      </c>
      <c r="B7" s="31">
        <f t="shared" ref="B7:G7" si="1">B2/COUNT($B$1:$G$1)</f>
        <v>0.3333333333</v>
      </c>
      <c r="C7" s="31">
        <f t="shared" si="1"/>
        <v>0.5</v>
      </c>
      <c r="D7" s="31">
        <f t="shared" si="1"/>
        <v>1</v>
      </c>
      <c r="E7" s="31">
        <f t="shared" si="1"/>
        <v>1.333333333</v>
      </c>
      <c r="F7" s="31">
        <f t="shared" si="1"/>
        <v>3.666666667</v>
      </c>
      <c r="G7" s="31">
        <f t="shared" si="1"/>
        <v>1.5</v>
      </c>
    </row>
  </sheetData>
  <drawing r:id="rId1"/>
</worksheet>
</file>