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ES Scrum\"/>
    </mc:Choice>
  </mc:AlternateContent>
  <xr:revisionPtr revIDLastSave="0" documentId="8_{04D3EC4E-C204-49AC-915A-F90A06BC3ECF}" xr6:coauthVersionLast="47" xr6:coauthVersionMax="47" xr10:uidLastSave="{00000000-0000-0000-0000-000000000000}"/>
  <bookViews>
    <workbookView xWindow="-108" yWindow="-108" windowWidth="23256" windowHeight="12576" xr2:uid="{4DDD60B5-634F-40EB-A723-B03D5C279D49}"/>
  </bookViews>
  <sheets>
    <sheet name="30out-5no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2" i="1" s="1"/>
  <c r="E10" i="1"/>
  <c r="F11" i="1"/>
  <c r="G11" i="1"/>
  <c r="H11" i="1"/>
  <c r="I11" i="1"/>
  <c r="J11" i="1"/>
  <c r="K11" i="1"/>
  <c r="L11" i="1"/>
  <c r="E13" i="1" l="1"/>
  <c r="F12" i="1"/>
  <c r="G12" i="1" s="1"/>
  <c r="H12" i="1" s="1"/>
  <c r="I12" i="1" s="1"/>
  <c r="J12" i="1" s="1"/>
  <c r="K12" i="1" s="1"/>
  <c r="L12" i="1" s="1"/>
  <c r="J13" i="1" l="1"/>
  <c r="K13" i="1"/>
  <c r="L13" i="1"/>
  <c r="G13" i="1"/>
  <c r="F13" i="1"/>
  <c r="I13" i="1"/>
  <c r="H13" i="1"/>
</calcChain>
</file>

<file path=xl/sharedStrings.xml><?xml version="1.0" encoding="utf-8"?>
<sst xmlns="http://schemas.openxmlformats.org/spreadsheetml/2006/main" count="13" uniqueCount="12">
  <si>
    <t>Ideal</t>
  </si>
  <si>
    <t>A faltar</t>
  </si>
  <si>
    <t>-</t>
  </si>
  <si>
    <t>Completo</t>
  </si>
  <si>
    <t>Code Metrics</t>
  </si>
  <si>
    <t>Use Cases</t>
  </si>
  <si>
    <t>Code Smells</t>
  </si>
  <si>
    <t>Design Patterns</t>
  </si>
  <si>
    <t>Estimativa Inicial</t>
  </si>
  <si>
    <t>Descrição</t>
  </si>
  <si>
    <t>Tarefa</t>
  </si>
  <si>
    <t>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</si>
</sst>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/mmm/d"/>
  </numFmts>
  <fonts count="7" x14ac:knownFonts="1"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20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D9E1F2"/>
        <bgColor rgb="FFD9E1F2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right"/>
    </xf>
    <xf numFmtId="0" fontId="5" fillId="0" borderId="6" xfId="0" applyFont="1" applyBorder="1" applyAlignment="1">
      <alignment horizontal="center"/>
    </xf>
    <xf numFmtId="0" fontId="4" fillId="0" borderId="6" xfId="0" applyFont="1" applyBorder="1"/>
    <xf numFmtId="0" fontId="3" fillId="6" borderId="1" xfId="0" applyFont="1" applyFill="1" applyBorder="1" applyAlignment="1">
      <alignment horizontal="center"/>
    </xf>
    <xf numFmtId="164" fontId="3" fillId="6" borderId="4" xfId="0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1" fillId="0" borderId="0" xfId="0" applyFont="1"/>
    <xf numFmtId="0" fontId="3" fillId="2" borderId="5" xfId="0" applyFont="1" applyFill="1" applyBorder="1" applyAlignment="1">
      <alignment horizontal="center"/>
    </xf>
    <xf numFmtId="0" fontId="2" fillId="0" borderId="4" xfId="0" applyFont="1" applyBorder="1"/>
    <xf numFmtId="0" fontId="6" fillId="7" borderId="5" xfId="0" applyFont="1" applyFill="1" applyBorder="1" applyAlignment="1">
      <alignment horizontal="center"/>
    </xf>
    <xf numFmtId="0" fontId="2" fillId="0" borderId="8" xfId="0" applyFont="1" applyBorder="1"/>
    <xf numFmtId="0" fontId="3" fillId="6" borderId="7" xfId="0" applyFont="1" applyFill="1" applyBorder="1" applyAlignment="1">
      <alignment horizontal="center"/>
    </xf>
    <xf numFmtId="0" fontId="2" fillId="0" borderId="2" xfId="0" applyFont="1" applyBorder="1"/>
    <xf numFmtId="0" fontId="3" fillId="5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pt-PT" b="1">
                <a:solidFill>
                  <a:srgbClr val="757575"/>
                </a:solidFill>
                <a:latin typeface="+mn-lt"/>
              </a:rPr>
              <a:t>Burndown Chart 30out-5nov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Completo</c:v>
          </c:tx>
          <c:spPr>
            <a:solidFill>
              <a:srgbClr val="FBBC04"/>
            </a:solidFill>
            <a:ln cmpd="sng">
              <a:solidFill>
                <a:srgbClr val="8E7CC3">
                  <a:alpha val="100000"/>
                </a:srgbClr>
              </a:solidFill>
            </a:ln>
          </c:spPr>
          <c:invertIfNegative val="1"/>
          <c:cat>
            <c:numRef>
              <c:f>'30out-5nov'!$F$5:$L$5</c:f>
              <c:numCache>
                <c:formatCode>yy/mmm/d</c:formatCode>
                <c:ptCount val="7"/>
                <c:pt idx="0">
                  <c:v>45229</c:v>
                </c:pt>
                <c:pt idx="1">
                  <c:v>45230</c:v>
                </c:pt>
                <c:pt idx="2">
                  <c:v>45231</c:v>
                </c:pt>
                <c:pt idx="3">
                  <c:v>45232</c:v>
                </c:pt>
                <c:pt idx="4">
                  <c:v>45233</c:v>
                </c:pt>
                <c:pt idx="5">
                  <c:v>45234</c:v>
                </c:pt>
                <c:pt idx="6">
                  <c:v>45235</c:v>
                </c:pt>
              </c:numCache>
            </c:numRef>
          </c:cat>
          <c:val>
            <c:numRef>
              <c:f>'30out-5nov'!$F$11:$L$11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8E7CC3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72A-48BD-8D6A-62572A4F9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453193"/>
        <c:axId val="1534102417"/>
      </c:barChart>
      <c:lineChart>
        <c:grouping val="standard"/>
        <c:varyColors val="1"/>
        <c:ser>
          <c:idx val="1"/>
          <c:order val="1"/>
          <c:tx>
            <c:v>Design Patterns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numRef>
              <c:f>'30out-5nov'!$F$5:$L$5</c:f>
              <c:numCache>
                <c:formatCode>yy/mmm/d</c:formatCode>
                <c:ptCount val="7"/>
                <c:pt idx="0">
                  <c:v>45229</c:v>
                </c:pt>
                <c:pt idx="1">
                  <c:v>45230</c:v>
                </c:pt>
                <c:pt idx="2">
                  <c:v>45231</c:v>
                </c:pt>
                <c:pt idx="3">
                  <c:v>45232</c:v>
                </c:pt>
                <c:pt idx="4">
                  <c:v>45233</c:v>
                </c:pt>
                <c:pt idx="5">
                  <c:v>45234</c:v>
                </c:pt>
                <c:pt idx="6">
                  <c:v>45235</c:v>
                </c:pt>
              </c:numCache>
            </c:numRef>
          </c:cat>
          <c:val>
            <c:numRef>
              <c:f>'30out-5nov'!$F$7:$L$7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72A-48BD-8D6A-62572A4F9E25}"/>
            </c:ext>
          </c:extLst>
        </c:ser>
        <c:ser>
          <c:idx val="2"/>
          <c:order val="2"/>
          <c:tx>
            <c:v>Code Smells</c:v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numRef>
              <c:f>'30out-5nov'!$F$5:$L$5</c:f>
              <c:numCache>
                <c:formatCode>yy/mmm/d</c:formatCode>
                <c:ptCount val="7"/>
                <c:pt idx="0">
                  <c:v>45229</c:v>
                </c:pt>
                <c:pt idx="1">
                  <c:v>45230</c:v>
                </c:pt>
                <c:pt idx="2">
                  <c:v>45231</c:v>
                </c:pt>
                <c:pt idx="3">
                  <c:v>45232</c:v>
                </c:pt>
                <c:pt idx="4">
                  <c:v>45233</c:v>
                </c:pt>
                <c:pt idx="5">
                  <c:v>45234</c:v>
                </c:pt>
                <c:pt idx="6">
                  <c:v>45235</c:v>
                </c:pt>
              </c:numCache>
            </c:numRef>
          </c:cat>
          <c:val>
            <c:numRef>
              <c:f>'30out-5nov'!$F$8:$L$8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72A-48BD-8D6A-62572A4F9E25}"/>
            </c:ext>
          </c:extLst>
        </c:ser>
        <c:ser>
          <c:idx val="3"/>
          <c:order val="3"/>
          <c:tx>
            <c:v>Use Cases</c:v>
          </c:tx>
          <c:spPr>
            <a:ln cmpd="sng">
              <a:solidFill>
                <a:srgbClr val="741B47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741B47">
                  <a:alpha val="100000"/>
                </a:srgbClr>
              </a:solidFill>
              <a:ln cmpd="sng">
                <a:solidFill>
                  <a:srgbClr val="741B47">
                    <a:alpha val="100000"/>
                  </a:srgbClr>
                </a:solidFill>
              </a:ln>
            </c:spPr>
          </c:marker>
          <c:cat>
            <c:numRef>
              <c:f>'30out-5nov'!$F$5:$L$5</c:f>
              <c:numCache>
                <c:formatCode>yy/mmm/d</c:formatCode>
                <c:ptCount val="7"/>
                <c:pt idx="0">
                  <c:v>45229</c:v>
                </c:pt>
                <c:pt idx="1">
                  <c:v>45230</c:v>
                </c:pt>
                <c:pt idx="2">
                  <c:v>45231</c:v>
                </c:pt>
                <c:pt idx="3">
                  <c:v>45232</c:v>
                </c:pt>
                <c:pt idx="4">
                  <c:v>45233</c:v>
                </c:pt>
                <c:pt idx="5">
                  <c:v>45234</c:v>
                </c:pt>
                <c:pt idx="6">
                  <c:v>45235</c:v>
                </c:pt>
              </c:numCache>
            </c:numRef>
          </c:cat>
          <c:val>
            <c:numRef>
              <c:f>'30out-5nov'!$F$9:$L$9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72A-48BD-8D6A-62572A4F9E25}"/>
            </c:ext>
          </c:extLst>
        </c:ser>
        <c:ser>
          <c:idx val="4"/>
          <c:order val="4"/>
          <c:tx>
            <c:v>Code Metrics</c:v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00FFFF">
                  <a:alpha val="100000"/>
                </a:srgbClr>
              </a:solidFill>
              <a:ln cmpd="sng">
                <a:solidFill>
                  <a:srgbClr val="00FFFF">
                    <a:alpha val="100000"/>
                  </a:srgbClr>
                </a:solidFill>
              </a:ln>
            </c:spPr>
          </c:marker>
          <c:cat>
            <c:numRef>
              <c:f>'30out-5nov'!$F$5:$L$5</c:f>
              <c:numCache>
                <c:formatCode>yy/mmm/d</c:formatCode>
                <c:ptCount val="7"/>
                <c:pt idx="0">
                  <c:v>45229</c:v>
                </c:pt>
                <c:pt idx="1">
                  <c:v>45230</c:v>
                </c:pt>
                <c:pt idx="2">
                  <c:v>45231</c:v>
                </c:pt>
                <c:pt idx="3">
                  <c:v>45232</c:v>
                </c:pt>
                <c:pt idx="4">
                  <c:v>45233</c:v>
                </c:pt>
                <c:pt idx="5">
                  <c:v>45234</c:v>
                </c:pt>
                <c:pt idx="6">
                  <c:v>45235</c:v>
                </c:pt>
              </c:numCache>
            </c:numRef>
          </c:cat>
          <c:val>
            <c:numRef>
              <c:f>'30out-5nov'!$F$10:$L$10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72A-48BD-8D6A-62572A4F9E25}"/>
            </c:ext>
          </c:extLst>
        </c:ser>
        <c:ser>
          <c:idx val="5"/>
          <c:order val="5"/>
          <c:tx>
            <c:v>A faltar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numRef>
              <c:f>'30out-5nov'!$F$5:$L$5</c:f>
              <c:numCache>
                <c:formatCode>yy/mmm/d</c:formatCode>
                <c:ptCount val="7"/>
                <c:pt idx="0">
                  <c:v>45229</c:v>
                </c:pt>
                <c:pt idx="1">
                  <c:v>45230</c:v>
                </c:pt>
                <c:pt idx="2">
                  <c:v>45231</c:v>
                </c:pt>
                <c:pt idx="3">
                  <c:v>45232</c:v>
                </c:pt>
                <c:pt idx="4">
                  <c:v>45233</c:v>
                </c:pt>
                <c:pt idx="5">
                  <c:v>45234</c:v>
                </c:pt>
                <c:pt idx="6">
                  <c:v>45235</c:v>
                </c:pt>
              </c:numCache>
            </c:numRef>
          </c:cat>
          <c:val>
            <c:numRef>
              <c:f>'30out-5nov'!$F$12:$L$12</c:f>
              <c:numCache>
                <c:formatCode>General</c:formatCode>
                <c:ptCount val="7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672A-48BD-8D6A-62572A4F9E25}"/>
            </c:ext>
          </c:extLst>
        </c:ser>
        <c:ser>
          <c:idx val="6"/>
          <c:order val="6"/>
          <c:tx>
            <c:v>Ideal</c:v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38761D">
                  <a:alpha val="100000"/>
                </a:srgbClr>
              </a:solidFill>
              <a:ln cmpd="sng">
                <a:solidFill>
                  <a:srgbClr val="38761D">
                    <a:alpha val="100000"/>
                  </a:srgbClr>
                </a:solidFill>
              </a:ln>
            </c:spPr>
          </c:marker>
          <c:cat>
            <c:numRef>
              <c:f>'30out-5nov'!$F$5:$L$5</c:f>
              <c:numCache>
                <c:formatCode>yy/mmm/d</c:formatCode>
                <c:ptCount val="7"/>
                <c:pt idx="0">
                  <c:v>45229</c:v>
                </c:pt>
                <c:pt idx="1">
                  <c:v>45230</c:v>
                </c:pt>
                <c:pt idx="2">
                  <c:v>45231</c:v>
                </c:pt>
                <c:pt idx="3">
                  <c:v>45232</c:v>
                </c:pt>
                <c:pt idx="4">
                  <c:v>45233</c:v>
                </c:pt>
                <c:pt idx="5">
                  <c:v>45234</c:v>
                </c:pt>
                <c:pt idx="6">
                  <c:v>45235</c:v>
                </c:pt>
              </c:numCache>
            </c:numRef>
          </c:cat>
          <c:val>
            <c:numRef>
              <c:f>'30out-5nov'!$F$13:$L$13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672A-48BD-8D6A-62572A4F9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453193"/>
        <c:axId val="1534102417"/>
      </c:lineChart>
      <c:dateAx>
        <c:axId val="1947453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yy/mmm/d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102417"/>
        <c:crosses val="autoZero"/>
        <c:auto val="1"/>
        <c:lblOffset val="100"/>
        <c:baseTimeUnit val="days"/>
      </c:dateAx>
      <c:valAx>
        <c:axId val="1534102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9474531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spPr>
    <a:solidFill>
      <a:srgbClr val="EFEFE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942975</xdr:colOff>
      <xdr:row>13</xdr:row>
      <xdr:rowOff>180975</xdr:rowOff>
    </xdr:from>
    <xdr:ext cx="6124575" cy="3781425"/>
    <xdr:graphicFrame macro="">
      <xdr:nvGraphicFramePr>
        <xdr:cNvPr id="2" name="Chart 3" title="Gráfico">
          <a:extLst>
            <a:ext uri="{FF2B5EF4-FFF2-40B4-BE49-F238E27FC236}">
              <a16:creationId xmlns:a16="http://schemas.microsoft.com/office/drawing/2014/main" id="{C4F1A634-34DA-4F22-A587-AF4595143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952500</xdr:colOff>
      <xdr:row>13</xdr:row>
      <xdr:rowOff>180975</xdr:rowOff>
    </xdr:from>
    <xdr:ext cx="9648825" cy="3114675"/>
    <xdr:pic>
      <xdr:nvPicPr>
        <xdr:cNvPr id="3" name="image4.png" title="Imagem">
          <a:extLst>
            <a:ext uri="{FF2B5EF4-FFF2-40B4-BE49-F238E27FC236}">
              <a16:creationId xmlns:a16="http://schemas.microsoft.com/office/drawing/2014/main" id="{7301F5FA-F9E3-4A21-B88F-F9210E39413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80760" y="2345055"/>
          <a:ext cx="9648825" cy="31146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182A-325B-44F2-AA65-B25C35CF228A}">
  <sheetPr>
    <outlinePr summaryBelow="0" summaryRight="0"/>
  </sheetPr>
  <dimension ref="B3:M13"/>
  <sheetViews>
    <sheetView tabSelected="1" workbookViewId="0">
      <selection activeCell="B15" sqref="B15"/>
    </sheetView>
  </sheetViews>
  <sheetFormatPr defaultColWidth="12.6640625" defaultRowHeight="15.75" customHeight="1" x14ac:dyDescent="0.3"/>
  <cols>
    <col min="3" max="3" width="9.33203125" customWidth="1"/>
    <col min="4" max="4" width="33" customWidth="1"/>
    <col min="5" max="5" width="15.44140625" customWidth="1"/>
  </cols>
  <sheetData>
    <row r="3" spans="2:13" ht="21.6" customHeight="1" x14ac:dyDescent="0.5">
      <c r="C3" s="19" t="s">
        <v>11</v>
      </c>
      <c r="D3" s="20"/>
      <c r="E3" s="20"/>
      <c r="F3" s="20"/>
      <c r="G3" s="20"/>
      <c r="H3" s="20"/>
      <c r="I3" s="20"/>
      <c r="J3" s="20"/>
      <c r="K3" s="20"/>
      <c r="L3" s="20"/>
    </row>
    <row r="4" spans="2:13" ht="15.75" customHeight="1" x14ac:dyDescent="0.3"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2:13" ht="15.75" customHeight="1" x14ac:dyDescent="0.3">
      <c r="C5" s="21" t="s">
        <v>10</v>
      </c>
      <c r="D5" s="21" t="s">
        <v>9</v>
      </c>
      <c r="E5" s="15" t="s">
        <v>8</v>
      </c>
      <c r="F5" s="14">
        <v>45229</v>
      </c>
      <c r="G5" s="14">
        <v>45230</v>
      </c>
      <c r="H5" s="14">
        <v>45231</v>
      </c>
      <c r="I5" s="14">
        <v>45232</v>
      </c>
      <c r="J5" s="14">
        <v>45233</v>
      </c>
      <c r="K5" s="14">
        <v>45234</v>
      </c>
      <c r="L5" s="14">
        <v>45235</v>
      </c>
    </row>
    <row r="6" spans="2:13" ht="15.75" customHeight="1" x14ac:dyDescent="0.3">
      <c r="C6" s="22"/>
      <c r="D6" s="22"/>
      <c r="E6" s="13" t="s">
        <v>2</v>
      </c>
      <c r="F6" s="13">
        <v>22</v>
      </c>
      <c r="G6" s="13">
        <v>23</v>
      </c>
      <c r="H6" s="13">
        <v>24</v>
      </c>
      <c r="I6" s="13">
        <v>25</v>
      </c>
      <c r="J6" s="13">
        <v>26</v>
      </c>
      <c r="K6" s="13">
        <v>27</v>
      </c>
      <c r="L6" s="13">
        <v>28</v>
      </c>
    </row>
    <row r="7" spans="2:13" ht="15.75" customHeight="1" x14ac:dyDescent="0.3">
      <c r="C7" s="12">
        <v>1</v>
      </c>
      <c r="D7" s="12" t="s">
        <v>7</v>
      </c>
      <c r="E7" s="11">
        <f>SUM(F7:L7)</f>
        <v>4</v>
      </c>
      <c r="F7" s="11">
        <v>0</v>
      </c>
      <c r="G7" s="11">
        <v>0</v>
      </c>
      <c r="H7" s="11">
        <v>0</v>
      </c>
      <c r="I7" s="11">
        <v>3</v>
      </c>
      <c r="J7" s="11">
        <v>1</v>
      </c>
      <c r="K7" s="11">
        <v>0</v>
      </c>
      <c r="L7" s="11">
        <v>0</v>
      </c>
    </row>
    <row r="8" spans="2:13" ht="15.75" customHeight="1" x14ac:dyDescent="0.3">
      <c r="C8" s="12">
        <v>2</v>
      </c>
      <c r="D8" s="12" t="s">
        <v>6</v>
      </c>
      <c r="E8" s="11">
        <f>SUM(F8:L8)</f>
        <v>3</v>
      </c>
      <c r="F8" s="11">
        <v>0</v>
      </c>
      <c r="G8" s="11">
        <v>0</v>
      </c>
      <c r="H8" s="11">
        <v>0</v>
      </c>
      <c r="I8" s="11">
        <v>2</v>
      </c>
      <c r="J8" s="11">
        <v>0</v>
      </c>
      <c r="K8" s="11">
        <v>1</v>
      </c>
      <c r="L8" s="11">
        <v>0</v>
      </c>
    </row>
    <row r="9" spans="2:13" ht="15.75" customHeight="1" x14ac:dyDescent="0.3">
      <c r="C9" s="12">
        <v>3</v>
      </c>
      <c r="D9" s="12" t="s">
        <v>5</v>
      </c>
      <c r="E9" s="11">
        <f>SUM(F9:L9)</f>
        <v>4</v>
      </c>
      <c r="F9" s="11">
        <v>0</v>
      </c>
      <c r="G9" s="11">
        <v>0</v>
      </c>
      <c r="H9" s="11">
        <v>0</v>
      </c>
      <c r="I9" s="11">
        <v>2</v>
      </c>
      <c r="J9" s="11">
        <v>1</v>
      </c>
      <c r="K9" s="11">
        <v>1</v>
      </c>
      <c r="L9" s="11">
        <v>0</v>
      </c>
    </row>
    <row r="10" spans="2:13" ht="15.75" customHeight="1" x14ac:dyDescent="0.3">
      <c r="B10" s="7"/>
      <c r="C10" s="10">
        <v>4</v>
      </c>
      <c r="D10" s="9" t="s">
        <v>4</v>
      </c>
      <c r="E10" s="8">
        <f>SUM(F10:L10)</f>
        <v>3</v>
      </c>
      <c r="F10" s="8">
        <v>0</v>
      </c>
      <c r="G10" s="8">
        <v>0</v>
      </c>
      <c r="H10" s="8">
        <v>0</v>
      </c>
      <c r="I10" s="8">
        <v>2</v>
      </c>
      <c r="J10" s="8">
        <v>1</v>
      </c>
      <c r="K10" s="8">
        <v>0</v>
      </c>
      <c r="L10" s="8">
        <v>0</v>
      </c>
      <c r="M10" s="7"/>
    </row>
    <row r="11" spans="2:13" ht="15.75" customHeight="1" x14ac:dyDescent="0.3">
      <c r="C11" s="23" t="s">
        <v>3</v>
      </c>
      <c r="D11" s="18"/>
      <c r="E11" s="6" t="s">
        <v>2</v>
      </c>
      <c r="F11" s="6">
        <f t="shared" ref="F11:L11" si="0">SUM(F7:F10)</f>
        <v>0</v>
      </c>
      <c r="G11" s="6">
        <f t="shared" si="0"/>
        <v>0</v>
      </c>
      <c r="H11" s="6">
        <f t="shared" si="0"/>
        <v>0</v>
      </c>
      <c r="I11" s="6">
        <f t="shared" si="0"/>
        <v>9</v>
      </c>
      <c r="J11" s="6">
        <f t="shared" si="0"/>
        <v>3</v>
      </c>
      <c r="K11" s="6">
        <f t="shared" si="0"/>
        <v>2</v>
      </c>
      <c r="L11" s="6">
        <f t="shared" si="0"/>
        <v>0</v>
      </c>
    </row>
    <row r="12" spans="2:13" ht="15.75" customHeight="1" x14ac:dyDescent="0.3">
      <c r="C12" s="24" t="s">
        <v>1</v>
      </c>
      <c r="D12" s="18"/>
      <c r="E12" s="5">
        <f>SUM(E7:E10)</f>
        <v>14</v>
      </c>
      <c r="F12" s="4">
        <f t="shared" ref="F12:L12" si="1">E12-F11</f>
        <v>14</v>
      </c>
      <c r="G12" s="4">
        <f t="shared" si="1"/>
        <v>14</v>
      </c>
      <c r="H12" s="4">
        <f t="shared" si="1"/>
        <v>14</v>
      </c>
      <c r="I12" s="4">
        <f t="shared" si="1"/>
        <v>5</v>
      </c>
      <c r="J12" s="4">
        <f t="shared" si="1"/>
        <v>2</v>
      </c>
      <c r="K12" s="4">
        <f t="shared" si="1"/>
        <v>0</v>
      </c>
      <c r="L12" s="4">
        <f t="shared" si="1"/>
        <v>0</v>
      </c>
    </row>
    <row r="13" spans="2:13" ht="15.75" customHeight="1" x14ac:dyDescent="0.3">
      <c r="C13" s="17" t="s">
        <v>0</v>
      </c>
      <c r="D13" s="18"/>
      <c r="E13" s="3">
        <f>E12</f>
        <v>14</v>
      </c>
      <c r="F13" s="2">
        <f>$E$13-($E$13/7*1)</f>
        <v>12</v>
      </c>
      <c r="G13" s="1">
        <f>$E$13-($E$13/7*2)</f>
        <v>10</v>
      </c>
      <c r="H13" s="1">
        <f>$E$13-($E$13/7*3)</f>
        <v>8</v>
      </c>
      <c r="I13" s="1">
        <f>$E$13-($E$13/7*4)</f>
        <v>6</v>
      </c>
      <c r="J13" s="1">
        <f>$E$13-($E$13/7*5)</f>
        <v>4</v>
      </c>
      <c r="K13" s="1">
        <f>$E$13-($E$13/7*6)</f>
        <v>2</v>
      </c>
      <c r="L13" s="1">
        <f>$E$13-($E$13/7*7)</f>
        <v>0</v>
      </c>
    </row>
  </sheetData>
  <mergeCells count="6">
    <mergeCell ref="C13:D13"/>
    <mergeCell ref="C3:L3"/>
    <mergeCell ref="C5:C6"/>
    <mergeCell ref="D5:D6"/>
    <mergeCell ref="C11:D11"/>
    <mergeCell ref="C12:D1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5888CEF05ECF743A0FA94D4850BDB78" ma:contentTypeVersion="4" ma:contentTypeDescription="Criar um novo documento." ma:contentTypeScope="" ma:versionID="5e5fc0ab29370c52b620015f146c7e95">
  <xsd:schema xmlns:xsd="http://www.w3.org/2001/XMLSchema" xmlns:xs="http://www.w3.org/2001/XMLSchema" xmlns:p="http://schemas.microsoft.com/office/2006/metadata/properties" xmlns:ns3="a3248e0f-0d2a-4d22-bd3d-09c760908ce9" targetNamespace="http://schemas.microsoft.com/office/2006/metadata/properties" ma:root="true" ma:fieldsID="8c3374efa88abd1093c59d00fe92ced6" ns3:_="">
    <xsd:import namespace="a3248e0f-0d2a-4d22-bd3d-09c760908c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248e0f-0d2a-4d22-bd3d-09c760908c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AEB3A9-A848-4C3E-B757-9711B932C389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a3248e0f-0d2a-4d22-bd3d-09c760908ce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D27AC69-9C85-4603-9987-E7CE712231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944F1B-E09D-4E52-92AA-92C41E149B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248e0f-0d2a-4d22-bd3d-09c760908c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30out-5nov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Cordeiro Santos Mendes</dc:creator>
  <cp:lastModifiedBy>Tomas Cordeiro Santos Mendes</cp:lastModifiedBy>
  <dcterms:created xsi:type="dcterms:W3CDTF">2023-11-29T02:06:32Z</dcterms:created>
  <dcterms:modified xsi:type="dcterms:W3CDTF">2023-11-29T02:13:51Z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0x01010075888CEF05ECF743A0FA94D4850BDB78</vt:lpwstr>
  </property>
</Properties>
</file>