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ES Scrum\"/>
    </mc:Choice>
  </mc:AlternateContent>
  <xr:revisionPtr revIDLastSave="0" documentId="8_{8A61A2A2-DBB7-41CB-B732-2AB5ADD722C2}" xr6:coauthVersionLast="47" xr6:coauthVersionMax="47" xr10:uidLastSave="{00000000-0000-0000-0000-000000000000}"/>
  <bookViews>
    <workbookView xWindow="-108" yWindow="-108" windowWidth="23256" windowHeight="12576" xr2:uid="{33A6C300-C624-4B50-9BC1-DB11C2A56FAB}"/>
  </bookViews>
  <sheets>
    <sheet name="13-19nov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K9" i="1"/>
  <c r="J9" i="1"/>
  <c r="I9" i="1"/>
  <c r="H9" i="1"/>
  <c r="G9" i="1"/>
  <c r="F9" i="1"/>
  <c r="E8" i="1"/>
  <c r="E7" i="1"/>
  <c r="E10" i="1" s="1"/>
  <c r="F10" i="1" l="1"/>
  <c r="G10" i="1" s="1"/>
  <c r="H10" i="1" s="1"/>
  <c r="I10" i="1" s="1"/>
  <c r="J10" i="1" s="1"/>
  <c r="K10" i="1" s="1"/>
  <c r="L10" i="1" s="1"/>
  <c r="E11" i="1"/>
  <c r="L11" i="1" l="1"/>
  <c r="K11" i="1"/>
  <c r="J11" i="1"/>
  <c r="I11" i="1"/>
  <c r="H11" i="1"/>
  <c r="G11" i="1"/>
  <c r="F11" i="1"/>
</calcChain>
</file>

<file path=xl/sharedStrings.xml><?xml version="1.0" encoding="utf-8"?>
<sst xmlns="http://schemas.openxmlformats.org/spreadsheetml/2006/main" count="11" uniqueCount="10">
  <si>
    <t>Burndown Chart</t>
  </si>
  <si>
    <t>Tarefa</t>
  </si>
  <si>
    <t>Descrição</t>
  </si>
  <si>
    <t>Estimativa Inicial</t>
  </si>
  <si>
    <t>-</t>
  </si>
  <si>
    <t>Review User Stories</t>
  </si>
  <si>
    <t>Análise de Código para Implementação</t>
  </si>
  <si>
    <t>Completo</t>
  </si>
  <si>
    <t>A faltar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</si>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</sst>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/mmm/d"/>
  </numFmts>
  <fonts count="6" x14ac:knownFonts="1">
    <font>
      <sz val="10"/>
      <color rgb="FF000000"/>
      <name val="Calibri"/>
      <family val="2"/>
      <scheme val="minor"/>
    </font>
    <font>
      <sz val="20"/>
      <color rgb="FFFFFFFF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0" xfId="0" applyFont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0" fontId="2" fillId="0" borderId="5" xfId="0" applyFont="1" applyBorder="1"/>
    <xf numFmtId="0" fontId="4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7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4" xfId="0" applyFont="1" applyBorder="1"/>
    <xf numFmtId="0" fontId="3" fillId="4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pt-PT" b="1">
                <a:solidFill>
                  <a:srgbClr val="757575"/>
                </a:solidFill>
                <a:latin typeface="+mn-lt"/>
              </a:rPr>
              <a:t>Burndown Chart 13-19nov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Completo</c:v>
          </c:tx>
          <c:spPr>
            <a:solidFill>
              <a:srgbClr val="FBBC04"/>
            </a:solidFill>
            <a:ln cmpd="sng">
              <a:solidFill>
                <a:srgbClr val="8E7CC3">
                  <a:alpha val="100000"/>
                </a:srgbClr>
              </a:solidFill>
            </a:ln>
          </c:spPr>
          <c:invertIfNegative val="1"/>
          <c:cat>
            <c:numRef>
              <c:f>'13-19nov'!$F$5:$L$5</c:f>
              <c:numCache>
                <c:formatCode>yy/mmm/d</c:formatCode>
                <c:ptCount val="7"/>
                <c:pt idx="0">
                  <c:v>45243</c:v>
                </c:pt>
                <c:pt idx="1">
                  <c:v>45244</c:v>
                </c:pt>
                <c:pt idx="2">
                  <c:v>45245</c:v>
                </c:pt>
                <c:pt idx="3">
                  <c:v>45246</c:v>
                </c:pt>
                <c:pt idx="4">
                  <c:v>45247</c:v>
                </c:pt>
                <c:pt idx="5">
                  <c:v>45248</c:v>
                </c:pt>
                <c:pt idx="6">
                  <c:v>45249</c:v>
                </c:pt>
              </c:numCache>
            </c:numRef>
          </c:cat>
          <c:val>
            <c:numRef>
              <c:f>'13-19nov'!$F$9:$L$9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8E7CC3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5E2-405D-B578-481B484C7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554853"/>
        <c:axId val="1509393576"/>
      </c:barChart>
      <c:lineChart>
        <c:grouping val="standard"/>
        <c:varyColors val="1"/>
        <c:ser>
          <c:idx val="1"/>
          <c:order val="1"/>
          <c:tx>
            <c:v>Review User Stories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numRef>
              <c:f>'13-19nov'!$F$5:$L$5</c:f>
              <c:numCache>
                <c:formatCode>yy/mmm/d</c:formatCode>
                <c:ptCount val="7"/>
                <c:pt idx="0">
                  <c:v>45243</c:v>
                </c:pt>
                <c:pt idx="1">
                  <c:v>45244</c:v>
                </c:pt>
                <c:pt idx="2">
                  <c:v>45245</c:v>
                </c:pt>
                <c:pt idx="3">
                  <c:v>45246</c:v>
                </c:pt>
                <c:pt idx="4">
                  <c:v>45247</c:v>
                </c:pt>
                <c:pt idx="5">
                  <c:v>45248</c:v>
                </c:pt>
                <c:pt idx="6">
                  <c:v>45249</c:v>
                </c:pt>
              </c:numCache>
            </c:numRef>
          </c:cat>
          <c:val>
            <c:numRef>
              <c:f>'13-19nov'!$F$7:$L$7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E2-405D-B578-481B484C783C}"/>
            </c:ext>
          </c:extLst>
        </c:ser>
        <c:ser>
          <c:idx val="2"/>
          <c:order val="2"/>
          <c:tx>
            <c:v>Análise de Código para Implementação</c:v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numRef>
              <c:f>'13-19nov'!$F$5:$L$5</c:f>
              <c:numCache>
                <c:formatCode>yy/mmm/d</c:formatCode>
                <c:ptCount val="7"/>
                <c:pt idx="0">
                  <c:v>45243</c:v>
                </c:pt>
                <c:pt idx="1">
                  <c:v>45244</c:v>
                </c:pt>
                <c:pt idx="2">
                  <c:v>45245</c:v>
                </c:pt>
                <c:pt idx="3">
                  <c:v>45246</c:v>
                </c:pt>
                <c:pt idx="4">
                  <c:v>45247</c:v>
                </c:pt>
                <c:pt idx="5">
                  <c:v>45248</c:v>
                </c:pt>
                <c:pt idx="6">
                  <c:v>45249</c:v>
                </c:pt>
              </c:numCache>
            </c:numRef>
          </c:cat>
          <c:val>
            <c:numRef>
              <c:f>'13-19nov'!$F$8:$L$8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5E2-405D-B578-481B484C783C}"/>
            </c:ext>
          </c:extLst>
        </c:ser>
        <c:ser>
          <c:idx val="3"/>
          <c:order val="3"/>
          <c:tx>
            <c:v>A faltar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numRef>
              <c:f>'13-19nov'!$F$5:$L$5</c:f>
              <c:numCache>
                <c:formatCode>yy/mmm/d</c:formatCode>
                <c:ptCount val="7"/>
                <c:pt idx="0">
                  <c:v>45243</c:v>
                </c:pt>
                <c:pt idx="1">
                  <c:v>45244</c:v>
                </c:pt>
                <c:pt idx="2">
                  <c:v>45245</c:v>
                </c:pt>
                <c:pt idx="3">
                  <c:v>45246</c:v>
                </c:pt>
                <c:pt idx="4">
                  <c:v>45247</c:v>
                </c:pt>
                <c:pt idx="5">
                  <c:v>45248</c:v>
                </c:pt>
                <c:pt idx="6">
                  <c:v>45249</c:v>
                </c:pt>
              </c:numCache>
            </c:numRef>
          </c:cat>
          <c:val>
            <c:numRef>
              <c:f>'13-19nov'!$F$10:$L$10</c:f>
              <c:numCache>
                <c:formatCode>General</c:formatCode>
                <c:ptCount val="7"/>
                <c:pt idx="0">
                  <c:v>17</c:v>
                </c:pt>
                <c:pt idx="1">
                  <c:v>15</c:v>
                </c:pt>
                <c:pt idx="2">
                  <c:v>11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5E2-405D-B578-481B484C783C}"/>
            </c:ext>
          </c:extLst>
        </c:ser>
        <c:ser>
          <c:idx val="4"/>
          <c:order val="4"/>
          <c:tx>
            <c:v>Ideal</c:v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38761D">
                  <a:alpha val="100000"/>
                </a:srgbClr>
              </a:solidFill>
              <a:ln cmpd="sng">
                <a:solidFill>
                  <a:srgbClr val="38761D">
                    <a:alpha val="100000"/>
                  </a:srgbClr>
                </a:solidFill>
              </a:ln>
            </c:spPr>
          </c:marker>
          <c:cat>
            <c:numRef>
              <c:f>'13-19nov'!$F$5:$L$5</c:f>
              <c:numCache>
                <c:formatCode>yy/mmm/d</c:formatCode>
                <c:ptCount val="7"/>
                <c:pt idx="0">
                  <c:v>45243</c:v>
                </c:pt>
                <c:pt idx="1">
                  <c:v>45244</c:v>
                </c:pt>
                <c:pt idx="2">
                  <c:v>45245</c:v>
                </c:pt>
                <c:pt idx="3">
                  <c:v>45246</c:v>
                </c:pt>
                <c:pt idx="4">
                  <c:v>45247</c:v>
                </c:pt>
                <c:pt idx="5">
                  <c:v>45248</c:v>
                </c:pt>
                <c:pt idx="6">
                  <c:v>45249</c:v>
                </c:pt>
              </c:numCache>
            </c:numRef>
          </c:cat>
          <c:val>
            <c:numRef>
              <c:f>'13-19nov'!$F$11:$L$11</c:f>
              <c:numCache>
                <c:formatCode>General</c:formatCode>
                <c:ptCount val="7"/>
                <c:pt idx="0">
                  <c:v>15.428571428571429</c:v>
                </c:pt>
                <c:pt idx="1">
                  <c:v>12.857142857142858</c:v>
                </c:pt>
                <c:pt idx="2">
                  <c:v>10.285714285714285</c:v>
                </c:pt>
                <c:pt idx="3">
                  <c:v>7.7142857142857135</c:v>
                </c:pt>
                <c:pt idx="4">
                  <c:v>5.1428571428571423</c:v>
                </c:pt>
                <c:pt idx="5">
                  <c:v>2.5714285714285694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5E2-405D-B578-481B484C7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54853"/>
        <c:axId val="1509393576"/>
      </c:lineChart>
      <c:dateAx>
        <c:axId val="439554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yy/mmm/d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09393576"/>
        <c:crosses val="autoZero"/>
        <c:auto val="1"/>
        <c:lblOffset val="100"/>
        <c:baseTimeUnit val="days"/>
      </c:dateAx>
      <c:valAx>
        <c:axId val="1509393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4395548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spPr>
    <a:solidFill>
      <a:srgbClr val="EFEFE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12</xdr:row>
      <xdr:rowOff>0</xdr:rowOff>
    </xdr:from>
    <xdr:ext cx="7105650" cy="4381500"/>
    <xdr:graphicFrame macro="">
      <xdr:nvGraphicFramePr>
        <xdr:cNvPr id="2" name="Chart 5" title="Gráfico">
          <a:extLst>
            <a:ext uri="{FF2B5EF4-FFF2-40B4-BE49-F238E27FC236}">
              <a16:creationId xmlns:a16="http://schemas.microsoft.com/office/drawing/2014/main" id="{CF9DBF51-A0A0-4596-BEAA-EFEB090BA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123825</xdr:colOff>
      <xdr:row>11</xdr:row>
      <xdr:rowOff>200025</xdr:rowOff>
    </xdr:from>
    <xdr:ext cx="10239375" cy="2962275"/>
    <xdr:pic>
      <xdr:nvPicPr>
        <xdr:cNvPr id="3" name="image2.png" title="Imagem">
          <a:extLst>
            <a:ext uri="{FF2B5EF4-FFF2-40B4-BE49-F238E27FC236}">
              <a16:creationId xmlns:a16="http://schemas.microsoft.com/office/drawing/2014/main" id="{AF9F570A-9E18-4E01-A512-5307EC6787F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53325" y="2379345"/>
          <a:ext cx="10239375" cy="296227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as\Downloads\Burndown%20Charts%20&amp;%20Scrum%20Boards.xlsx" TargetMode="External"/><Relationship Id="rId1" Type="http://schemas.openxmlformats.org/officeDocument/2006/relationships/externalLinkPath" Target="/Users/tomas/Downloads/Burndown%20Charts%20&amp;%20Scrum%20Boa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9-15out"/>
      <sheetName val="16-22out"/>
      <sheetName val="13-19nov"/>
      <sheetName val="20-26nov"/>
      <sheetName val="27nov-1dez"/>
    </sheetNames>
    <sheetDataSet>
      <sheetData sheetId="0"/>
      <sheetData sheetId="1"/>
      <sheetData sheetId="2">
        <row r="5">
          <cell r="F5">
            <v>45243</v>
          </cell>
          <cell r="G5">
            <v>45244</v>
          </cell>
          <cell r="H5">
            <v>45245</v>
          </cell>
          <cell r="I5">
            <v>45246</v>
          </cell>
          <cell r="J5">
            <v>45247</v>
          </cell>
          <cell r="K5">
            <v>45248</v>
          </cell>
          <cell r="L5">
            <v>45249</v>
          </cell>
        </row>
        <row r="7">
          <cell r="F7">
            <v>1</v>
          </cell>
          <cell r="G7">
            <v>1</v>
          </cell>
          <cell r="H7">
            <v>2</v>
          </cell>
          <cell r="I7">
            <v>3</v>
          </cell>
          <cell r="J7">
            <v>1</v>
          </cell>
          <cell r="K7">
            <v>0</v>
          </cell>
          <cell r="L7">
            <v>0</v>
          </cell>
        </row>
        <row r="8">
          <cell r="F8">
            <v>0</v>
          </cell>
          <cell r="G8">
            <v>1</v>
          </cell>
          <cell r="H8">
            <v>2</v>
          </cell>
          <cell r="I8">
            <v>4</v>
          </cell>
          <cell r="J8">
            <v>2</v>
          </cell>
          <cell r="K8">
            <v>1</v>
          </cell>
          <cell r="L8">
            <v>0</v>
          </cell>
        </row>
        <row r="9">
          <cell r="F9">
            <v>1</v>
          </cell>
          <cell r="G9">
            <v>2</v>
          </cell>
          <cell r="H9">
            <v>4</v>
          </cell>
          <cell r="I9">
            <v>7</v>
          </cell>
          <cell r="J9">
            <v>3</v>
          </cell>
          <cell r="K9">
            <v>1</v>
          </cell>
          <cell r="L9">
            <v>0</v>
          </cell>
        </row>
        <row r="10">
          <cell r="F10">
            <v>17</v>
          </cell>
          <cell r="G10">
            <v>15</v>
          </cell>
          <cell r="H10">
            <v>11</v>
          </cell>
          <cell r="I10">
            <v>4</v>
          </cell>
          <cell r="J10">
            <v>1</v>
          </cell>
          <cell r="K10">
            <v>0</v>
          </cell>
          <cell r="L10">
            <v>0</v>
          </cell>
        </row>
        <row r="11">
          <cell r="F11">
            <v>15.428571428571429</v>
          </cell>
          <cell r="G11">
            <v>12.857142857142858</v>
          </cell>
          <cell r="H11">
            <v>10.285714285714285</v>
          </cell>
          <cell r="I11">
            <v>7.7142857142857135</v>
          </cell>
          <cell r="J11">
            <v>5.1428571428571423</v>
          </cell>
          <cell r="K11">
            <v>2.5714285714285694</v>
          </cell>
          <cell r="L11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0B3C-2E40-4514-AA7E-2F4CA1D89F27}">
  <sheetPr>
    <outlinePr summaryBelow="0" summaryRight="0"/>
  </sheetPr>
  <dimension ref="C3:L11"/>
  <sheetViews>
    <sheetView tabSelected="1" workbookViewId="0"/>
  </sheetViews>
  <sheetFormatPr defaultColWidth="12.6640625" defaultRowHeight="15.75" customHeight="1" x14ac:dyDescent="0.3"/>
  <cols>
    <col min="3" max="3" width="9.33203125" customWidth="1"/>
    <col min="4" max="4" width="33" customWidth="1"/>
    <col min="5" max="5" width="15.33203125" customWidth="1"/>
  </cols>
  <sheetData>
    <row r="3" spans="3:12" ht="15.75" customHeight="1" x14ac:dyDescent="0.5">
      <c r="C3" s="1" t="s">
        <v>0</v>
      </c>
      <c r="D3" s="2"/>
      <c r="E3" s="2"/>
      <c r="F3" s="2"/>
      <c r="G3" s="2"/>
      <c r="H3" s="2"/>
      <c r="I3" s="2"/>
      <c r="J3" s="2"/>
      <c r="K3" s="2"/>
      <c r="L3" s="2"/>
    </row>
    <row r="4" spans="3:12" ht="15.75" customHeight="1" x14ac:dyDescent="0.3">
      <c r="C4" s="3"/>
      <c r="D4" s="3"/>
      <c r="E4" s="3"/>
      <c r="F4" s="3"/>
      <c r="G4" s="3"/>
      <c r="H4" s="3"/>
      <c r="I4" s="3"/>
      <c r="J4" s="3"/>
      <c r="K4" s="3"/>
      <c r="L4" s="3"/>
    </row>
    <row r="5" spans="3:12" ht="15.75" customHeight="1" x14ac:dyDescent="0.3">
      <c r="C5" s="4" t="s">
        <v>1</v>
      </c>
      <c r="D5" s="4" t="s">
        <v>2</v>
      </c>
      <c r="E5" s="5" t="s">
        <v>3</v>
      </c>
      <c r="F5" s="6">
        <v>45243</v>
      </c>
      <c r="G5" s="6">
        <v>45244</v>
      </c>
      <c r="H5" s="6">
        <v>45245</v>
      </c>
      <c r="I5" s="6">
        <v>45246</v>
      </c>
      <c r="J5" s="6">
        <v>45247</v>
      </c>
      <c r="K5" s="6">
        <v>45248</v>
      </c>
      <c r="L5" s="6">
        <v>45249</v>
      </c>
    </row>
    <row r="6" spans="3:12" ht="15.75" customHeight="1" x14ac:dyDescent="0.3">
      <c r="C6" s="7"/>
      <c r="D6" s="7"/>
      <c r="E6" s="8" t="s">
        <v>4</v>
      </c>
      <c r="F6" s="8">
        <v>36</v>
      </c>
      <c r="G6" s="8">
        <v>37</v>
      </c>
      <c r="H6" s="8">
        <v>38</v>
      </c>
      <c r="I6" s="8">
        <v>39</v>
      </c>
      <c r="J6" s="8">
        <v>40</v>
      </c>
      <c r="K6" s="8">
        <v>41</v>
      </c>
      <c r="L6" s="8">
        <v>42</v>
      </c>
    </row>
    <row r="7" spans="3:12" ht="13.8" x14ac:dyDescent="0.3">
      <c r="C7" s="9">
        <v>1</v>
      </c>
      <c r="D7" s="9" t="s">
        <v>5</v>
      </c>
      <c r="E7" s="10">
        <f t="shared" ref="E7:E8" si="0">SUM(F7:L7)</f>
        <v>8</v>
      </c>
      <c r="F7" s="10">
        <v>1</v>
      </c>
      <c r="G7" s="10">
        <v>1</v>
      </c>
      <c r="H7" s="10">
        <v>2</v>
      </c>
      <c r="I7" s="10">
        <v>3</v>
      </c>
      <c r="J7" s="10">
        <v>1</v>
      </c>
      <c r="K7" s="10">
        <v>0</v>
      </c>
      <c r="L7" s="10">
        <v>0</v>
      </c>
    </row>
    <row r="8" spans="3:12" ht="13.8" x14ac:dyDescent="0.3">
      <c r="C8" s="9">
        <v>2</v>
      </c>
      <c r="D8" s="9" t="s">
        <v>6</v>
      </c>
      <c r="E8" s="10">
        <f t="shared" si="0"/>
        <v>10</v>
      </c>
      <c r="F8" s="10">
        <v>0</v>
      </c>
      <c r="G8" s="10">
        <v>1</v>
      </c>
      <c r="H8" s="10">
        <v>2</v>
      </c>
      <c r="I8" s="10">
        <v>4</v>
      </c>
      <c r="J8" s="10">
        <v>2</v>
      </c>
      <c r="K8" s="10">
        <v>1</v>
      </c>
      <c r="L8" s="10">
        <v>0</v>
      </c>
    </row>
    <row r="9" spans="3:12" ht="15.75" customHeight="1" x14ac:dyDescent="0.3">
      <c r="C9" s="11" t="s">
        <v>7</v>
      </c>
      <c r="D9" s="12"/>
      <c r="E9" s="13" t="s">
        <v>4</v>
      </c>
      <c r="F9" s="13">
        <f t="shared" ref="F9:L9" si="1">SUM(F7,F8)</f>
        <v>1</v>
      </c>
      <c r="G9" s="13">
        <f t="shared" si="1"/>
        <v>2</v>
      </c>
      <c r="H9" s="13">
        <f t="shared" si="1"/>
        <v>4</v>
      </c>
      <c r="I9" s="13">
        <f t="shared" si="1"/>
        <v>7</v>
      </c>
      <c r="J9" s="13">
        <f t="shared" si="1"/>
        <v>3</v>
      </c>
      <c r="K9" s="13">
        <f t="shared" si="1"/>
        <v>1</v>
      </c>
      <c r="L9" s="13">
        <f t="shared" si="1"/>
        <v>0</v>
      </c>
    </row>
    <row r="10" spans="3:12" ht="15.75" customHeight="1" x14ac:dyDescent="0.3">
      <c r="C10" s="14" t="s">
        <v>8</v>
      </c>
      <c r="D10" s="12"/>
      <c r="E10" s="15">
        <f>SUM(E7,E8)</f>
        <v>18</v>
      </c>
      <c r="F10" s="16">
        <f t="shared" ref="F10:L10" si="2">E10-F9</f>
        <v>17</v>
      </c>
      <c r="G10" s="16">
        <f t="shared" si="2"/>
        <v>15</v>
      </c>
      <c r="H10" s="16">
        <f t="shared" si="2"/>
        <v>11</v>
      </c>
      <c r="I10" s="16">
        <f t="shared" si="2"/>
        <v>4</v>
      </c>
      <c r="J10" s="16">
        <f t="shared" si="2"/>
        <v>1</v>
      </c>
      <c r="K10" s="16">
        <f t="shared" si="2"/>
        <v>0</v>
      </c>
      <c r="L10" s="16">
        <f t="shared" si="2"/>
        <v>0</v>
      </c>
    </row>
    <row r="11" spans="3:12" ht="15.75" customHeight="1" x14ac:dyDescent="0.3">
      <c r="C11" s="17" t="s">
        <v>9</v>
      </c>
      <c r="D11" s="12"/>
      <c r="E11" s="18">
        <f>E10</f>
        <v>18</v>
      </c>
      <c r="F11" s="19">
        <f>$E$11-($E$11/7*1)</f>
        <v>15.428571428571429</v>
      </c>
      <c r="G11" s="20">
        <f>$E$11-($E$11/7*2)</f>
        <v>12.857142857142858</v>
      </c>
      <c r="H11" s="20">
        <f>$E$11-($E$11/7*3)</f>
        <v>10.285714285714285</v>
      </c>
      <c r="I11" s="20">
        <f>$E$11-($E$11/7*4)</f>
        <v>7.7142857142857135</v>
      </c>
      <c r="J11" s="20">
        <f>$E$11-($E$11/7*5)</f>
        <v>5.1428571428571423</v>
      </c>
      <c r="K11" s="20">
        <f>$E$11-($E$11/7*6)</f>
        <v>2.5714285714285694</v>
      </c>
      <c r="L11" s="20">
        <f>$E$11-($E$11/7*7)</f>
        <v>0</v>
      </c>
    </row>
  </sheetData>
  <mergeCells count="6">
    <mergeCell ref="C3:L3"/>
    <mergeCell ref="C5:C6"/>
    <mergeCell ref="D5:D6"/>
    <mergeCell ref="C9:D9"/>
    <mergeCell ref="C10:D10"/>
    <mergeCell ref="C11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13-19nov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Cordeiro Santos Mendes</dc:creator>
  <cp:lastModifiedBy>Tomas Cordeiro Santos Mendes</cp:lastModifiedBy>
  <dcterms:created xsi:type="dcterms:W3CDTF">2023-11-29T12:24:38Z</dcterms:created>
  <dcterms:modified xsi:type="dcterms:W3CDTF">2023-11-29T12:25:05Z</dcterms:modified>
</cp:coreProperties>
</file>