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8_{5E6D44E0-43CD-4CAF-B617-24A867824613}" xr6:coauthVersionLast="47" xr6:coauthVersionMax="47" xr10:uidLastSave="{00000000-0000-0000-0000-000000000000}"/>
  <bookViews>
    <workbookView xWindow="-108" yWindow="-108" windowWidth="23256" windowHeight="12576" xr2:uid="{CF5A81DF-E7D2-4B98-89E0-A2B1E424A9DA}"/>
  </bookViews>
  <sheets>
    <sheet name="20-26nov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E9" i="1"/>
  <c r="E8" i="1"/>
  <c r="E7" i="1"/>
  <c r="E11" i="1" s="1"/>
  <c r="F11" i="1" l="1"/>
  <c r="G11" i="1" s="1"/>
  <c r="H11" i="1" s="1"/>
  <c r="I11" i="1" s="1"/>
  <c r="J11" i="1" s="1"/>
  <c r="K11" i="1" s="1"/>
  <c r="L11" i="1" s="1"/>
  <c r="E12" i="1"/>
  <c r="L12" i="1" l="1"/>
  <c r="K12" i="1"/>
  <c r="G12" i="1"/>
  <c r="F12" i="1"/>
  <c r="J12" i="1"/>
  <c r="I12" i="1"/>
  <c r="H12" i="1"/>
</calcChain>
</file>

<file path=xl/sharedStrings.xml><?xml version="1.0" encoding="utf-8"?>
<sst xmlns="http://schemas.openxmlformats.org/spreadsheetml/2006/main" count="12" uniqueCount="11">
  <si>
    <t>Burndown Chart</t>
  </si>
  <si>
    <t>Tarefa</t>
  </si>
  <si>
    <t>Descrição</t>
  </si>
  <si>
    <t>Estimativa Inicial</t>
  </si>
  <si>
    <t>-</t>
  </si>
  <si>
    <t>Implementação de Código</t>
  </si>
  <si>
    <t>Debugging</t>
  </si>
  <si>
    <t>Use Cases que restavam</t>
  </si>
  <si>
    <t>Completo</t>
  </si>
  <si>
    <t>A faltar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</si>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</sst>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6" x14ac:knownFonts="1">
    <font>
      <sz val="10"/>
      <color rgb="FF000000"/>
      <name val="Calibri"/>
      <family val="2"/>
      <scheme val="minor"/>
    </font>
    <font>
      <sz val="20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20-26nov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'20-26nov'!$F$10:$L$10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BE-4AA6-B727-D69C6C97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950443"/>
        <c:axId val="188119009"/>
      </c:barChart>
      <c:lineChart>
        <c:grouping val="standard"/>
        <c:varyColors val="1"/>
        <c:ser>
          <c:idx val="1"/>
          <c:order val="1"/>
          <c:tx>
            <c:v>Implementação de Código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'20-26nov'!$F$7:$L$7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BE-4AA6-B727-D69C6C97085D}"/>
            </c:ext>
          </c:extLst>
        </c:ser>
        <c:ser>
          <c:idx val="2"/>
          <c:order val="2"/>
          <c:tx>
            <c:v>Debugging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'20-26nov'!$F$8:$L$8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BE-4AA6-B727-D69C6C97085D}"/>
            </c:ext>
          </c:extLst>
        </c:ser>
        <c:ser>
          <c:idx val="3"/>
          <c:order val="3"/>
          <c:tx>
            <c:v>Use Cases que restavam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'20-26nov'!$F$9:$L$9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FBE-4AA6-B727-D69C6C97085D}"/>
            </c:ext>
          </c:extLst>
        </c:ser>
        <c:ser>
          <c:idx val="4"/>
          <c:order val="4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'20-26nov'!$F$11:$L$11</c:f>
              <c:numCache>
                <c:formatCode>General</c:formatCode>
                <c:ptCount val="7"/>
                <c:pt idx="0">
                  <c:v>66</c:v>
                </c:pt>
                <c:pt idx="1">
                  <c:v>63</c:v>
                </c:pt>
                <c:pt idx="2">
                  <c:v>57</c:v>
                </c:pt>
                <c:pt idx="3">
                  <c:v>48</c:v>
                </c:pt>
                <c:pt idx="4">
                  <c:v>38</c:v>
                </c:pt>
                <c:pt idx="5">
                  <c:v>31</c:v>
                </c:pt>
                <c:pt idx="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FBE-4AA6-B727-D69C6C97085D}"/>
            </c:ext>
          </c:extLst>
        </c:ser>
        <c:ser>
          <c:idx val="5"/>
          <c:order val="5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'20-26nov'!$F$5:$L$5</c:f>
              <c:numCache>
                <c:formatCode>yy/mmm/d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cat>
          <c:val>
            <c:numRef>
              <c:f>'20-26nov'!$F$12:$L$12</c:f>
              <c:numCache>
                <c:formatCode>General</c:formatCode>
                <c:ptCount val="7"/>
                <c:pt idx="0">
                  <c:v>56.571428571428569</c:v>
                </c:pt>
                <c:pt idx="1">
                  <c:v>47.142857142857139</c:v>
                </c:pt>
                <c:pt idx="2">
                  <c:v>37.714285714285715</c:v>
                </c:pt>
                <c:pt idx="3">
                  <c:v>28.285714285714285</c:v>
                </c:pt>
                <c:pt idx="4">
                  <c:v>18.857142857142854</c:v>
                </c:pt>
                <c:pt idx="5">
                  <c:v>9.4285714285714306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FBE-4AA6-B727-D69C6C97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950443"/>
        <c:axId val="188119009"/>
      </c:lineChart>
      <c:dateAx>
        <c:axId val="1516950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8119009"/>
        <c:crosses val="autoZero"/>
        <c:auto val="1"/>
        <c:lblOffset val="100"/>
        <c:baseTimeUnit val="days"/>
      </c:dateAx>
      <c:valAx>
        <c:axId val="188119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69504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47625</xdr:rowOff>
    </xdr:from>
    <xdr:ext cx="7058025" cy="4352925"/>
    <xdr:graphicFrame macro="">
      <xdr:nvGraphicFramePr>
        <xdr:cNvPr id="2" name="Chart 6" title="Gráfico">
          <a:extLst>
            <a:ext uri="{FF2B5EF4-FFF2-40B4-BE49-F238E27FC236}">
              <a16:creationId xmlns:a16="http://schemas.microsoft.com/office/drawing/2014/main" id="{3157E264-47A2-4700-8EA3-F0E31FDF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428625</xdr:colOff>
      <xdr:row>12</xdr:row>
      <xdr:rowOff>161925</xdr:rowOff>
    </xdr:from>
    <xdr:ext cx="7343775" cy="4352925"/>
    <xdr:pic>
      <xdr:nvPicPr>
        <xdr:cNvPr id="3" name="image5.png" title="Imagem">
          <a:extLst>
            <a:ext uri="{FF2B5EF4-FFF2-40B4-BE49-F238E27FC236}">
              <a16:creationId xmlns:a16="http://schemas.microsoft.com/office/drawing/2014/main" id="{D7AD968F-CBBB-4BE8-BFE9-4B4145C1476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50605" y="2539365"/>
          <a:ext cx="7343775" cy="43529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ownloads\Burndown%20Charts%20&amp;%20Scrum%20Boards.xlsx" TargetMode="External"/><Relationship Id="rId1" Type="http://schemas.openxmlformats.org/officeDocument/2006/relationships/externalLinkPath" Target="/Users/tomas/Downloads/Burndown%20Charts%20&amp;%20Scrum%20Bo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-15out"/>
      <sheetName val="16-22out"/>
      <sheetName val="13-19nov"/>
      <sheetName val="20-26nov"/>
      <sheetName val="27nov-1dez"/>
    </sheetNames>
    <sheetDataSet>
      <sheetData sheetId="0"/>
      <sheetData sheetId="1"/>
      <sheetData sheetId="2"/>
      <sheetData sheetId="3">
        <row r="5">
          <cell r="F5">
            <v>45250</v>
          </cell>
          <cell r="G5">
            <v>45251</v>
          </cell>
          <cell r="H5">
            <v>45252</v>
          </cell>
          <cell r="I5">
            <v>45253</v>
          </cell>
          <cell r="J5">
            <v>45254</v>
          </cell>
          <cell r="K5">
            <v>45255</v>
          </cell>
          <cell r="L5">
            <v>45256</v>
          </cell>
        </row>
        <row r="7">
          <cell r="F7">
            <v>0</v>
          </cell>
          <cell r="G7">
            <v>2</v>
          </cell>
          <cell r="H7">
            <v>5</v>
          </cell>
          <cell r="I7">
            <v>8</v>
          </cell>
          <cell r="J7">
            <v>8</v>
          </cell>
          <cell r="K7">
            <v>6</v>
          </cell>
          <cell r="L7">
            <v>6</v>
          </cell>
        </row>
        <row r="8">
          <cell r="F8">
            <v>0</v>
          </cell>
          <cell r="G8">
            <v>0</v>
          </cell>
          <cell r="H8">
            <v>2</v>
          </cell>
          <cell r="I8">
            <v>6</v>
          </cell>
          <cell r="J8">
            <v>8</v>
          </cell>
          <cell r="K8">
            <v>4</v>
          </cell>
          <cell r="L8">
            <v>4</v>
          </cell>
        </row>
        <row r="9"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</row>
        <row r="10">
          <cell r="F10">
            <v>0</v>
          </cell>
          <cell r="G10">
            <v>3</v>
          </cell>
          <cell r="H10">
            <v>6</v>
          </cell>
          <cell r="I10">
            <v>9</v>
          </cell>
          <cell r="J10">
            <v>10</v>
          </cell>
          <cell r="K10">
            <v>7</v>
          </cell>
          <cell r="L10">
            <v>7</v>
          </cell>
        </row>
        <row r="11">
          <cell r="F11">
            <v>66</v>
          </cell>
          <cell r="G11">
            <v>63</v>
          </cell>
          <cell r="H11">
            <v>57</v>
          </cell>
          <cell r="I11">
            <v>48</v>
          </cell>
          <cell r="J11">
            <v>38</v>
          </cell>
          <cell r="K11">
            <v>31</v>
          </cell>
          <cell r="L11">
            <v>24</v>
          </cell>
        </row>
        <row r="12">
          <cell r="F12">
            <v>56.571428571428569</v>
          </cell>
          <cell r="G12">
            <v>47.142857142857139</v>
          </cell>
          <cell r="H12">
            <v>37.714285714285715</v>
          </cell>
          <cell r="I12">
            <v>28.285714285714285</v>
          </cell>
          <cell r="J12">
            <v>18.857142857142854</v>
          </cell>
          <cell r="K12">
            <v>9.4285714285714306</v>
          </cell>
          <cell r="L1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8441-4867-4F9F-A419-A188C2A59F09}">
  <sheetPr>
    <outlinePr summaryBelow="0" summaryRight="0"/>
  </sheetPr>
  <dimension ref="C3:L12"/>
  <sheetViews>
    <sheetView tabSelected="1" workbookViewId="0"/>
  </sheetViews>
  <sheetFormatPr defaultColWidth="12.6640625" defaultRowHeight="15.75" customHeight="1" x14ac:dyDescent="0.3"/>
  <cols>
    <col min="3" max="3" width="9.33203125" customWidth="1"/>
    <col min="4" max="4" width="33" customWidth="1"/>
    <col min="5" max="5" width="14.21875" customWidth="1"/>
  </cols>
  <sheetData>
    <row r="3" spans="3:12" ht="15.75" customHeight="1" x14ac:dyDescent="0.5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3:12" ht="15.75" customHeight="1" x14ac:dyDescent="0.3">
      <c r="C4" s="3"/>
      <c r="D4" s="3"/>
      <c r="E4" s="3"/>
      <c r="F4" s="3"/>
      <c r="G4" s="3"/>
      <c r="H4" s="3"/>
      <c r="I4" s="3"/>
      <c r="J4" s="3"/>
      <c r="K4" s="3"/>
      <c r="L4" s="3"/>
    </row>
    <row r="5" spans="3:12" ht="15.75" customHeight="1" x14ac:dyDescent="0.3">
      <c r="C5" s="4" t="s">
        <v>1</v>
      </c>
      <c r="D5" s="4" t="s">
        <v>2</v>
      </c>
      <c r="E5" s="5" t="s">
        <v>3</v>
      </c>
      <c r="F5" s="6">
        <v>45250</v>
      </c>
      <c r="G5" s="6">
        <v>45251</v>
      </c>
      <c r="H5" s="6">
        <v>45252</v>
      </c>
      <c r="I5" s="6">
        <v>45253</v>
      </c>
      <c r="J5" s="6">
        <v>45254</v>
      </c>
      <c r="K5" s="6">
        <v>45255</v>
      </c>
      <c r="L5" s="6">
        <v>45256</v>
      </c>
    </row>
    <row r="6" spans="3:12" ht="15.75" customHeight="1" x14ac:dyDescent="0.3">
      <c r="C6" s="7"/>
      <c r="D6" s="7"/>
      <c r="E6" s="8" t="s">
        <v>4</v>
      </c>
      <c r="F6" s="8">
        <v>43</v>
      </c>
      <c r="G6" s="8">
        <v>44</v>
      </c>
      <c r="H6" s="8">
        <v>45</v>
      </c>
      <c r="I6" s="8">
        <v>46</v>
      </c>
      <c r="J6" s="8">
        <v>47</v>
      </c>
      <c r="K6" s="8">
        <v>48</v>
      </c>
      <c r="L6" s="8">
        <v>49</v>
      </c>
    </row>
    <row r="7" spans="3:12" ht="13.8" x14ac:dyDescent="0.3">
      <c r="C7" s="9">
        <v>1</v>
      </c>
      <c r="D7" s="9" t="s">
        <v>5</v>
      </c>
      <c r="E7" s="10">
        <f t="shared" ref="E7:E9" si="0">SUM(F7:L7)</f>
        <v>35</v>
      </c>
      <c r="F7" s="10">
        <v>0</v>
      </c>
      <c r="G7" s="10">
        <v>2</v>
      </c>
      <c r="H7" s="10">
        <v>5</v>
      </c>
      <c r="I7" s="10">
        <v>8</v>
      </c>
      <c r="J7" s="10">
        <v>8</v>
      </c>
      <c r="K7" s="10">
        <v>6</v>
      </c>
      <c r="L7" s="10">
        <v>6</v>
      </c>
    </row>
    <row r="8" spans="3:12" ht="13.8" x14ac:dyDescent="0.3">
      <c r="C8" s="9">
        <v>2</v>
      </c>
      <c r="D8" s="9" t="s">
        <v>6</v>
      </c>
      <c r="E8" s="10">
        <f t="shared" si="0"/>
        <v>24</v>
      </c>
      <c r="F8" s="10">
        <v>0</v>
      </c>
      <c r="G8" s="10">
        <v>0</v>
      </c>
      <c r="H8" s="10">
        <v>2</v>
      </c>
      <c r="I8" s="10">
        <v>6</v>
      </c>
      <c r="J8" s="10">
        <v>8</v>
      </c>
      <c r="K8" s="10">
        <v>4</v>
      </c>
      <c r="L8" s="10">
        <v>4</v>
      </c>
    </row>
    <row r="9" spans="3:12" ht="13.8" x14ac:dyDescent="0.3">
      <c r="C9" s="9">
        <v>3</v>
      </c>
      <c r="D9" s="9" t="s">
        <v>7</v>
      </c>
      <c r="E9" s="10">
        <f t="shared" si="0"/>
        <v>7</v>
      </c>
      <c r="F9" s="10">
        <v>0</v>
      </c>
      <c r="G9" s="10">
        <v>1</v>
      </c>
      <c r="H9" s="10">
        <v>1</v>
      </c>
      <c r="I9" s="10">
        <v>1</v>
      </c>
      <c r="J9" s="10">
        <v>2</v>
      </c>
      <c r="K9" s="10">
        <v>1</v>
      </c>
      <c r="L9" s="10">
        <v>1</v>
      </c>
    </row>
    <row r="10" spans="3:12" ht="15.75" customHeight="1" x14ac:dyDescent="0.3">
      <c r="C10" s="11" t="s">
        <v>8</v>
      </c>
      <c r="D10" s="12"/>
      <c r="E10" s="13" t="s">
        <v>4</v>
      </c>
      <c r="F10" s="13">
        <f t="shared" ref="F10:L10" si="1">SUM(F7,F9)</f>
        <v>0</v>
      </c>
      <c r="G10" s="13">
        <f t="shared" si="1"/>
        <v>3</v>
      </c>
      <c r="H10" s="13">
        <f t="shared" si="1"/>
        <v>6</v>
      </c>
      <c r="I10" s="13">
        <f t="shared" si="1"/>
        <v>9</v>
      </c>
      <c r="J10" s="13">
        <f t="shared" si="1"/>
        <v>10</v>
      </c>
      <c r="K10" s="13">
        <f t="shared" si="1"/>
        <v>7</v>
      </c>
      <c r="L10" s="13">
        <f t="shared" si="1"/>
        <v>7</v>
      </c>
    </row>
    <row r="11" spans="3:12" ht="15.75" customHeight="1" x14ac:dyDescent="0.3">
      <c r="C11" s="14" t="s">
        <v>9</v>
      </c>
      <c r="D11" s="12"/>
      <c r="E11" s="15">
        <f>SUM(E7:E9)</f>
        <v>66</v>
      </c>
      <c r="F11" s="16">
        <f t="shared" ref="F11:L11" si="2">E11-F10</f>
        <v>66</v>
      </c>
      <c r="G11" s="16">
        <f t="shared" si="2"/>
        <v>63</v>
      </c>
      <c r="H11" s="16">
        <f t="shared" si="2"/>
        <v>57</v>
      </c>
      <c r="I11" s="16">
        <f t="shared" si="2"/>
        <v>48</v>
      </c>
      <c r="J11" s="16">
        <f t="shared" si="2"/>
        <v>38</v>
      </c>
      <c r="K11" s="16">
        <f t="shared" si="2"/>
        <v>31</v>
      </c>
      <c r="L11" s="16">
        <f t="shared" si="2"/>
        <v>24</v>
      </c>
    </row>
    <row r="12" spans="3:12" ht="15.75" customHeight="1" x14ac:dyDescent="0.3">
      <c r="C12" s="17" t="s">
        <v>10</v>
      </c>
      <c r="D12" s="12"/>
      <c r="E12" s="18">
        <f>E11</f>
        <v>66</v>
      </c>
      <c r="F12" s="19">
        <f>$E$12-($E$12/7*1)</f>
        <v>56.571428571428569</v>
      </c>
      <c r="G12" s="20">
        <f>$E$12-($E$12/7*2)</f>
        <v>47.142857142857139</v>
      </c>
      <c r="H12" s="20">
        <f>$E$12-($E$12/7*3)</f>
        <v>37.714285714285715</v>
      </c>
      <c r="I12" s="20">
        <f>$E$12-($E$12/7*4)</f>
        <v>28.285714285714285</v>
      </c>
      <c r="J12" s="20">
        <f>$E$12-($E$12/7*5)</f>
        <v>18.857142857142854</v>
      </c>
      <c r="K12" s="20">
        <f>$E$12-($E$12/7*6)</f>
        <v>9.4285714285714306</v>
      </c>
      <c r="L12" s="20">
        <f>$E$12-($E$12/7*7)</f>
        <v>0</v>
      </c>
    </row>
  </sheetData>
  <mergeCells count="6">
    <mergeCell ref="C3:L3"/>
    <mergeCell ref="C5:C6"/>
    <mergeCell ref="D5:D6"/>
    <mergeCell ref="C10:D10"/>
    <mergeCell ref="C11:D11"/>
    <mergeCell ref="C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20-26nov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2023-11-29T23:02:57Z</dcterms:created>
  <dcterms:modified xsi:type="dcterms:W3CDTF">2023-11-29T23:03:53Z</dcterms:modified>
</cp:coreProperties>
</file>